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Desensky\Documents\DS\Stavby 2025\Údržba 2026 - 2027\"/>
    </mc:Choice>
  </mc:AlternateContent>
  <xr:revisionPtr revIDLastSave="0" documentId="13_ncr:1_{181B30F2-5302-4407-B9FF-7174A30E4699}" xr6:coauthVersionLast="47" xr6:coauthVersionMax="47" xr10:uidLastSave="{00000000-0000-0000-0000-000000000000}"/>
  <workbookProtection workbookAlgorithmName="SHA-512" workbookHashValue="lXAAGF721peyJGz2B5j99Znya1HBRaKyY7D+V4qFaUZxXui+79D+wrMaGvboRvTR9AmQ2UYUEpsPUyOOhh4s0g==" workbookSaltValue="0+hc8jkLyiJrYC5DGFUrqg==" workbookSpinCount="100000" lockStructure="1"/>
  <bookViews>
    <workbookView xWindow="38280" yWindow="-120" windowWidth="38640" windowHeight="21120" firstSheet="1" activeTab="1" xr2:uid="{00000000-000D-0000-FFFF-FFFF00000000}"/>
  </bookViews>
  <sheets>
    <sheet name="Rekapitulace stavby" sheetId="1" state="hidden" r:id="rId1"/>
    <sheet name="SO 01 - Položky soustavy ..." sheetId="2" r:id="rId2"/>
    <sheet name="SO 02 - Položky katalogu ÚSR" sheetId="3" r:id="rId3"/>
    <sheet name="SO 03 - Zimní údržba" sheetId="4" r:id="rId4"/>
    <sheet name="VON - Vedlejší a ostatní ..." sheetId="5" r:id="rId5"/>
    <sheet name="Pokyny pro vyplnění" sheetId="6" state="hidden" r:id="rId6"/>
  </sheets>
  <definedNames>
    <definedName name="_xlnm._FilterDatabase" localSheetId="1" hidden="1">'SO 01 - Položky soustavy ...'!$C$79:$K$3747</definedName>
    <definedName name="_xlnm._FilterDatabase" localSheetId="2" hidden="1">'SO 02 - Položky katalogu ÚSR'!$C$77:$K$221</definedName>
    <definedName name="_xlnm._FilterDatabase" localSheetId="3" hidden="1">'SO 03 - Zimní údržba'!$C$77:$K$133</definedName>
    <definedName name="_xlnm._FilterDatabase" localSheetId="4" hidden="1">'VON - Vedlejší a ostatní ...'!$C$78:$K$94</definedName>
    <definedName name="_xlnm.Print_Titles" localSheetId="0">'Rekapitulace stavby'!$52:$52</definedName>
    <definedName name="_xlnm.Print_Titles" localSheetId="1">'SO 01 - Položky soustavy ...'!$79:$79</definedName>
    <definedName name="_xlnm.Print_Titles" localSheetId="2">'SO 02 - Položky katalogu ÚSR'!$77:$77</definedName>
    <definedName name="_xlnm.Print_Titles" localSheetId="3">'SO 03 - Zimní údržba'!$77:$77</definedName>
    <definedName name="_xlnm.Print_Titles" localSheetId="4">'VON - Vedlejší a ostatní ...'!$78:$78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1">'SO 01 - Položky soustavy ...'!$C$4:$J$39,'SO 01 - Položky soustavy ...'!$C$45:$J$61,'SO 01 - Položky soustavy ...'!$C$67:$K$3747</definedName>
    <definedName name="_xlnm.Print_Area" localSheetId="2">'SO 02 - Položky katalogu ÚSR'!$C$3:$J$38,'SO 02 - Položky katalogu ÚSR'!$C$44:$J$59,'SO 02 - Položky katalogu ÚSR'!$C$65:$K$221</definedName>
    <definedName name="_xlnm.Print_Area" localSheetId="3">'SO 03 - Zimní údržba'!$C$3:$J$38,'SO 03 - Zimní údržba'!$C$44:$J$59,'SO 03 - Zimní údržba'!$C$65:$K$133</definedName>
    <definedName name="_xlnm.Print_Area" localSheetId="4">'VON - Vedlejší a ostatní ...'!$C$3:$J$38,'VON - Vedlejší a ostatní ...'!$C$44:$J$60,'VON - Vedlejší a ostatní ...'!$C$66:$K$94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6" i="5" l="1"/>
  <c r="J35" i="5"/>
  <c r="AY58" i="1"/>
  <c r="J34" i="5"/>
  <c r="AX58" i="1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5" i="5"/>
  <c r="BH85" i="5"/>
  <c r="BG85" i="5"/>
  <c r="BF85" i="5"/>
  <c r="T85" i="5"/>
  <c r="R85" i="5"/>
  <c r="P85" i="5"/>
  <c r="BI83" i="5"/>
  <c r="BH83" i="5"/>
  <c r="BG83" i="5"/>
  <c r="BF83" i="5"/>
  <c r="T83" i="5"/>
  <c r="R83" i="5"/>
  <c r="P83" i="5"/>
  <c r="BI81" i="5"/>
  <c r="BH81" i="5"/>
  <c r="BG81" i="5"/>
  <c r="BF81" i="5"/>
  <c r="T81" i="5"/>
  <c r="R81" i="5"/>
  <c r="P81" i="5"/>
  <c r="F73" i="5"/>
  <c r="E71" i="5"/>
  <c r="F51" i="5"/>
  <c r="E49" i="5"/>
  <c r="J23" i="5"/>
  <c r="E23" i="5"/>
  <c r="J76" i="5" s="1"/>
  <c r="J22" i="5"/>
  <c r="J20" i="5"/>
  <c r="E20" i="5"/>
  <c r="J75" i="5" s="1"/>
  <c r="J19" i="5"/>
  <c r="J17" i="5"/>
  <c r="E17" i="5"/>
  <c r="F54" i="5" s="1"/>
  <c r="J16" i="5"/>
  <c r="J14" i="5"/>
  <c r="E14" i="5"/>
  <c r="F53" i="5" s="1"/>
  <c r="J13" i="5"/>
  <c r="J11" i="5"/>
  <c r="J73" i="5" s="1"/>
  <c r="E6" i="5"/>
  <c r="E47" i="5" s="1"/>
  <c r="J36" i="4"/>
  <c r="J35" i="4"/>
  <c r="AY57" i="1" s="1"/>
  <c r="J34" i="4"/>
  <c r="AX57" i="1" s="1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BI83" i="4"/>
  <c r="BH83" i="4"/>
  <c r="BG83" i="4"/>
  <c r="BF83" i="4"/>
  <c r="T83" i="4"/>
  <c r="R83" i="4"/>
  <c r="P83" i="4"/>
  <c r="BI81" i="4"/>
  <c r="BH81" i="4"/>
  <c r="BG81" i="4"/>
  <c r="BF81" i="4"/>
  <c r="T81" i="4"/>
  <c r="R81" i="4"/>
  <c r="P81" i="4"/>
  <c r="BI79" i="4"/>
  <c r="BH79" i="4"/>
  <c r="BG79" i="4"/>
  <c r="BF79" i="4"/>
  <c r="T79" i="4"/>
  <c r="R79" i="4"/>
  <c r="P79" i="4"/>
  <c r="F72" i="4"/>
  <c r="E70" i="4"/>
  <c r="F51" i="4"/>
  <c r="E49" i="4"/>
  <c r="J23" i="4"/>
  <c r="E23" i="4"/>
  <c r="J54" i="4" s="1"/>
  <c r="J22" i="4"/>
  <c r="J20" i="4"/>
  <c r="E20" i="4"/>
  <c r="J74" i="4" s="1"/>
  <c r="J19" i="4"/>
  <c r="J17" i="4"/>
  <c r="E17" i="4"/>
  <c r="F75" i="4" s="1"/>
  <c r="J16" i="4"/>
  <c r="J14" i="4"/>
  <c r="E14" i="4"/>
  <c r="F74" i="4" s="1"/>
  <c r="J13" i="4"/>
  <c r="J11" i="4"/>
  <c r="J51" i="4"/>
  <c r="E6" i="4"/>
  <c r="E68" i="4" s="1"/>
  <c r="J36" i="3"/>
  <c r="J35" i="3"/>
  <c r="AY56" i="1" s="1"/>
  <c r="J34" i="3"/>
  <c r="AX56" i="1" s="1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BI85" i="3"/>
  <c r="BH85" i="3"/>
  <c r="BG85" i="3"/>
  <c r="BF85" i="3"/>
  <c r="T85" i="3"/>
  <c r="R85" i="3"/>
  <c r="P85" i="3"/>
  <c r="BI82" i="3"/>
  <c r="BH82" i="3"/>
  <c r="BG82" i="3"/>
  <c r="BF82" i="3"/>
  <c r="T82" i="3"/>
  <c r="R82" i="3"/>
  <c r="P82" i="3"/>
  <c r="BI79" i="3"/>
  <c r="BH79" i="3"/>
  <c r="BG79" i="3"/>
  <c r="BF79" i="3"/>
  <c r="T79" i="3"/>
  <c r="R79" i="3"/>
  <c r="P79" i="3"/>
  <c r="F72" i="3"/>
  <c r="E70" i="3"/>
  <c r="F51" i="3"/>
  <c r="E49" i="3"/>
  <c r="J23" i="3"/>
  <c r="E23" i="3"/>
  <c r="J75" i="3" s="1"/>
  <c r="J22" i="3"/>
  <c r="J20" i="3"/>
  <c r="E20" i="3"/>
  <c r="J74" i="3" s="1"/>
  <c r="J19" i="3"/>
  <c r="J17" i="3"/>
  <c r="E17" i="3"/>
  <c r="F54" i="3" s="1"/>
  <c r="J16" i="3"/>
  <c r="J14" i="3"/>
  <c r="E14" i="3"/>
  <c r="F53" i="3" s="1"/>
  <c r="J13" i="3"/>
  <c r="J11" i="3"/>
  <c r="J51" i="3" s="1"/>
  <c r="E6" i="3"/>
  <c r="E47" i="3" s="1"/>
  <c r="J37" i="2"/>
  <c r="J36" i="2"/>
  <c r="AY55" i="1"/>
  <c r="J35" i="2"/>
  <c r="AX55" i="1"/>
  <c r="BI3746" i="2"/>
  <c r="BH3746" i="2"/>
  <c r="BG3746" i="2"/>
  <c r="BF3746" i="2"/>
  <c r="T3746" i="2"/>
  <c r="R3746" i="2"/>
  <c r="P3746" i="2"/>
  <c r="BI3744" i="2"/>
  <c r="BH3744" i="2"/>
  <c r="BG3744" i="2"/>
  <c r="BF3744" i="2"/>
  <c r="T3744" i="2"/>
  <c r="R3744" i="2"/>
  <c r="P3744" i="2"/>
  <c r="BI3742" i="2"/>
  <c r="BH3742" i="2"/>
  <c r="BG3742" i="2"/>
  <c r="BF3742" i="2"/>
  <c r="T3742" i="2"/>
  <c r="R3742" i="2"/>
  <c r="P3742" i="2"/>
  <c r="BI3740" i="2"/>
  <c r="BH3740" i="2"/>
  <c r="BG3740" i="2"/>
  <c r="BF3740" i="2"/>
  <c r="T3740" i="2"/>
  <c r="R3740" i="2"/>
  <c r="P3740" i="2"/>
  <c r="BI3738" i="2"/>
  <c r="BH3738" i="2"/>
  <c r="BG3738" i="2"/>
  <c r="BF3738" i="2"/>
  <c r="T3738" i="2"/>
  <c r="R3738" i="2"/>
  <c r="P3738" i="2"/>
  <c r="BI3736" i="2"/>
  <c r="BH3736" i="2"/>
  <c r="BG3736" i="2"/>
  <c r="BF3736" i="2"/>
  <c r="T3736" i="2"/>
  <c r="R3736" i="2"/>
  <c r="P3736" i="2"/>
  <c r="BI3733" i="2"/>
  <c r="BH3733" i="2"/>
  <c r="BG3733" i="2"/>
  <c r="BF3733" i="2"/>
  <c r="T3733" i="2"/>
  <c r="R3733" i="2"/>
  <c r="P3733" i="2"/>
  <c r="BI3731" i="2"/>
  <c r="BH3731" i="2"/>
  <c r="BG3731" i="2"/>
  <c r="BF3731" i="2"/>
  <c r="T3731" i="2"/>
  <c r="R3731" i="2"/>
  <c r="P3731" i="2"/>
  <c r="BI3729" i="2"/>
  <c r="BH3729" i="2"/>
  <c r="BG3729" i="2"/>
  <c r="BF3729" i="2"/>
  <c r="T3729" i="2"/>
  <c r="R3729" i="2"/>
  <c r="P3729" i="2"/>
  <c r="BI3727" i="2"/>
  <c r="BH3727" i="2"/>
  <c r="BG3727" i="2"/>
  <c r="BF3727" i="2"/>
  <c r="T3727" i="2"/>
  <c r="R3727" i="2"/>
  <c r="P3727" i="2"/>
  <c r="BI3725" i="2"/>
  <c r="BH3725" i="2"/>
  <c r="BG3725" i="2"/>
  <c r="BF3725" i="2"/>
  <c r="T3725" i="2"/>
  <c r="R3725" i="2"/>
  <c r="P3725" i="2"/>
  <c r="BI3723" i="2"/>
  <c r="BH3723" i="2"/>
  <c r="BG3723" i="2"/>
  <c r="BF3723" i="2"/>
  <c r="T3723" i="2"/>
  <c r="R3723" i="2"/>
  <c r="P3723" i="2"/>
  <c r="BI3721" i="2"/>
  <c r="BH3721" i="2"/>
  <c r="BG3721" i="2"/>
  <c r="BF3721" i="2"/>
  <c r="T3721" i="2"/>
  <c r="R3721" i="2"/>
  <c r="P3721" i="2"/>
  <c r="BI3719" i="2"/>
  <c r="BH3719" i="2"/>
  <c r="BG3719" i="2"/>
  <c r="BF3719" i="2"/>
  <c r="T3719" i="2"/>
  <c r="R3719" i="2"/>
  <c r="P3719" i="2"/>
  <c r="BI3717" i="2"/>
  <c r="BH3717" i="2"/>
  <c r="BG3717" i="2"/>
  <c r="BF3717" i="2"/>
  <c r="T3717" i="2"/>
  <c r="R3717" i="2"/>
  <c r="P3717" i="2"/>
  <c r="BI3715" i="2"/>
  <c r="BH3715" i="2"/>
  <c r="BG3715" i="2"/>
  <c r="BF3715" i="2"/>
  <c r="T3715" i="2"/>
  <c r="R3715" i="2"/>
  <c r="P3715" i="2"/>
  <c r="BI3713" i="2"/>
  <c r="BH3713" i="2"/>
  <c r="BG3713" i="2"/>
  <c r="BF3713" i="2"/>
  <c r="T3713" i="2"/>
  <c r="R3713" i="2"/>
  <c r="P3713" i="2"/>
  <c r="BI3711" i="2"/>
  <c r="BH3711" i="2"/>
  <c r="BG3711" i="2"/>
  <c r="BF3711" i="2"/>
  <c r="T3711" i="2"/>
  <c r="R3711" i="2"/>
  <c r="P3711" i="2"/>
  <c r="BI3709" i="2"/>
  <c r="BH3709" i="2"/>
  <c r="BG3709" i="2"/>
  <c r="BF3709" i="2"/>
  <c r="T3709" i="2"/>
  <c r="R3709" i="2"/>
  <c r="P3709" i="2"/>
  <c r="BI3707" i="2"/>
  <c r="BH3707" i="2"/>
  <c r="BG3707" i="2"/>
  <c r="BF3707" i="2"/>
  <c r="T3707" i="2"/>
  <c r="R3707" i="2"/>
  <c r="P3707" i="2"/>
  <c r="BI3705" i="2"/>
  <c r="BH3705" i="2"/>
  <c r="BG3705" i="2"/>
  <c r="BF3705" i="2"/>
  <c r="T3705" i="2"/>
  <c r="R3705" i="2"/>
  <c r="P3705" i="2"/>
  <c r="BI3703" i="2"/>
  <c r="BH3703" i="2"/>
  <c r="BG3703" i="2"/>
  <c r="BF3703" i="2"/>
  <c r="T3703" i="2"/>
  <c r="R3703" i="2"/>
  <c r="P3703" i="2"/>
  <c r="BI3701" i="2"/>
  <c r="BH3701" i="2"/>
  <c r="BG3701" i="2"/>
  <c r="BF3701" i="2"/>
  <c r="T3701" i="2"/>
  <c r="R3701" i="2"/>
  <c r="P3701" i="2"/>
  <c r="BI3699" i="2"/>
  <c r="BH3699" i="2"/>
  <c r="BG3699" i="2"/>
  <c r="BF3699" i="2"/>
  <c r="T3699" i="2"/>
  <c r="R3699" i="2"/>
  <c r="P3699" i="2"/>
  <c r="BI3697" i="2"/>
  <c r="BH3697" i="2"/>
  <c r="BG3697" i="2"/>
  <c r="BF3697" i="2"/>
  <c r="T3697" i="2"/>
  <c r="R3697" i="2"/>
  <c r="P3697" i="2"/>
  <c r="BI3695" i="2"/>
  <c r="BH3695" i="2"/>
  <c r="BG3695" i="2"/>
  <c r="BF3695" i="2"/>
  <c r="T3695" i="2"/>
  <c r="R3695" i="2"/>
  <c r="P3695" i="2"/>
  <c r="BI3693" i="2"/>
  <c r="BH3693" i="2"/>
  <c r="BG3693" i="2"/>
  <c r="BF3693" i="2"/>
  <c r="T3693" i="2"/>
  <c r="R3693" i="2"/>
  <c r="P3693" i="2"/>
  <c r="BI3691" i="2"/>
  <c r="BH3691" i="2"/>
  <c r="BG3691" i="2"/>
  <c r="BF3691" i="2"/>
  <c r="T3691" i="2"/>
  <c r="R3691" i="2"/>
  <c r="P3691" i="2"/>
  <c r="BI3689" i="2"/>
  <c r="BH3689" i="2"/>
  <c r="BG3689" i="2"/>
  <c r="BF3689" i="2"/>
  <c r="T3689" i="2"/>
  <c r="R3689" i="2"/>
  <c r="P3689" i="2"/>
  <c r="BI3687" i="2"/>
  <c r="BH3687" i="2"/>
  <c r="BG3687" i="2"/>
  <c r="BF3687" i="2"/>
  <c r="T3687" i="2"/>
  <c r="R3687" i="2"/>
  <c r="P3687" i="2"/>
  <c r="BI3685" i="2"/>
  <c r="BH3685" i="2"/>
  <c r="BG3685" i="2"/>
  <c r="BF3685" i="2"/>
  <c r="T3685" i="2"/>
  <c r="R3685" i="2"/>
  <c r="P3685" i="2"/>
  <c r="BI3683" i="2"/>
  <c r="BH3683" i="2"/>
  <c r="BG3683" i="2"/>
  <c r="BF3683" i="2"/>
  <c r="T3683" i="2"/>
  <c r="R3683" i="2"/>
  <c r="P3683" i="2"/>
  <c r="BI3681" i="2"/>
  <c r="BH3681" i="2"/>
  <c r="BG3681" i="2"/>
  <c r="BF3681" i="2"/>
  <c r="T3681" i="2"/>
  <c r="R3681" i="2"/>
  <c r="P3681" i="2"/>
  <c r="BI3679" i="2"/>
  <c r="BH3679" i="2"/>
  <c r="BG3679" i="2"/>
  <c r="BF3679" i="2"/>
  <c r="T3679" i="2"/>
  <c r="R3679" i="2"/>
  <c r="P3679" i="2"/>
  <c r="BI3677" i="2"/>
  <c r="BH3677" i="2"/>
  <c r="BG3677" i="2"/>
  <c r="BF3677" i="2"/>
  <c r="T3677" i="2"/>
  <c r="R3677" i="2"/>
  <c r="P3677" i="2"/>
  <c r="BI3675" i="2"/>
  <c r="BH3675" i="2"/>
  <c r="BG3675" i="2"/>
  <c r="BF3675" i="2"/>
  <c r="T3675" i="2"/>
  <c r="R3675" i="2"/>
  <c r="P3675" i="2"/>
  <c r="BI3673" i="2"/>
  <c r="BH3673" i="2"/>
  <c r="BG3673" i="2"/>
  <c r="BF3673" i="2"/>
  <c r="T3673" i="2"/>
  <c r="R3673" i="2"/>
  <c r="P3673" i="2"/>
  <c r="BI3671" i="2"/>
  <c r="BH3671" i="2"/>
  <c r="BG3671" i="2"/>
  <c r="BF3671" i="2"/>
  <c r="T3671" i="2"/>
  <c r="R3671" i="2"/>
  <c r="P3671" i="2"/>
  <c r="BI3669" i="2"/>
  <c r="BH3669" i="2"/>
  <c r="BG3669" i="2"/>
  <c r="BF3669" i="2"/>
  <c r="T3669" i="2"/>
  <c r="R3669" i="2"/>
  <c r="P3669" i="2"/>
  <c r="BI3667" i="2"/>
  <c r="BH3667" i="2"/>
  <c r="BG3667" i="2"/>
  <c r="BF3667" i="2"/>
  <c r="T3667" i="2"/>
  <c r="R3667" i="2"/>
  <c r="P3667" i="2"/>
  <c r="BI3665" i="2"/>
  <c r="BH3665" i="2"/>
  <c r="BG3665" i="2"/>
  <c r="BF3665" i="2"/>
  <c r="T3665" i="2"/>
  <c r="R3665" i="2"/>
  <c r="P3665" i="2"/>
  <c r="BI3663" i="2"/>
  <c r="BH3663" i="2"/>
  <c r="BG3663" i="2"/>
  <c r="BF3663" i="2"/>
  <c r="T3663" i="2"/>
  <c r="R3663" i="2"/>
  <c r="P3663" i="2"/>
  <c r="BI3661" i="2"/>
  <c r="BH3661" i="2"/>
  <c r="BG3661" i="2"/>
  <c r="BF3661" i="2"/>
  <c r="T3661" i="2"/>
  <c r="R3661" i="2"/>
  <c r="P3661" i="2"/>
  <c r="BI3659" i="2"/>
  <c r="BH3659" i="2"/>
  <c r="BG3659" i="2"/>
  <c r="BF3659" i="2"/>
  <c r="T3659" i="2"/>
  <c r="R3659" i="2"/>
  <c r="P3659" i="2"/>
  <c r="BI3657" i="2"/>
  <c r="BH3657" i="2"/>
  <c r="BG3657" i="2"/>
  <c r="BF3657" i="2"/>
  <c r="T3657" i="2"/>
  <c r="R3657" i="2"/>
  <c r="P3657" i="2"/>
  <c r="BI3655" i="2"/>
  <c r="BH3655" i="2"/>
  <c r="BG3655" i="2"/>
  <c r="BF3655" i="2"/>
  <c r="T3655" i="2"/>
  <c r="R3655" i="2"/>
  <c r="P3655" i="2"/>
  <c r="BI3653" i="2"/>
  <c r="BH3653" i="2"/>
  <c r="BG3653" i="2"/>
  <c r="BF3653" i="2"/>
  <c r="T3653" i="2"/>
  <c r="R3653" i="2"/>
  <c r="P3653" i="2"/>
  <c r="BI3651" i="2"/>
  <c r="BH3651" i="2"/>
  <c r="BG3651" i="2"/>
  <c r="BF3651" i="2"/>
  <c r="T3651" i="2"/>
  <c r="R3651" i="2"/>
  <c r="P3651" i="2"/>
  <c r="BI3649" i="2"/>
  <c r="BH3649" i="2"/>
  <c r="BG3649" i="2"/>
  <c r="BF3649" i="2"/>
  <c r="T3649" i="2"/>
  <c r="R3649" i="2"/>
  <c r="P3649" i="2"/>
  <c r="BI3647" i="2"/>
  <c r="BH3647" i="2"/>
  <c r="BG3647" i="2"/>
  <c r="BF3647" i="2"/>
  <c r="T3647" i="2"/>
  <c r="R3647" i="2"/>
  <c r="P3647" i="2"/>
  <c r="BI3645" i="2"/>
  <c r="BH3645" i="2"/>
  <c r="BG3645" i="2"/>
  <c r="BF3645" i="2"/>
  <c r="T3645" i="2"/>
  <c r="R3645" i="2"/>
  <c r="P3645" i="2"/>
  <c r="BI3643" i="2"/>
  <c r="BH3643" i="2"/>
  <c r="BG3643" i="2"/>
  <c r="BF3643" i="2"/>
  <c r="T3643" i="2"/>
  <c r="R3643" i="2"/>
  <c r="P3643" i="2"/>
  <c r="BI3641" i="2"/>
  <c r="BH3641" i="2"/>
  <c r="BG3641" i="2"/>
  <c r="BF3641" i="2"/>
  <c r="T3641" i="2"/>
  <c r="R3641" i="2"/>
  <c r="P3641" i="2"/>
  <c r="BI3639" i="2"/>
  <c r="BH3639" i="2"/>
  <c r="BG3639" i="2"/>
  <c r="BF3639" i="2"/>
  <c r="T3639" i="2"/>
  <c r="R3639" i="2"/>
  <c r="P3639" i="2"/>
  <c r="BI3637" i="2"/>
  <c r="BH3637" i="2"/>
  <c r="BG3637" i="2"/>
  <c r="BF3637" i="2"/>
  <c r="T3637" i="2"/>
  <c r="R3637" i="2"/>
  <c r="P3637" i="2"/>
  <c r="BI3635" i="2"/>
  <c r="BH3635" i="2"/>
  <c r="BG3635" i="2"/>
  <c r="BF3635" i="2"/>
  <c r="T3635" i="2"/>
  <c r="R3635" i="2"/>
  <c r="P3635" i="2"/>
  <c r="BI3633" i="2"/>
  <c r="BH3633" i="2"/>
  <c r="BG3633" i="2"/>
  <c r="BF3633" i="2"/>
  <c r="T3633" i="2"/>
  <c r="R3633" i="2"/>
  <c r="P3633" i="2"/>
  <c r="BI3631" i="2"/>
  <c r="BH3631" i="2"/>
  <c r="BG3631" i="2"/>
  <c r="BF3631" i="2"/>
  <c r="T3631" i="2"/>
  <c r="R3631" i="2"/>
  <c r="P3631" i="2"/>
  <c r="BI3629" i="2"/>
  <c r="BH3629" i="2"/>
  <c r="BG3629" i="2"/>
  <c r="BF3629" i="2"/>
  <c r="T3629" i="2"/>
  <c r="R3629" i="2"/>
  <c r="P3629" i="2"/>
  <c r="BI3627" i="2"/>
  <c r="BH3627" i="2"/>
  <c r="BG3627" i="2"/>
  <c r="BF3627" i="2"/>
  <c r="T3627" i="2"/>
  <c r="R3627" i="2"/>
  <c r="P3627" i="2"/>
  <c r="BI3625" i="2"/>
  <c r="BH3625" i="2"/>
  <c r="BG3625" i="2"/>
  <c r="BF3625" i="2"/>
  <c r="T3625" i="2"/>
  <c r="R3625" i="2"/>
  <c r="P3625" i="2"/>
  <c r="BI3623" i="2"/>
  <c r="BH3623" i="2"/>
  <c r="BG3623" i="2"/>
  <c r="BF3623" i="2"/>
  <c r="T3623" i="2"/>
  <c r="R3623" i="2"/>
  <c r="P3623" i="2"/>
  <c r="BI3621" i="2"/>
  <c r="BH3621" i="2"/>
  <c r="BG3621" i="2"/>
  <c r="BF3621" i="2"/>
  <c r="T3621" i="2"/>
  <c r="R3621" i="2"/>
  <c r="P3621" i="2"/>
  <c r="BI3619" i="2"/>
  <c r="BH3619" i="2"/>
  <c r="BG3619" i="2"/>
  <c r="BF3619" i="2"/>
  <c r="T3619" i="2"/>
  <c r="R3619" i="2"/>
  <c r="P3619" i="2"/>
  <c r="BI3617" i="2"/>
  <c r="BH3617" i="2"/>
  <c r="BG3617" i="2"/>
  <c r="BF3617" i="2"/>
  <c r="T3617" i="2"/>
  <c r="R3617" i="2"/>
  <c r="P3617" i="2"/>
  <c r="BI3615" i="2"/>
  <c r="BH3615" i="2"/>
  <c r="BG3615" i="2"/>
  <c r="BF3615" i="2"/>
  <c r="T3615" i="2"/>
  <c r="R3615" i="2"/>
  <c r="P3615" i="2"/>
  <c r="BI3613" i="2"/>
  <c r="BH3613" i="2"/>
  <c r="BG3613" i="2"/>
  <c r="BF3613" i="2"/>
  <c r="T3613" i="2"/>
  <c r="R3613" i="2"/>
  <c r="P3613" i="2"/>
  <c r="BI3611" i="2"/>
  <c r="BH3611" i="2"/>
  <c r="BG3611" i="2"/>
  <c r="BF3611" i="2"/>
  <c r="T3611" i="2"/>
  <c r="R3611" i="2"/>
  <c r="P3611" i="2"/>
  <c r="BI3609" i="2"/>
  <c r="BH3609" i="2"/>
  <c r="BG3609" i="2"/>
  <c r="BF3609" i="2"/>
  <c r="T3609" i="2"/>
  <c r="R3609" i="2"/>
  <c r="P3609" i="2"/>
  <c r="BI3607" i="2"/>
  <c r="BH3607" i="2"/>
  <c r="BG3607" i="2"/>
  <c r="BF3607" i="2"/>
  <c r="T3607" i="2"/>
  <c r="R3607" i="2"/>
  <c r="P3607" i="2"/>
  <c r="BI3605" i="2"/>
  <c r="BH3605" i="2"/>
  <c r="BG3605" i="2"/>
  <c r="BF3605" i="2"/>
  <c r="T3605" i="2"/>
  <c r="R3605" i="2"/>
  <c r="P3605" i="2"/>
  <c r="BI3603" i="2"/>
  <c r="BH3603" i="2"/>
  <c r="BG3603" i="2"/>
  <c r="BF3603" i="2"/>
  <c r="T3603" i="2"/>
  <c r="R3603" i="2"/>
  <c r="P3603" i="2"/>
  <c r="BI3601" i="2"/>
  <c r="BH3601" i="2"/>
  <c r="BG3601" i="2"/>
  <c r="BF3601" i="2"/>
  <c r="T3601" i="2"/>
  <c r="R3601" i="2"/>
  <c r="P3601" i="2"/>
  <c r="BI3599" i="2"/>
  <c r="BH3599" i="2"/>
  <c r="BG3599" i="2"/>
  <c r="BF3599" i="2"/>
  <c r="T3599" i="2"/>
  <c r="R3599" i="2"/>
  <c r="P3599" i="2"/>
  <c r="BI3597" i="2"/>
  <c r="BH3597" i="2"/>
  <c r="BG3597" i="2"/>
  <c r="BF3597" i="2"/>
  <c r="T3597" i="2"/>
  <c r="R3597" i="2"/>
  <c r="P3597" i="2"/>
  <c r="BI3595" i="2"/>
  <c r="BH3595" i="2"/>
  <c r="BG3595" i="2"/>
  <c r="BF3595" i="2"/>
  <c r="T3595" i="2"/>
  <c r="R3595" i="2"/>
  <c r="P3595" i="2"/>
  <c r="BI3593" i="2"/>
  <c r="BH3593" i="2"/>
  <c r="BG3593" i="2"/>
  <c r="BF3593" i="2"/>
  <c r="T3593" i="2"/>
  <c r="R3593" i="2"/>
  <c r="P3593" i="2"/>
  <c r="BI3591" i="2"/>
  <c r="BH3591" i="2"/>
  <c r="BG3591" i="2"/>
  <c r="BF3591" i="2"/>
  <c r="T3591" i="2"/>
  <c r="R3591" i="2"/>
  <c r="P3591" i="2"/>
  <c r="BI3589" i="2"/>
  <c r="BH3589" i="2"/>
  <c r="BG3589" i="2"/>
  <c r="BF3589" i="2"/>
  <c r="T3589" i="2"/>
  <c r="R3589" i="2"/>
  <c r="P3589" i="2"/>
  <c r="BI3587" i="2"/>
  <c r="BH3587" i="2"/>
  <c r="BG3587" i="2"/>
  <c r="BF3587" i="2"/>
  <c r="T3587" i="2"/>
  <c r="R3587" i="2"/>
  <c r="P3587" i="2"/>
  <c r="BI3585" i="2"/>
  <c r="BH3585" i="2"/>
  <c r="BG3585" i="2"/>
  <c r="BF3585" i="2"/>
  <c r="T3585" i="2"/>
  <c r="R3585" i="2"/>
  <c r="P3585" i="2"/>
  <c r="BI3583" i="2"/>
  <c r="BH3583" i="2"/>
  <c r="BG3583" i="2"/>
  <c r="BF3583" i="2"/>
  <c r="T3583" i="2"/>
  <c r="R3583" i="2"/>
  <c r="P3583" i="2"/>
  <c r="BI3581" i="2"/>
  <c r="BH3581" i="2"/>
  <c r="BG3581" i="2"/>
  <c r="BF3581" i="2"/>
  <c r="T3581" i="2"/>
  <c r="R3581" i="2"/>
  <c r="P3581" i="2"/>
  <c r="BI3579" i="2"/>
  <c r="BH3579" i="2"/>
  <c r="BG3579" i="2"/>
  <c r="BF3579" i="2"/>
  <c r="T3579" i="2"/>
  <c r="R3579" i="2"/>
  <c r="P3579" i="2"/>
  <c r="BI3577" i="2"/>
  <c r="BH3577" i="2"/>
  <c r="BG3577" i="2"/>
  <c r="BF3577" i="2"/>
  <c r="T3577" i="2"/>
  <c r="R3577" i="2"/>
  <c r="P3577" i="2"/>
  <c r="BI3575" i="2"/>
  <c r="BH3575" i="2"/>
  <c r="BG3575" i="2"/>
  <c r="BF3575" i="2"/>
  <c r="T3575" i="2"/>
  <c r="R3575" i="2"/>
  <c r="P3575" i="2"/>
  <c r="BI3573" i="2"/>
  <c r="BH3573" i="2"/>
  <c r="BG3573" i="2"/>
  <c r="BF3573" i="2"/>
  <c r="T3573" i="2"/>
  <c r="R3573" i="2"/>
  <c r="P3573" i="2"/>
  <c r="BI3571" i="2"/>
  <c r="BH3571" i="2"/>
  <c r="BG3571" i="2"/>
  <c r="BF3571" i="2"/>
  <c r="T3571" i="2"/>
  <c r="R3571" i="2"/>
  <c r="P3571" i="2"/>
  <c r="BI3569" i="2"/>
  <c r="BH3569" i="2"/>
  <c r="BG3569" i="2"/>
  <c r="BF3569" i="2"/>
  <c r="T3569" i="2"/>
  <c r="R3569" i="2"/>
  <c r="P3569" i="2"/>
  <c r="BI3567" i="2"/>
  <c r="BH3567" i="2"/>
  <c r="BG3567" i="2"/>
  <c r="BF3567" i="2"/>
  <c r="T3567" i="2"/>
  <c r="R3567" i="2"/>
  <c r="P3567" i="2"/>
  <c r="BI3565" i="2"/>
  <c r="BH3565" i="2"/>
  <c r="BG3565" i="2"/>
  <c r="BF3565" i="2"/>
  <c r="T3565" i="2"/>
  <c r="R3565" i="2"/>
  <c r="P3565" i="2"/>
  <c r="BI3563" i="2"/>
  <c r="BH3563" i="2"/>
  <c r="BG3563" i="2"/>
  <c r="BF3563" i="2"/>
  <c r="T3563" i="2"/>
  <c r="R3563" i="2"/>
  <c r="P3563" i="2"/>
  <c r="BI3561" i="2"/>
  <c r="BH3561" i="2"/>
  <c r="BG3561" i="2"/>
  <c r="BF3561" i="2"/>
  <c r="T3561" i="2"/>
  <c r="R3561" i="2"/>
  <c r="P3561" i="2"/>
  <c r="BI3559" i="2"/>
  <c r="BH3559" i="2"/>
  <c r="BG3559" i="2"/>
  <c r="BF3559" i="2"/>
  <c r="T3559" i="2"/>
  <c r="R3559" i="2"/>
  <c r="P3559" i="2"/>
  <c r="BI3557" i="2"/>
  <c r="BH3557" i="2"/>
  <c r="BG3557" i="2"/>
  <c r="BF3557" i="2"/>
  <c r="T3557" i="2"/>
  <c r="R3557" i="2"/>
  <c r="P3557" i="2"/>
  <c r="BI3555" i="2"/>
  <c r="BH3555" i="2"/>
  <c r="BG3555" i="2"/>
  <c r="BF3555" i="2"/>
  <c r="T3555" i="2"/>
  <c r="R3555" i="2"/>
  <c r="P3555" i="2"/>
  <c r="BI3553" i="2"/>
  <c r="BH3553" i="2"/>
  <c r="BG3553" i="2"/>
  <c r="BF3553" i="2"/>
  <c r="T3553" i="2"/>
  <c r="R3553" i="2"/>
  <c r="P3553" i="2"/>
  <c r="BI3551" i="2"/>
  <c r="BH3551" i="2"/>
  <c r="BG3551" i="2"/>
  <c r="BF3551" i="2"/>
  <c r="T3551" i="2"/>
  <c r="R3551" i="2"/>
  <c r="P3551" i="2"/>
  <c r="BI3549" i="2"/>
  <c r="BH3549" i="2"/>
  <c r="BG3549" i="2"/>
  <c r="BF3549" i="2"/>
  <c r="T3549" i="2"/>
  <c r="R3549" i="2"/>
  <c r="P3549" i="2"/>
  <c r="BI3547" i="2"/>
  <c r="BH3547" i="2"/>
  <c r="BG3547" i="2"/>
  <c r="BF3547" i="2"/>
  <c r="T3547" i="2"/>
  <c r="R3547" i="2"/>
  <c r="P3547" i="2"/>
  <c r="BI3545" i="2"/>
  <c r="BH3545" i="2"/>
  <c r="BG3545" i="2"/>
  <c r="BF3545" i="2"/>
  <c r="T3545" i="2"/>
  <c r="R3545" i="2"/>
  <c r="P3545" i="2"/>
  <c r="BI3543" i="2"/>
  <c r="BH3543" i="2"/>
  <c r="BG3543" i="2"/>
  <c r="BF3543" i="2"/>
  <c r="T3543" i="2"/>
  <c r="R3543" i="2"/>
  <c r="P3543" i="2"/>
  <c r="BI3541" i="2"/>
  <c r="BH3541" i="2"/>
  <c r="BG3541" i="2"/>
  <c r="BF3541" i="2"/>
  <c r="T3541" i="2"/>
  <c r="R3541" i="2"/>
  <c r="P3541" i="2"/>
  <c r="BI3539" i="2"/>
  <c r="BH3539" i="2"/>
  <c r="BG3539" i="2"/>
  <c r="BF3539" i="2"/>
  <c r="T3539" i="2"/>
  <c r="R3539" i="2"/>
  <c r="P3539" i="2"/>
  <c r="BI3537" i="2"/>
  <c r="BH3537" i="2"/>
  <c r="BG3537" i="2"/>
  <c r="BF3537" i="2"/>
  <c r="T3537" i="2"/>
  <c r="R3537" i="2"/>
  <c r="P3537" i="2"/>
  <c r="BI3535" i="2"/>
  <c r="BH3535" i="2"/>
  <c r="BG3535" i="2"/>
  <c r="BF3535" i="2"/>
  <c r="T3535" i="2"/>
  <c r="R3535" i="2"/>
  <c r="P3535" i="2"/>
  <c r="BI3533" i="2"/>
  <c r="BH3533" i="2"/>
  <c r="BG3533" i="2"/>
  <c r="BF3533" i="2"/>
  <c r="T3533" i="2"/>
  <c r="R3533" i="2"/>
  <c r="P3533" i="2"/>
  <c r="BI3531" i="2"/>
  <c r="BH3531" i="2"/>
  <c r="BG3531" i="2"/>
  <c r="BF3531" i="2"/>
  <c r="T3531" i="2"/>
  <c r="R3531" i="2"/>
  <c r="P3531" i="2"/>
  <c r="BI3529" i="2"/>
  <c r="BH3529" i="2"/>
  <c r="BG3529" i="2"/>
  <c r="BF3529" i="2"/>
  <c r="T3529" i="2"/>
  <c r="R3529" i="2"/>
  <c r="P3529" i="2"/>
  <c r="BI3527" i="2"/>
  <c r="BH3527" i="2"/>
  <c r="BG3527" i="2"/>
  <c r="BF3527" i="2"/>
  <c r="T3527" i="2"/>
  <c r="R3527" i="2"/>
  <c r="P3527" i="2"/>
  <c r="BI3525" i="2"/>
  <c r="BH3525" i="2"/>
  <c r="BG3525" i="2"/>
  <c r="BF3525" i="2"/>
  <c r="T3525" i="2"/>
  <c r="R3525" i="2"/>
  <c r="P3525" i="2"/>
  <c r="BI3523" i="2"/>
  <c r="BH3523" i="2"/>
  <c r="BG3523" i="2"/>
  <c r="BF3523" i="2"/>
  <c r="T3523" i="2"/>
  <c r="R3523" i="2"/>
  <c r="P3523" i="2"/>
  <c r="BI3521" i="2"/>
  <c r="BH3521" i="2"/>
  <c r="BG3521" i="2"/>
  <c r="BF3521" i="2"/>
  <c r="T3521" i="2"/>
  <c r="R3521" i="2"/>
  <c r="P3521" i="2"/>
  <c r="BI3519" i="2"/>
  <c r="BH3519" i="2"/>
  <c r="BG3519" i="2"/>
  <c r="BF3519" i="2"/>
  <c r="T3519" i="2"/>
  <c r="R3519" i="2"/>
  <c r="P3519" i="2"/>
  <c r="BI3517" i="2"/>
  <c r="BH3517" i="2"/>
  <c r="BG3517" i="2"/>
  <c r="BF3517" i="2"/>
  <c r="T3517" i="2"/>
  <c r="R3517" i="2"/>
  <c r="P3517" i="2"/>
  <c r="BI3515" i="2"/>
  <c r="BH3515" i="2"/>
  <c r="BG3515" i="2"/>
  <c r="BF3515" i="2"/>
  <c r="T3515" i="2"/>
  <c r="R3515" i="2"/>
  <c r="P3515" i="2"/>
  <c r="BI3513" i="2"/>
  <c r="BH3513" i="2"/>
  <c r="BG3513" i="2"/>
  <c r="BF3513" i="2"/>
  <c r="T3513" i="2"/>
  <c r="R3513" i="2"/>
  <c r="P3513" i="2"/>
  <c r="BI3511" i="2"/>
  <c r="BH3511" i="2"/>
  <c r="BG3511" i="2"/>
  <c r="BF3511" i="2"/>
  <c r="T3511" i="2"/>
  <c r="R3511" i="2"/>
  <c r="P3511" i="2"/>
  <c r="BI3509" i="2"/>
  <c r="BH3509" i="2"/>
  <c r="BG3509" i="2"/>
  <c r="BF3509" i="2"/>
  <c r="T3509" i="2"/>
  <c r="R3509" i="2"/>
  <c r="P3509" i="2"/>
  <c r="BI3507" i="2"/>
  <c r="BH3507" i="2"/>
  <c r="BG3507" i="2"/>
  <c r="BF3507" i="2"/>
  <c r="T3507" i="2"/>
  <c r="R3507" i="2"/>
  <c r="P3507" i="2"/>
  <c r="BI3505" i="2"/>
  <c r="BH3505" i="2"/>
  <c r="BG3505" i="2"/>
  <c r="BF3505" i="2"/>
  <c r="T3505" i="2"/>
  <c r="R3505" i="2"/>
  <c r="P3505" i="2"/>
  <c r="BI3503" i="2"/>
  <c r="BH3503" i="2"/>
  <c r="BG3503" i="2"/>
  <c r="BF3503" i="2"/>
  <c r="T3503" i="2"/>
  <c r="R3503" i="2"/>
  <c r="P3503" i="2"/>
  <c r="BI3501" i="2"/>
  <c r="BH3501" i="2"/>
  <c r="BG3501" i="2"/>
  <c r="BF3501" i="2"/>
  <c r="T3501" i="2"/>
  <c r="R3501" i="2"/>
  <c r="P3501" i="2"/>
  <c r="BI3499" i="2"/>
  <c r="BH3499" i="2"/>
  <c r="BG3499" i="2"/>
  <c r="BF3499" i="2"/>
  <c r="T3499" i="2"/>
  <c r="R3499" i="2"/>
  <c r="P3499" i="2"/>
  <c r="BI3497" i="2"/>
  <c r="BH3497" i="2"/>
  <c r="BG3497" i="2"/>
  <c r="BF3497" i="2"/>
  <c r="T3497" i="2"/>
  <c r="R3497" i="2"/>
  <c r="P3497" i="2"/>
  <c r="BI3495" i="2"/>
  <c r="BH3495" i="2"/>
  <c r="BG3495" i="2"/>
  <c r="BF3495" i="2"/>
  <c r="T3495" i="2"/>
  <c r="R3495" i="2"/>
  <c r="P3495" i="2"/>
  <c r="BI3493" i="2"/>
  <c r="BH3493" i="2"/>
  <c r="BG3493" i="2"/>
  <c r="BF3493" i="2"/>
  <c r="T3493" i="2"/>
  <c r="R3493" i="2"/>
  <c r="P3493" i="2"/>
  <c r="BI3491" i="2"/>
  <c r="BH3491" i="2"/>
  <c r="BG3491" i="2"/>
  <c r="BF3491" i="2"/>
  <c r="T3491" i="2"/>
  <c r="R3491" i="2"/>
  <c r="P3491" i="2"/>
  <c r="BI3489" i="2"/>
  <c r="BH3489" i="2"/>
  <c r="BG3489" i="2"/>
  <c r="BF3489" i="2"/>
  <c r="T3489" i="2"/>
  <c r="R3489" i="2"/>
  <c r="P3489" i="2"/>
  <c r="BI3487" i="2"/>
  <c r="BH3487" i="2"/>
  <c r="BG3487" i="2"/>
  <c r="BF3487" i="2"/>
  <c r="T3487" i="2"/>
  <c r="R3487" i="2"/>
  <c r="P3487" i="2"/>
  <c r="BI3485" i="2"/>
  <c r="BH3485" i="2"/>
  <c r="BG3485" i="2"/>
  <c r="BF3485" i="2"/>
  <c r="T3485" i="2"/>
  <c r="R3485" i="2"/>
  <c r="P3485" i="2"/>
  <c r="BI3483" i="2"/>
  <c r="BH3483" i="2"/>
  <c r="BG3483" i="2"/>
  <c r="BF3483" i="2"/>
  <c r="T3483" i="2"/>
  <c r="R3483" i="2"/>
  <c r="P3483" i="2"/>
  <c r="BI3481" i="2"/>
  <c r="BH3481" i="2"/>
  <c r="BG3481" i="2"/>
  <c r="BF3481" i="2"/>
  <c r="T3481" i="2"/>
  <c r="R3481" i="2"/>
  <c r="P3481" i="2"/>
  <c r="BI3479" i="2"/>
  <c r="BH3479" i="2"/>
  <c r="BG3479" i="2"/>
  <c r="BF3479" i="2"/>
  <c r="T3479" i="2"/>
  <c r="R3479" i="2"/>
  <c r="P3479" i="2"/>
  <c r="BI3477" i="2"/>
  <c r="BH3477" i="2"/>
  <c r="BG3477" i="2"/>
  <c r="BF3477" i="2"/>
  <c r="T3477" i="2"/>
  <c r="R3477" i="2"/>
  <c r="P3477" i="2"/>
  <c r="BI3475" i="2"/>
  <c r="BH3475" i="2"/>
  <c r="BG3475" i="2"/>
  <c r="BF3475" i="2"/>
  <c r="T3475" i="2"/>
  <c r="R3475" i="2"/>
  <c r="P3475" i="2"/>
  <c r="BI3473" i="2"/>
  <c r="BH3473" i="2"/>
  <c r="BG3473" i="2"/>
  <c r="BF3473" i="2"/>
  <c r="T3473" i="2"/>
  <c r="R3473" i="2"/>
  <c r="P3473" i="2"/>
  <c r="BI3471" i="2"/>
  <c r="BH3471" i="2"/>
  <c r="BG3471" i="2"/>
  <c r="BF3471" i="2"/>
  <c r="T3471" i="2"/>
  <c r="R3471" i="2"/>
  <c r="P3471" i="2"/>
  <c r="BI3469" i="2"/>
  <c r="BH3469" i="2"/>
  <c r="BG3469" i="2"/>
  <c r="BF3469" i="2"/>
  <c r="T3469" i="2"/>
  <c r="R3469" i="2"/>
  <c r="P3469" i="2"/>
  <c r="BI3467" i="2"/>
  <c r="BH3467" i="2"/>
  <c r="BG3467" i="2"/>
  <c r="BF3467" i="2"/>
  <c r="T3467" i="2"/>
  <c r="R3467" i="2"/>
  <c r="P3467" i="2"/>
  <c r="BI3465" i="2"/>
  <c r="BH3465" i="2"/>
  <c r="BG3465" i="2"/>
  <c r="BF3465" i="2"/>
  <c r="T3465" i="2"/>
  <c r="R3465" i="2"/>
  <c r="P3465" i="2"/>
  <c r="BI3463" i="2"/>
  <c r="BH3463" i="2"/>
  <c r="BG3463" i="2"/>
  <c r="BF3463" i="2"/>
  <c r="T3463" i="2"/>
  <c r="R3463" i="2"/>
  <c r="P3463" i="2"/>
  <c r="BI3461" i="2"/>
  <c r="BH3461" i="2"/>
  <c r="BG3461" i="2"/>
  <c r="BF3461" i="2"/>
  <c r="T3461" i="2"/>
  <c r="R3461" i="2"/>
  <c r="P3461" i="2"/>
  <c r="BI3459" i="2"/>
  <c r="BH3459" i="2"/>
  <c r="BG3459" i="2"/>
  <c r="BF3459" i="2"/>
  <c r="T3459" i="2"/>
  <c r="R3459" i="2"/>
  <c r="P3459" i="2"/>
  <c r="BI3457" i="2"/>
  <c r="BH3457" i="2"/>
  <c r="BG3457" i="2"/>
  <c r="BF3457" i="2"/>
  <c r="T3457" i="2"/>
  <c r="R3457" i="2"/>
  <c r="P3457" i="2"/>
  <c r="BI3455" i="2"/>
  <c r="BH3455" i="2"/>
  <c r="BG3455" i="2"/>
  <c r="BF3455" i="2"/>
  <c r="T3455" i="2"/>
  <c r="R3455" i="2"/>
  <c r="P3455" i="2"/>
  <c r="BI3453" i="2"/>
  <c r="BH3453" i="2"/>
  <c r="BG3453" i="2"/>
  <c r="BF3453" i="2"/>
  <c r="T3453" i="2"/>
  <c r="R3453" i="2"/>
  <c r="P3453" i="2"/>
  <c r="BI3451" i="2"/>
  <c r="BH3451" i="2"/>
  <c r="BG3451" i="2"/>
  <c r="BF3451" i="2"/>
  <c r="T3451" i="2"/>
  <c r="R3451" i="2"/>
  <c r="P3451" i="2"/>
  <c r="BI3449" i="2"/>
  <c r="BH3449" i="2"/>
  <c r="BG3449" i="2"/>
  <c r="BF3449" i="2"/>
  <c r="T3449" i="2"/>
  <c r="R3449" i="2"/>
  <c r="P3449" i="2"/>
  <c r="BI3447" i="2"/>
  <c r="BH3447" i="2"/>
  <c r="BG3447" i="2"/>
  <c r="BF3447" i="2"/>
  <c r="T3447" i="2"/>
  <c r="R3447" i="2"/>
  <c r="P3447" i="2"/>
  <c r="BI3445" i="2"/>
  <c r="BH3445" i="2"/>
  <c r="BG3445" i="2"/>
  <c r="BF3445" i="2"/>
  <c r="T3445" i="2"/>
  <c r="R3445" i="2"/>
  <c r="P3445" i="2"/>
  <c r="BI3443" i="2"/>
  <c r="BH3443" i="2"/>
  <c r="BG3443" i="2"/>
  <c r="BF3443" i="2"/>
  <c r="T3443" i="2"/>
  <c r="R3443" i="2"/>
  <c r="P3443" i="2"/>
  <c r="BI3441" i="2"/>
  <c r="BH3441" i="2"/>
  <c r="BG3441" i="2"/>
  <c r="BF3441" i="2"/>
  <c r="T3441" i="2"/>
  <c r="R3441" i="2"/>
  <c r="P3441" i="2"/>
  <c r="BI3439" i="2"/>
  <c r="BH3439" i="2"/>
  <c r="BG3439" i="2"/>
  <c r="BF3439" i="2"/>
  <c r="T3439" i="2"/>
  <c r="R3439" i="2"/>
  <c r="P3439" i="2"/>
  <c r="BI3437" i="2"/>
  <c r="BH3437" i="2"/>
  <c r="BG3437" i="2"/>
  <c r="BF3437" i="2"/>
  <c r="T3437" i="2"/>
  <c r="R3437" i="2"/>
  <c r="P3437" i="2"/>
  <c r="BI3435" i="2"/>
  <c r="BH3435" i="2"/>
  <c r="BG3435" i="2"/>
  <c r="BF3435" i="2"/>
  <c r="T3435" i="2"/>
  <c r="R3435" i="2"/>
  <c r="P3435" i="2"/>
  <c r="BI3433" i="2"/>
  <c r="BH3433" i="2"/>
  <c r="BG3433" i="2"/>
  <c r="BF3433" i="2"/>
  <c r="T3433" i="2"/>
  <c r="R3433" i="2"/>
  <c r="P3433" i="2"/>
  <c r="BI3431" i="2"/>
  <c r="BH3431" i="2"/>
  <c r="BG3431" i="2"/>
  <c r="BF3431" i="2"/>
  <c r="T3431" i="2"/>
  <c r="R3431" i="2"/>
  <c r="P3431" i="2"/>
  <c r="BI3429" i="2"/>
  <c r="BH3429" i="2"/>
  <c r="BG3429" i="2"/>
  <c r="BF3429" i="2"/>
  <c r="T3429" i="2"/>
  <c r="R3429" i="2"/>
  <c r="P3429" i="2"/>
  <c r="BI3427" i="2"/>
  <c r="BH3427" i="2"/>
  <c r="BG3427" i="2"/>
  <c r="BF3427" i="2"/>
  <c r="T3427" i="2"/>
  <c r="R3427" i="2"/>
  <c r="P3427" i="2"/>
  <c r="BI3425" i="2"/>
  <c r="BH3425" i="2"/>
  <c r="BG3425" i="2"/>
  <c r="BF3425" i="2"/>
  <c r="T3425" i="2"/>
  <c r="R3425" i="2"/>
  <c r="P3425" i="2"/>
  <c r="BI3423" i="2"/>
  <c r="BH3423" i="2"/>
  <c r="BG3423" i="2"/>
  <c r="BF3423" i="2"/>
  <c r="T3423" i="2"/>
  <c r="R3423" i="2"/>
  <c r="P3423" i="2"/>
  <c r="BI3421" i="2"/>
  <c r="BH3421" i="2"/>
  <c r="BG3421" i="2"/>
  <c r="BF3421" i="2"/>
  <c r="T3421" i="2"/>
  <c r="R3421" i="2"/>
  <c r="P3421" i="2"/>
  <c r="BI3419" i="2"/>
  <c r="BH3419" i="2"/>
  <c r="BG3419" i="2"/>
  <c r="BF3419" i="2"/>
  <c r="T3419" i="2"/>
  <c r="R3419" i="2"/>
  <c r="P3419" i="2"/>
  <c r="BI3417" i="2"/>
  <c r="BH3417" i="2"/>
  <c r="BG3417" i="2"/>
  <c r="BF3417" i="2"/>
  <c r="T3417" i="2"/>
  <c r="R3417" i="2"/>
  <c r="P3417" i="2"/>
  <c r="BI3415" i="2"/>
  <c r="BH3415" i="2"/>
  <c r="BG3415" i="2"/>
  <c r="BF3415" i="2"/>
  <c r="T3415" i="2"/>
  <c r="R3415" i="2"/>
  <c r="P3415" i="2"/>
  <c r="BI3413" i="2"/>
  <c r="BH3413" i="2"/>
  <c r="BG3413" i="2"/>
  <c r="BF3413" i="2"/>
  <c r="T3413" i="2"/>
  <c r="R3413" i="2"/>
  <c r="P3413" i="2"/>
  <c r="BI3411" i="2"/>
  <c r="BH3411" i="2"/>
  <c r="BG3411" i="2"/>
  <c r="BF3411" i="2"/>
  <c r="T3411" i="2"/>
  <c r="R3411" i="2"/>
  <c r="P3411" i="2"/>
  <c r="BI3409" i="2"/>
  <c r="BH3409" i="2"/>
  <c r="BG3409" i="2"/>
  <c r="BF3409" i="2"/>
  <c r="T3409" i="2"/>
  <c r="R3409" i="2"/>
  <c r="P3409" i="2"/>
  <c r="BI3407" i="2"/>
  <c r="BH3407" i="2"/>
  <c r="BG3407" i="2"/>
  <c r="BF3407" i="2"/>
  <c r="T3407" i="2"/>
  <c r="R3407" i="2"/>
  <c r="P3407" i="2"/>
  <c r="BI3405" i="2"/>
  <c r="BH3405" i="2"/>
  <c r="BG3405" i="2"/>
  <c r="BF3405" i="2"/>
  <c r="T3405" i="2"/>
  <c r="R3405" i="2"/>
  <c r="P3405" i="2"/>
  <c r="BI3403" i="2"/>
  <c r="BH3403" i="2"/>
  <c r="BG3403" i="2"/>
  <c r="BF3403" i="2"/>
  <c r="T3403" i="2"/>
  <c r="R3403" i="2"/>
  <c r="P3403" i="2"/>
  <c r="BI3401" i="2"/>
  <c r="BH3401" i="2"/>
  <c r="BG3401" i="2"/>
  <c r="BF3401" i="2"/>
  <c r="T3401" i="2"/>
  <c r="R3401" i="2"/>
  <c r="P3401" i="2"/>
  <c r="BI3399" i="2"/>
  <c r="BH3399" i="2"/>
  <c r="BG3399" i="2"/>
  <c r="BF3399" i="2"/>
  <c r="T3399" i="2"/>
  <c r="R3399" i="2"/>
  <c r="P3399" i="2"/>
  <c r="BI3397" i="2"/>
  <c r="BH3397" i="2"/>
  <c r="BG3397" i="2"/>
  <c r="BF3397" i="2"/>
  <c r="T3397" i="2"/>
  <c r="R3397" i="2"/>
  <c r="P3397" i="2"/>
  <c r="BI3395" i="2"/>
  <c r="BH3395" i="2"/>
  <c r="BG3395" i="2"/>
  <c r="BF3395" i="2"/>
  <c r="T3395" i="2"/>
  <c r="R3395" i="2"/>
  <c r="P3395" i="2"/>
  <c r="BI3393" i="2"/>
  <c r="BH3393" i="2"/>
  <c r="BG3393" i="2"/>
  <c r="BF3393" i="2"/>
  <c r="T3393" i="2"/>
  <c r="R3393" i="2"/>
  <c r="P3393" i="2"/>
  <c r="BI3391" i="2"/>
  <c r="BH3391" i="2"/>
  <c r="BG3391" i="2"/>
  <c r="BF3391" i="2"/>
  <c r="T3391" i="2"/>
  <c r="R3391" i="2"/>
  <c r="P3391" i="2"/>
  <c r="BI3389" i="2"/>
  <c r="BH3389" i="2"/>
  <c r="BG3389" i="2"/>
  <c r="BF3389" i="2"/>
  <c r="T3389" i="2"/>
  <c r="R3389" i="2"/>
  <c r="P3389" i="2"/>
  <c r="BI3387" i="2"/>
  <c r="BH3387" i="2"/>
  <c r="BG3387" i="2"/>
  <c r="BF3387" i="2"/>
  <c r="T3387" i="2"/>
  <c r="R3387" i="2"/>
  <c r="P3387" i="2"/>
  <c r="BI3385" i="2"/>
  <c r="BH3385" i="2"/>
  <c r="BG3385" i="2"/>
  <c r="BF3385" i="2"/>
  <c r="T3385" i="2"/>
  <c r="R3385" i="2"/>
  <c r="P3385" i="2"/>
  <c r="BI3383" i="2"/>
  <c r="BH3383" i="2"/>
  <c r="BG3383" i="2"/>
  <c r="BF3383" i="2"/>
  <c r="T3383" i="2"/>
  <c r="R3383" i="2"/>
  <c r="P3383" i="2"/>
  <c r="BI3381" i="2"/>
  <c r="BH3381" i="2"/>
  <c r="BG3381" i="2"/>
  <c r="BF3381" i="2"/>
  <c r="T3381" i="2"/>
  <c r="R3381" i="2"/>
  <c r="P3381" i="2"/>
  <c r="BI3379" i="2"/>
  <c r="BH3379" i="2"/>
  <c r="BG3379" i="2"/>
  <c r="BF3379" i="2"/>
  <c r="T3379" i="2"/>
  <c r="R3379" i="2"/>
  <c r="P3379" i="2"/>
  <c r="BI3377" i="2"/>
  <c r="BH3377" i="2"/>
  <c r="BG3377" i="2"/>
  <c r="BF3377" i="2"/>
  <c r="T3377" i="2"/>
  <c r="R3377" i="2"/>
  <c r="P3377" i="2"/>
  <c r="BI3375" i="2"/>
  <c r="BH3375" i="2"/>
  <c r="BG3375" i="2"/>
  <c r="BF3375" i="2"/>
  <c r="T3375" i="2"/>
  <c r="R3375" i="2"/>
  <c r="P3375" i="2"/>
  <c r="BI3373" i="2"/>
  <c r="BH3373" i="2"/>
  <c r="BG3373" i="2"/>
  <c r="BF3373" i="2"/>
  <c r="T3373" i="2"/>
  <c r="R3373" i="2"/>
  <c r="P3373" i="2"/>
  <c r="BI3371" i="2"/>
  <c r="BH3371" i="2"/>
  <c r="BG3371" i="2"/>
  <c r="BF3371" i="2"/>
  <c r="T3371" i="2"/>
  <c r="R3371" i="2"/>
  <c r="P3371" i="2"/>
  <c r="BI3369" i="2"/>
  <c r="BH3369" i="2"/>
  <c r="BG3369" i="2"/>
  <c r="BF3369" i="2"/>
  <c r="T3369" i="2"/>
  <c r="R3369" i="2"/>
  <c r="P3369" i="2"/>
  <c r="BI3367" i="2"/>
  <c r="BH3367" i="2"/>
  <c r="BG3367" i="2"/>
  <c r="BF3367" i="2"/>
  <c r="T3367" i="2"/>
  <c r="R3367" i="2"/>
  <c r="P3367" i="2"/>
  <c r="BI3365" i="2"/>
  <c r="BH3365" i="2"/>
  <c r="BG3365" i="2"/>
  <c r="BF3365" i="2"/>
  <c r="T3365" i="2"/>
  <c r="R3365" i="2"/>
  <c r="P3365" i="2"/>
  <c r="BI3363" i="2"/>
  <c r="BH3363" i="2"/>
  <c r="BG3363" i="2"/>
  <c r="BF3363" i="2"/>
  <c r="T3363" i="2"/>
  <c r="R3363" i="2"/>
  <c r="P3363" i="2"/>
  <c r="BI3361" i="2"/>
  <c r="BH3361" i="2"/>
  <c r="BG3361" i="2"/>
  <c r="BF3361" i="2"/>
  <c r="T3361" i="2"/>
  <c r="R3361" i="2"/>
  <c r="P3361" i="2"/>
  <c r="BI3359" i="2"/>
  <c r="BH3359" i="2"/>
  <c r="BG3359" i="2"/>
  <c r="BF3359" i="2"/>
  <c r="T3359" i="2"/>
  <c r="R3359" i="2"/>
  <c r="P3359" i="2"/>
  <c r="BI3357" i="2"/>
  <c r="BH3357" i="2"/>
  <c r="BG3357" i="2"/>
  <c r="BF3357" i="2"/>
  <c r="T3357" i="2"/>
  <c r="R3357" i="2"/>
  <c r="P3357" i="2"/>
  <c r="BI3355" i="2"/>
  <c r="BH3355" i="2"/>
  <c r="BG3355" i="2"/>
  <c r="BF3355" i="2"/>
  <c r="T3355" i="2"/>
  <c r="R3355" i="2"/>
  <c r="P3355" i="2"/>
  <c r="BI3353" i="2"/>
  <c r="BH3353" i="2"/>
  <c r="BG3353" i="2"/>
  <c r="BF3353" i="2"/>
  <c r="T3353" i="2"/>
  <c r="R3353" i="2"/>
  <c r="P3353" i="2"/>
  <c r="BI3351" i="2"/>
  <c r="BH3351" i="2"/>
  <c r="BG3351" i="2"/>
  <c r="BF3351" i="2"/>
  <c r="T3351" i="2"/>
  <c r="R3351" i="2"/>
  <c r="P3351" i="2"/>
  <c r="BI3349" i="2"/>
  <c r="BH3349" i="2"/>
  <c r="BG3349" i="2"/>
  <c r="BF3349" i="2"/>
  <c r="T3349" i="2"/>
  <c r="R3349" i="2"/>
  <c r="P3349" i="2"/>
  <c r="BI3347" i="2"/>
  <c r="BH3347" i="2"/>
  <c r="BG3347" i="2"/>
  <c r="BF3347" i="2"/>
  <c r="T3347" i="2"/>
  <c r="R3347" i="2"/>
  <c r="P3347" i="2"/>
  <c r="BI3345" i="2"/>
  <c r="BH3345" i="2"/>
  <c r="BG3345" i="2"/>
  <c r="BF3345" i="2"/>
  <c r="T3345" i="2"/>
  <c r="R3345" i="2"/>
  <c r="P3345" i="2"/>
  <c r="BI3343" i="2"/>
  <c r="BH3343" i="2"/>
  <c r="BG3343" i="2"/>
  <c r="BF3343" i="2"/>
  <c r="T3343" i="2"/>
  <c r="R3343" i="2"/>
  <c r="P3343" i="2"/>
  <c r="BI3341" i="2"/>
  <c r="BH3341" i="2"/>
  <c r="BG3341" i="2"/>
  <c r="BF3341" i="2"/>
  <c r="T3341" i="2"/>
  <c r="R3341" i="2"/>
  <c r="P3341" i="2"/>
  <c r="BI3339" i="2"/>
  <c r="BH3339" i="2"/>
  <c r="BG3339" i="2"/>
  <c r="BF3339" i="2"/>
  <c r="T3339" i="2"/>
  <c r="R3339" i="2"/>
  <c r="P3339" i="2"/>
  <c r="BI3337" i="2"/>
  <c r="BH3337" i="2"/>
  <c r="BG3337" i="2"/>
  <c r="BF3337" i="2"/>
  <c r="T3337" i="2"/>
  <c r="R3337" i="2"/>
  <c r="P3337" i="2"/>
  <c r="BI3335" i="2"/>
  <c r="BH3335" i="2"/>
  <c r="BG3335" i="2"/>
  <c r="BF3335" i="2"/>
  <c r="T3335" i="2"/>
  <c r="R3335" i="2"/>
  <c r="P3335" i="2"/>
  <c r="BI3333" i="2"/>
  <c r="BH3333" i="2"/>
  <c r="BG3333" i="2"/>
  <c r="BF3333" i="2"/>
  <c r="T3333" i="2"/>
  <c r="R3333" i="2"/>
  <c r="P3333" i="2"/>
  <c r="BI3331" i="2"/>
  <c r="BH3331" i="2"/>
  <c r="BG3331" i="2"/>
  <c r="BF3331" i="2"/>
  <c r="T3331" i="2"/>
  <c r="R3331" i="2"/>
  <c r="P3331" i="2"/>
  <c r="BI3329" i="2"/>
  <c r="BH3329" i="2"/>
  <c r="BG3329" i="2"/>
  <c r="BF3329" i="2"/>
  <c r="T3329" i="2"/>
  <c r="R3329" i="2"/>
  <c r="P3329" i="2"/>
  <c r="BI3327" i="2"/>
  <c r="BH3327" i="2"/>
  <c r="BG3327" i="2"/>
  <c r="BF3327" i="2"/>
  <c r="T3327" i="2"/>
  <c r="R3327" i="2"/>
  <c r="P3327" i="2"/>
  <c r="BI3325" i="2"/>
  <c r="BH3325" i="2"/>
  <c r="BG3325" i="2"/>
  <c r="BF3325" i="2"/>
  <c r="T3325" i="2"/>
  <c r="R3325" i="2"/>
  <c r="P3325" i="2"/>
  <c r="BI3323" i="2"/>
  <c r="BH3323" i="2"/>
  <c r="BG3323" i="2"/>
  <c r="BF3323" i="2"/>
  <c r="T3323" i="2"/>
  <c r="R3323" i="2"/>
  <c r="P3323" i="2"/>
  <c r="BI3321" i="2"/>
  <c r="BH3321" i="2"/>
  <c r="BG3321" i="2"/>
  <c r="BF3321" i="2"/>
  <c r="T3321" i="2"/>
  <c r="R3321" i="2"/>
  <c r="P3321" i="2"/>
  <c r="BI3319" i="2"/>
  <c r="BH3319" i="2"/>
  <c r="BG3319" i="2"/>
  <c r="BF3319" i="2"/>
  <c r="T3319" i="2"/>
  <c r="R3319" i="2"/>
  <c r="P3319" i="2"/>
  <c r="BI3317" i="2"/>
  <c r="BH3317" i="2"/>
  <c r="BG3317" i="2"/>
  <c r="BF3317" i="2"/>
  <c r="T3317" i="2"/>
  <c r="R3317" i="2"/>
  <c r="P3317" i="2"/>
  <c r="BI3315" i="2"/>
  <c r="BH3315" i="2"/>
  <c r="BG3315" i="2"/>
  <c r="BF3315" i="2"/>
  <c r="T3315" i="2"/>
  <c r="R3315" i="2"/>
  <c r="P3315" i="2"/>
  <c r="BI3313" i="2"/>
  <c r="BH3313" i="2"/>
  <c r="BG3313" i="2"/>
  <c r="BF3313" i="2"/>
  <c r="T3313" i="2"/>
  <c r="R3313" i="2"/>
  <c r="P3313" i="2"/>
  <c r="BI3311" i="2"/>
  <c r="BH3311" i="2"/>
  <c r="BG3311" i="2"/>
  <c r="BF3311" i="2"/>
  <c r="T3311" i="2"/>
  <c r="R3311" i="2"/>
  <c r="P3311" i="2"/>
  <c r="BI3309" i="2"/>
  <c r="BH3309" i="2"/>
  <c r="BG3309" i="2"/>
  <c r="BF3309" i="2"/>
  <c r="T3309" i="2"/>
  <c r="R3309" i="2"/>
  <c r="P3309" i="2"/>
  <c r="BI3307" i="2"/>
  <c r="BH3307" i="2"/>
  <c r="BG3307" i="2"/>
  <c r="BF3307" i="2"/>
  <c r="T3307" i="2"/>
  <c r="R3307" i="2"/>
  <c r="P3307" i="2"/>
  <c r="BI3305" i="2"/>
  <c r="BH3305" i="2"/>
  <c r="BG3305" i="2"/>
  <c r="BF3305" i="2"/>
  <c r="T3305" i="2"/>
  <c r="R3305" i="2"/>
  <c r="P3305" i="2"/>
  <c r="BI3303" i="2"/>
  <c r="BH3303" i="2"/>
  <c r="BG3303" i="2"/>
  <c r="BF3303" i="2"/>
  <c r="T3303" i="2"/>
  <c r="R3303" i="2"/>
  <c r="P3303" i="2"/>
  <c r="BI3301" i="2"/>
  <c r="BH3301" i="2"/>
  <c r="BG3301" i="2"/>
  <c r="BF3301" i="2"/>
  <c r="T3301" i="2"/>
  <c r="R3301" i="2"/>
  <c r="P3301" i="2"/>
  <c r="BI3299" i="2"/>
  <c r="BH3299" i="2"/>
  <c r="BG3299" i="2"/>
  <c r="BF3299" i="2"/>
  <c r="T3299" i="2"/>
  <c r="R3299" i="2"/>
  <c r="P3299" i="2"/>
  <c r="BI3297" i="2"/>
  <c r="BH3297" i="2"/>
  <c r="BG3297" i="2"/>
  <c r="BF3297" i="2"/>
  <c r="T3297" i="2"/>
  <c r="R3297" i="2"/>
  <c r="P3297" i="2"/>
  <c r="BI3295" i="2"/>
  <c r="BH3295" i="2"/>
  <c r="BG3295" i="2"/>
  <c r="BF3295" i="2"/>
  <c r="T3295" i="2"/>
  <c r="R3295" i="2"/>
  <c r="P3295" i="2"/>
  <c r="BI3293" i="2"/>
  <c r="BH3293" i="2"/>
  <c r="BG3293" i="2"/>
  <c r="BF3293" i="2"/>
  <c r="T3293" i="2"/>
  <c r="R3293" i="2"/>
  <c r="P3293" i="2"/>
  <c r="BI3291" i="2"/>
  <c r="BH3291" i="2"/>
  <c r="BG3291" i="2"/>
  <c r="BF3291" i="2"/>
  <c r="T3291" i="2"/>
  <c r="R3291" i="2"/>
  <c r="P3291" i="2"/>
  <c r="BI3289" i="2"/>
  <c r="BH3289" i="2"/>
  <c r="BG3289" i="2"/>
  <c r="BF3289" i="2"/>
  <c r="T3289" i="2"/>
  <c r="R3289" i="2"/>
  <c r="P3289" i="2"/>
  <c r="BI3287" i="2"/>
  <c r="BH3287" i="2"/>
  <c r="BG3287" i="2"/>
  <c r="BF3287" i="2"/>
  <c r="T3287" i="2"/>
  <c r="R3287" i="2"/>
  <c r="P3287" i="2"/>
  <c r="BI3285" i="2"/>
  <c r="BH3285" i="2"/>
  <c r="BG3285" i="2"/>
  <c r="BF3285" i="2"/>
  <c r="T3285" i="2"/>
  <c r="R3285" i="2"/>
  <c r="P3285" i="2"/>
  <c r="BI3283" i="2"/>
  <c r="BH3283" i="2"/>
  <c r="BG3283" i="2"/>
  <c r="BF3283" i="2"/>
  <c r="T3283" i="2"/>
  <c r="R3283" i="2"/>
  <c r="P3283" i="2"/>
  <c r="BI3281" i="2"/>
  <c r="BH3281" i="2"/>
  <c r="BG3281" i="2"/>
  <c r="BF3281" i="2"/>
  <c r="T3281" i="2"/>
  <c r="R3281" i="2"/>
  <c r="P3281" i="2"/>
  <c r="BI3279" i="2"/>
  <c r="BH3279" i="2"/>
  <c r="BG3279" i="2"/>
  <c r="BF3279" i="2"/>
  <c r="T3279" i="2"/>
  <c r="R3279" i="2"/>
  <c r="P3279" i="2"/>
  <c r="BI3277" i="2"/>
  <c r="BH3277" i="2"/>
  <c r="BG3277" i="2"/>
  <c r="BF3277" i="2"/>
  <c r="T3277" i="2"/>
  <c r="R3277" i="2"/>
  <c r="P3277" i="2"/>
  <c r="BI3275" i="2"/>
  <c r="BH3275" i="2"/>
  <c r="BG3275" i="2"/>
  <c r="BF3275" i="2"/>
  <c r="T3275" i="2"/>
  <c r="R3275" i="2"/>
  <c r="P3275" i="2"/>
  <c r="BI3273" i="2"/>
  <c r="BH3273" i="2"/>
  <c r="BG3273" i="2"/>
  <c r="BF3273" i="2"/>
  <c r="T3273" i="2"/>
  <c r="R3273" i="2"/>
  <c r="P3273" i="2"/>
  <c r="BI3271" i="2"/>
  <c r="BH3271" i="2"/>
  <c r="BG3271" i="2"/>
  <c r="BF3271" i="2"/>
  <c r="T3271" i="2"/>
  <c r="R3271" i="2"/>
  <c r="P3271" i="2"/>
  <c r="BI3269" i="2"/>
  <c r="BH3269" i="2"/>
  <c r="BG3269" i="2"/>
  <c r="BF3269" i="2"/>
  <c r="T3269" i="2"/>
  <c r="R3269" i="2"/>
  <c r="P3269" i="2"/>
  <c r="BI3267" i="2"/>
  <c r="BH3267" i="2"/>
  <c r="BG3267" i="2"/>
  <c r="BF3267" i="2"/>
  <c r="T3267" i="2"/>
  <c r="R3267" i="2"/>
  <c r="P3267" i="2"/>
  <c r="BI3265" i="2"/>
  <c r="BH3265" i="2"/>
  <c r="BG3265" i="2"/>
  <c r="BF3265" i="2"/>
  <c r="T3265" i="2"/>
  <c r="R3265" i="2"/>
  <c r="P3265" i="2"/>
  <c r="BI3263" i="2"/>
  <c r="BH3263" i="2"/>
  <c r="BG3263" i="2"/>
  <c r="BF3263" i="2"/>
  <c r="T3263" i="2"/>
  <c r="R3263" i="2"/>
  <c r="P3263" i="2"/>
  <c r="BI3261" i="2"/>
  <c r="BH3261" i="2"/>
  <c r="BG3261" i="2"/>
  <c r="BF3261" i="2"/>
  <c r="T3261" i="2"/>
  <c r="R3261" i="2"/>
  <c r="P3261" i="2"/>
  <c r="BI3259" i="2"/>
  <c r="BH3259" i="2"/>
  <c r="BG3259" i="2"/>
  <c r="BF3259" i="2"/>
  <c r="T3259" i="2"/>
  <c r="R3259" i="2"/>
  <c r="P3259" i="2"/>
  <c r="BI3257" i="2"/>
  <c r="BH3257" i="2"/>
  <c r="BG3257" i="2"/>
  <c r="BF3257" i="2"/>
  <c r="T3257" i="2"/>
  <c r="R3257" i="2"/>
  <c r="P3257" i="2"/>
  <c r="BI3255" i="2"/>
  <c r="BH3255" i="2"/>
  <c r="BG3255" i="2"/>
  <c r="BF3255" i="2"/>
  <c r="T3255" i="2"/>
  <c r="R3255" i="2"/>
  <c r="P3255" i="2"/>
  <c r="BI3253" i="2"/>
  <c r="BH3253" i="2"/>
  <c r="BG3253" i="2"/>
  <c r="BF3253" i="2"/>
  <c r="T3253" i="2"/>
  <c r="R3253" i="2"/>
  <c r="P3253" i="2"/>
  <c r="BI3251" i="2"/>
  <c r="BH3251" i="2"/>
  <c r="BG3251" i="2"/>
  <c r="BF3251" i="2"/>
  <c r="T3251" i="2"/>
  <c r="R3251" i="2"/>
  <c r="P3251" i="2"/>
  <c r="BI3249" i="2"/>
  <c r="BH3249" i="2"/>
  <c r="BG3249" i="2"/>
  <c r="BF3249" i="2"/>
  <c r="T3249" i="2"/>
  <c r="R3249" i="2"/>
  <c r="P3249" i="2"/>
  <c r="BI3247" i="2"/>
  <c r="BH3247" i="2"/>
  <c r="BG3247" i="2"/>
  <c r="BF3247" i="2"/>
  <c r="T3247" i="2"/>
  <c r="R3247" i="2"/>
  <c r="P3247" i="2"/>
  <c r="BI3245" i="2"/>
  <c r="BH3245" i="2"/>
  <c r="BG3245" i="2"/>
  <c r="BF3245" i="2"/>
  <c r="T3245" i="2"/>
  <c r="R3245" i="2"/>
  <c r="P3245" i="2"/>
  <c r="BI3243" i="2"/>
  <c r="BH3243" i="2"/>
  <c r="BG3243" i="2"/>
  <c r="BF3243" i="2"/>
  <c r="T3243" i="2"/>
  <c r="R3243" i="2"/>
  <c r="P3243" i="2"/>
  <c r="BI3241" i="2"/>
  <c r="BH3241" i="2"/>
  <c r="BG3241" i="2"/>
  <c r="BF3241" i="2"/>
  <c r="T3241" i="2"/>
  <c r="R3241" i="2"/>
  <c r="P3241" i="2"/>
  <c r="BI3239" i="2"/>
  <c r="BH3239" i="2"/>
  <c r="BG3239" i="2"/>
  <c r="BF3239" i="2"/>
  <c r="T3239" i="2"/>
  <c r="R3239" i="2"/>
  <c r="P3239" i="2"/>
  <c r="BI3237" i="2"/>
  <c r="BH3237" i="2"/>
  <c r="BG3237" i="2"/>
  <c r="BF3237" i="2"/>
  <c r="T3237" i="2"/>
  <c r="R3237" i="2"/>
  <c r="P3237" i="2"/>
  <c r="BI3235" i="2"/>
  <c r="BH3235" i="2"/>
  <c r="BG3235" i="2"/>
  <c r="BF3235" i="2"/>
  <c r="T3235" i="2"/>
  <c r="R3235" i="2"/>
  <c r="P3235" i="2"/>
  <c r="BI3233" i="2"/>
  <c r="BH3233" i="2"/>
  <c r="BG3233" i="2"/>
  <c r="BF3233" i="2"/>
  <c r="T3233" i="2"/>
  <c r="R3233" i="2"/>
  <c r="P3233" i="2"/>
  <c r="BI3231" i="2"/>
  <c r="BH3231" i="2"/>
  <c r="BG3231" i="2"/>
  <c r="BF3231" i="2"/>
  <c r="T3231" i="2"/>
  <c r="R3231" i="2"/>
  <c r="P3231" i="2"/>
  <c r="BI3229" i="2"/>
  <c r="BH3229" i="2"/>
  <c r="BG3229" i="2"/>
  <c r="BF3229" i="2"/>
  <c r="T3229" i="2"/>
  <c r="R3229" i="2"/>
  <c r="P3229" i="2"/>
  <c r="BI3227" i="2"/>
  <c r="BH3227" i="2"/>
  <c r="BG3227" i="2"/>
  <c r="BF3227" i="2"/>
  <c r="T3227" i="2"/>
  <c r="R3227" i="2"/>
  <c r="P3227" i="2"/>
  <c r="BI3225" i="2"/>
  <c r="BH3225" i="2"/>
  <c r="BG3225" i="2"/>
  <c r="BF3225" i="2"/>
  <c r="T3225" i="2"/>
  <c r="R3225" i="2"/>
  <c r="P3225" i="2"/>
  <c r="BI3223" i="2"/>
  <c r="BH3223" i="2"/>
  <c r="BG3223" i="2"/>
  <c r="BF3223" i="2"/>
  <c r="T3223" i="2"/>
  <c r="R3223" i="2"/>
  <c r="P3223" i="2"/>
  <c r="BI3221" i="2"/>
  <c r="BH3221" i="2"/>
  <c r="BG3221" i="2"/>
  <c r="BF3221" i="2"/>
  <c r="T3221" i="2"/>
  <c r="R3221" i="2"/>
  <c r="P3221" i="2"/>
  <c r="BI3219" i="2"/>
  <c r="BH3219" i="2"/>
  <c r="BG3219" i="2"/>
  <c r="BF3219" i="2"/>
  <c r="T3219" i="2"/>
  <c r="R3219" i="2"/>
  <c r="P3219" i="2"/>
  <c r="BI3217" i="2"/>
  <c r="BH3217" i="2"/>
  <c r="BG3217" i="2"/>
  <c r="BF3217" i="2"/>
  <c r="T3217" i="2"/>
  <c r="R3217" i="2"/>
  <c r="P3217" i="2"/>
  <c r="BI3215" i="2"/>
  <c r="BH3215" i="2"/>
  <c r="BG3215" i="2"/>
  <c r="BF3215" i="2"/>
  <c r="T3215" i="2"/>
  <c r="R3215" i="2"/>
  <c r="P3215" i="2"/>
  <c r="BI3213" i="2"/>
  <c r="BH3213" i="2"/>
  <c r="BG3213" i="2"/>
  <c r="BF3213" i="2"/>
  <c r="T3213" i="2"/>
  <c r="R3213" i="2"/>
  <c r="P3213" i="2"/>
  <c r="BI3211" i="2"/>
  <c r="BH3211" i="2"/>
  <c r="BG3211" i="2"/>
  <c r="BF3211" i="2"/>
  <c r="T3211" i="2"/>
  <c r="R3211" i="2"/>
  <c r="P3211" i="2"/>
  <c r="BI3209" i="2"/>
  <c r="BH3209" i="2"/>
  <c r="BG3209" i="2"/>
  <c r="BF3209" i="2"/>
  <c r="T3209" i="2"/>
  <c r="R3209" i="2"/>
  <c r="P3209" i="2"/>
  <c r="BI3207" i="2"/>
  <c r="BH3207" i="2"/>
  <c r="BG3207" i="2"/>
  <c r="BF3207" i="2"/>
  <c r="T3207" i="2"/>
  <c r="R3207" i="2"/>
  <c r="P3207" i="2"/>
  <c r="BI3205" i="2"/>
  <c r="BH3205" i="2"/>
  <c r="BG3205" i="2"/>
  <c r="BF3205" i="2"/>
  <c r="T3205" i="2"/>
  <c r="R3205" i="2"/>
  <c r="P3205" i="2"/>
  <c r="BI3203" i="2"/>
  <c r="BH3203" i="2"/>
  <c r="BG3203" i="2"/>
  <c r="BF3203" i="2"/>
  <c r="T3203" i="2"/>
  <c r="R3203" i="2"/>
  <c r="P3203" i="2"/>
  <c r="BI3201" i="2"/>
  <c r="BH3201" i="2"/>
  <c r="BG3201" i="2"/>
  <c r="BF3201" i="2"/>
  <c r="T3201" i="2"/>
  <c r="R3201" i="2"/>
  <c r="P3201" i="2"/>
  <c r="BI3199" i="2"/>
  <c r="BH3199" i="2"/>
  <c r="BG3199" i="2"/>
  <c r="BF3199" i="2"/>
  <c r="T3199" i="2"/>
  <c r="R3199" i="2"/>
  <c r="P3199" i="2"/>
  <c r="BI3197" i="2"/>
  <c r="BH3197" i="2"/>
  <c r="BG3197" i="2"/>
  <c r="BF3197" i="2"/>
  <c r="T3197" i="2"/>
  <c r="R3197" i="2"/>
  <c r="P3197" i="2"/>
  <c r="BI3195" i="2"/>
  <c r="BH3195" i="2"/>
  <c r="BG3195" i="2"/>
  <c r="BF3195" i="2"/>
  <c r="T3195" i="2"/>
  <c r="R3195" i="2"/>
  <c r="P3195" i="2"/>
  <c r="BI3193" i="2"/>
  <c r="BH3193" i="2"/>
  <c r="BG3193" i="2"/>
  <c r="BF3193" i="2"/>
  <c r="T3193" i="2"/>
  <c r="R3193" i="2"/>
  <c r="P3193" i="2"/>
  <c r="BI3191" i="2"/>
  <c r="BH3191" i="2"/>
  <c r="BG3191" i="2"/>
  <c r="BF3191" i="2"/>
  <c r="T3191" i="2"/>
  <c r="R3191" i="2"/>
  <c r="P3191" i="2"/>
  <c r="BI3189" i="2"/>
  <c r="BH3189" i="2"/>
  <c r="BG3189" i="2"/>
  <c r="BF3189" i="2"/>
  <c r="T3189" i="2"/>
  <c r="R3189" i="2"/>
  <c r="P3189" i="2"/>
  <c r="BI3187" i="2"/>
  <c r="BH3187" i="2"/>
  <c r="BG3187" i="2"/>
  <c r="BF3187" i="2"/>
  <c r="T3187" i="2"/>
  <c r="R3187" i="2"/>
  <c r="P3187" i="2"/>
  <c r="BI3185" i="2"/>
  <c r="BH3185" i="2"/>
  <c r="BG3185" i="2"/>
  <c r="BF3185" i="2"/>
  <c r="T3185" i="2"/>
  <c r="R3185" i="2"/>
  <c r="P3185" i="2"/>
  <c r="BI3183" i="2"/>
  <c r="BH3183" i="2"/>
  <c r="BG3183" i="2"/>
  <c r="BF3183" i="2"/>
  <c r="T3183" i="2"/>
  <c r="R3183" i="2"/>
  <c r="P3183" i="2"/>
  <c r="BI3181" i="2"/>
  <c r="BH3181" i="2"/>
  <c r="BG3181" i="2"/>
  <c r="BF3181" i="2"/>
  <c r="T3181" i="2"/>
  <c r="R3181" i="2"/>
  <c r="P3181" i="2"/>
  <c r="BI3179" i="2"/>
  <c r="BH3179" i="2"/>
  <c r="BG3179" i="2"/>
  <c r="BF3179" i="2"/>
  <c r="T3179" i="2"/>
  <c r="R3179" i="2"/>
  <c r="P3179" i="2"/>
  <c r="BI3177" i="2"/>
  <c r="BH3177" i="2"/>
  <c r="BG3177" i="2"/>
  <c r="BF3177" i="2"/>
  <c r="T3177" i="2"/>
  <c r="R3177" i="2"/>
  <c r="P3177" i="2"/>
  <c r="BI3175" i="2"/>
  <c r="BH3175" i="2"/>
  <c r="BG3175" i="2"/>
  <c r="BF3175" i="2"/>
  <c r="T3175" i="2"/>
  <c r="R3175" i="2"/>
  <c r="P3175" i="2"/>
  <c r="BI3173" i="2"/>
  <c r="BH3173" i="2"/>
  <c r="BG3173" i="2"/>
  <c r="BF3173" i="2"/>
  <c r="T3173" i="2"/>
  <c r="R3173" i="2"/>
  <c r="P3173" i="2"/>
  <c r="BI3171" i="2"/>
  <c r="BH3171" i="2"/>
  <c r="BG3171" i="2"/>
  <c r="BF3171" i="2"/>
  <c r="T3171" i="2"/>
  <c r="R3171" i="2"/>
  <c r="P3171" i="2"/>
  <c r="BI3169" i="2"/>
  <c r="BH3169" i="2"/>
  <c r="BG3169" i="2"/>
  <c r="BF3169" i="2"/>
  <c r="T3169" i="2"/>
  <c r="R3169" i="2"/>
  <c r="P3169" i="2"/>
  <c r="BI3167" i="2"/>
  <c r="BH3167" i="2"/>
  <c r="BG3167" i="2"/>
  <c r="BF3167" i="2"/>
  <c r="T3167" i="2"/>
  <c r="R3167" i="2"/>
  <c r="P3167" i="2"/>
  <c r="BI3165" i="2"/>
  <c r="BH3165" i="2"/>
  <c r="BG3165" i="2"/>
  <c r="BF3165" i="2"/>
  <c r="T3165" i="2"/>
  <c r="R3165" i="2"/>
  <c r="P3165" i="2"/>
  <c r="BI3163" i="2"/>
  <c r="BH3163" i="2"/>
  <c r="BG3163" i="2"/>
  <c r="BF3163" i="2"/>
  <c r="T3163" i="2"/>
  <c r="R3163" i="2"/>
  <c r="P3163" i="2"/>
  <c r="BI3161" i="2"/>
  <c r="BH3161" i="2"/>
  <c r="BG3161" i="2"/>
  <c r="BF3161" i="2"/>
  <c r="T3161" i="2"/>
  <c r="R3161" i="2"/>
  <c r="P3161" i="2"/>
  <c r="BI3159" i="2"/>
  <c r="BH3159" i="2"/>
  <c r="BG3159" i="2"/>
  <c r="BF3159" i="2"/>
  <c r="T3159" i="2"/>
  <c r="R3159" i="2"/>
  <c r="P3159" i="2"/>
  <c r="BI3157" i="2"/>
  <c r="BH3157" i="2"/>
  <c r="BG3157" i="2"/>
  <c r="BF3157" i="2"/>
  <c r="T3157" i="2"/>
  <c r="R3157" i="2"/>
  <c r="P3157" i="2"/>
  <c r="BI3155" i="2"/>
  <c r="BH3155" i="2"/>
  <c r="BG3155" i="2"/>
  <c r="BF3155" i="2"/>
  <c r="T3155" i="2"/>
  <c r="R3155" i="2"/>
  <c r="P3155" i="2"/>
  <c r="BI3153" i="2"/>
  <c r="BH3153" i="2"/>
  <c r="BG3153" i="2"/>
  <c r="BF3153" i="2"/>
  <c r="T3153" i="2"/>
  <c r="R3153" i="2"/>
  <c r="P3153" i="2"/>
  <c r="BI3151" i="2"/>
  <c r="BH3151" i="2"/>
  <c r="BG3151" i="2"/>
  <c r="BF3151" i="2"/>
  <c r="T3151" i="2"/>
  <c r="R3151" i="2"/>
  <c r="P3151" i="2"/>
  <c r="BI3149" i="2"/>
  <c r="BH3149" i="2"/>
  <c r="BG3149" i="2"/>
  <c r="BF3149" i="2"/>
  <c r="T3149" i="2"/>
  <c r="R3149" i="2"/>
  <c r="P3149" i="2"/>
  <c r="BI3147" i="2"/>
  <c r="BH3147" i="2"/>
  <c r="BG3147" i="2"/>
  <c r="BF3147" i="2"/>
  <c r="T3147" i="2"/>
  <c r="R3147" i="2"/>
  <c r="P3147" i="2"/>
  <c r="BI3145" i="2"/>
  <c r="BH3145" i="2"/>
  <c r="BG3145" i="2"/>
  <c r="BF3145" i="2"/>
  <c r="T3145" i="2"/>
  <c r="R3145" i="2"/>
  <c r="P3145" i="2"/>
  <c r="BI3143" i="2"/>
  <c r="BH3143" i="2"/>
  <c r="BG3143" i="2"/>
  <c r="BF3143" i="2"/>
  <c r="T3143" i="2"/>
  <c r="R3143" i="2"/>
  <c r="P3143" i="2"/>
  <c r="BI3141" i="2"/>
  <c r="BH3141" i="2"/>
  <c r="BG3141" i="2"/>
  <c r="BF3141" i="2"/>
  <c r="T3141" i="2"/>
  <c r="R3141" i="2"/>
  <c r="P3141" i="2"/>
  <c r="BI3139" i="2"/>
  <c r="BH3139" i="2"/>
  <c r="BG3139" i="2"/>
  <c r="BF3139" i="2"/>
  <c r="T3139" i="2"/>
  <c r="R3139" i="2"/>
  <c r="P3139" i="2"/>
  <c r="BI3137" i="2"/>
  <c r="BH3137" i="2"/>
  <c r="BG3137" i="2"/>
  <c r="BF3137" i="2"/>
  <c r="T3137" i="2"/>
  <c r="R3137" i="2"/>
  <c r="P3137" i="2"/>
  <c r="BI3135" i="2"/>
  <c r="BH3135" i="2"/>
  <c r="BG3135" i="2"/>
  <c r="BF3135" i="2"/>
  <c r="T3135" i="2"/>
  <c r="R3135" i="2"/>
  <c r="P3135" i="2"/>
  <c r="BI3133" i="2"/>
  <c r="BH3133" i="2"/>
  <c r="BG3133" i="2"/>
  <c r="BF3133" i="2"/>
  <c r="T3133" i="2"/>
  <c r="R3133" i="2"/>
  <c r="P3133" i="2"/>
  <c r="BI3131" i="2"/>
  <c r="BH3131" i="2"/>
  <c r="BG3131" i="2"/>
  <c r="BF3131" i="2"/>
  <c r="T3131" i="2"/>
  <c r="R3131" i="2"/>
  <c r="P3131" i="2"/>
  <c r="BI3129" i="2"/>
  <c r="BH3129" i="2"/>
  <c r="BG3129" i="2"/>
  <c r="BF3129" i="2"/>
  <c r="T3129" i="2"/>
  <c r="R3129" i="2"/>
  <c r="P3129" i="2"/>
  <c r="BI3127" i="2"/>
  <c r="BH3127" i="2"/>
  <c r="BG3127" i="2"/>
  <c r="BF3127" i="2"/>
  <c r="T3127" i="2"/>
  <c r="R3127" i="2"/>
  <c r="P3127" i="2"/>
  <c r="BI3125" i="2"/>
  <c r="BH3125" i="2"/>
  <c r="BG3125" i="2"/>
  <c r="BF3125" i="2"/>
  <c r="T3125" i="2"/>
  <c r="R3125" i="2"/>
  <c r="P3125" i="2"/>
  <c r="BI3123" i="2"/>
  <c r="BH3123" i="2"/>
  <c r="BG3123" i="2"/>
  <c r="BF3123" i="2"/>
  <c r="T3123" i="2"/>
  <c r="R3123" i="2"/>
  <c r="P3123" i="2"/>
  <c r="BI3121" i="2"/>
  <c r="BH3121" i="2"/>
  <c r="BG3121" i="2"/>
  <c r="BF3121" i="2"/>
  <c r="T3121" i="2"/>
  <c r="R3121" i="2"/>
  <c r="P3121" i="2"/>
  <c r="BI3119" i="2"/>
  <c r="BH3119" i="2"/>
  <c r="BG3119" i="2"/>
  <c r="BF3119" i="2"/>
  <c r="T3119" i="2"/>
  <c r="R3119" i="2"/>
  <c r="P3119" i="2"/>
  <c r="BI3117" i="2"/>
  <c r="BH3117" i="2"/>
  <c r="BG3117" i="2"/>
  <c r="BF3117" i="2"/>
  <c r="T3117" i="2"/>
  <c r="R3117" i="2"/>
  <c r="P3117" i="2"/>
  <c r="BI3115" i="2"/>
  <c r="BH3115" i="2"/>
  <c r="BG3115" i="2"/>
  <c r="BF3115" i="2"/>
  <c r="T3115" i="2"/>
  <c r="R3115" i="2"/>
  <c r="P3115" i="2"/>
  <c r="BI3113" i="2"/>
  <c r="BH3113" i="2"/>
  <c r="BG3113" i="2"/>
  <c r="BF3113" i="2"/>
  <c r="T3113" i="2"/>
  <c r="R3113" i="2"/>
  <c r="P3113" i="2"/>
  <c r="BI3111" i="2"/>
  <c r="BH3111" i="2"/>
  <c r="BG3111" i="2"/>
  <c r="BF3111" i="2"/>
  <c r="T3111" i="2"/>
  <c r="R3111" i="2"/>
  <c r="P3111" i="2"/>
  <c r="BI3109" i="2"/>
  <c r="BH3109" i="2"/>
  <c r="BG3109" i="2"/>
  <c r="BF3109" i="2"/>
  <c r="T3109" i="2"/>
  <c r="R3109" i="2"/>
  <c r="P3109" i="2"/>
  <c r="BI3107" i="2"/>
  <c r="BH3107" i="2"/>
  <c r="BG3107" i="2"/>
  <c r="BF3107" i="2"/>
  <c r="T3107" i="2"/>
  <c r="R3107" i="2"/>
  <c r="P3107" i="2"/>
  <c r="BI3105" i="2"/>
  <c r="BH3105" i="2"/>
  <c r="BG3105" i="2"/>
  <c r="BF3105" i="2"/>
  <c r="T3105" i="2"/>
  <c r="R3105" i="2"/>
  <c r="P3105" i="2"/>
  <c r="BI3103" i="2"/>
  <c r="BH3103" i="2"/>
  <c r="BG3103" i="2"/>
  <c r="BF3103" i="2"/>
  <c r="T3103" i="2"/>
  <c r="R3103" i="2"/>
  <c r="P3103" i="2"/>
  <c r="BI3101" i="2"/>
  <c r="BH3101" i="2"/>
  <c r="BG3101" i="2"/>
  <c r="BF3101" i="2"/>
  <c r="T3101" i="2"/>
  <c r="R3101" i="2"/>
  <c r="P3101" i="2"/>
  <c r="BI3099" i="2"/>
  <c r="BH3099" i="2"/>
  <c r="BG3099" i="2"/>
  <c r="BF3099" i="2"/>
  <c r="T3099" i="2"/>
  <c r="R3099" i="2"/>
  <c r="P3099" i="2"/>
  <c r="BI3097" i="2"/>
  <c r="BH3097" i="2"/>
  <c r="BG3097" i="2"/>
  <c r="BF3097" i="2"/>
  <c r="T3097" i="2"/>
  <c r="R3097" i="2"/>
  <c r="P3097" i="2"/>
  <c r="BI3095" i="2"/>
  <c r="BH3095" i="2"/>
  <c r="BG3095" i="2"/>
  <c r="BF3095" i="2"/>
  <c r="T3095" i="2"/>
  <c r="R3095" i="2"/>
  <c r="P3095" i="2"/>
  <c r="BI3093" i="2"/>
  <c r="BH3093" i="2"/>
  <c r="BG3093" i="2"/>
  <c r="BF3093" i="2"/>
  <c r="T3093" i="2"/>
  <c r="R3093" i="2"/>
  <c r="P3093" i="2"/>
  <c r="BI3091" i="2"/>
  <c r="BH3091" i="2"/>
  <c r="BG3091" i="2"/>
  <c r="BF3091" i="2"/>
  <c r="T3091" i="2"/>
  <c r="R3091" i="2"/>
  <c r="P3091" i="2"/>
  <c r="BI3089" i="2"/>
  <c r="BH3089" i="2"/>
  <c r="BG3089" i="2"/>
  <c r="BF3089" i="2"/>
  <c r="T3089" i="2"/>
  <c r="R3089" i="2"/>
  <c r="P3089" i="2"/>
  <c r="BI3087" i="2"/>
  <c r="BH3087" i="2"/>
  <c r="BG3087" i="2"/>
  <c r="BF3087" i="2"/>
  <c r="T3087" i="2"/>
  <c r="R3087" i="2"/>
  <c r="P3087" i="2"/>
  <c r="BI3085" i="2"/>
  <c r="BH3085" i="2"/>
  <c r="BG3085" i="2"/>
  <c r="BF3085" i="2"/>
  <c r="T3085" i="2"/>
  <c r="R3085" i="2"/>
  <c r="P3085" i="2"/>
  <c r="BI3083" i="2"/>
  <c r="BH3083" i="2"/>
  <c r="BG3083" i="2"/>
  <c r="BF3083" i="2"/>
  <c r="T3083" i="2"/>
  <c r="R3083" i="2"/>
  <c r="P3083" i="2"/>
  <c r="BI3081" i="2"/>
  <c r="BH3081" i="2"/>
  <c r="BG3081" i="2"/>
  <c r="BF3081" i="2"/>
  <c r="T3081" i="2"/>
  <c r="R3081" i="2"/>
  <c r="P3081" i="2"/>
  <c r="BI3079" i="2"/>
  <c r="BH3079" i="2"/>
  <c r="BG3079" i="2"/>
  <c r="BF3079" i="2"/>
  <c r="T3079" i="2"/>
  <c r="R3079" i="2"/>
  <c r="P3079" i="2"/>
  <c r="BI3077" i="2"/>
  <c r="BH3077" i="2"/>
  <c r="BG3077" i="2"/>
  <c r="BF3077" i="2"/>
  <c r="T3077" i="2"/>
  <c r="R3077" i="2"/>
  <c r="P3077" i="2"/>
  <c r="BI3075" i="2"/>
  <c r="BH3075" i="2"/>
  <c r="BG3075" i="2"/>
  <c r="BF3075" i="2"/>
  <c r="T3075" i="2"/>
  <c r="R3075" i="2"/>
  <c r="P3075" i="2"/>
  <c r="BI3073" i="2"/>
  <c r="BH3073" i="2"/>
  <c r="BG3073" i="2"/>
  <c r="BF3073" i="2"/>
  <c r="T3073" i="2"/>
  <c r="R3073" i="2"/>
  <c r="P3073" i="2"/>
  <c r="BI3071" i="2"/>
  <c r="BH3071" i="2"/>
  <c r="BG3071" i="2"/>
  <c r="BF3071" i="2"/>
  <c r="T3071" i="2"/>
  <c r="R3071" i="2"/>
  <c r="P3071" i="2"/>
  <c r="BI3069" i="2"/>
  <c r="BH3069" i="2"/>
  <c r="BG3069" i="2"/>
  <c r="BF3069" i="2"/>
  <c r="T3069" i="2"/>
  <c r="R3069" i="2"/>
  <c r="P3069" i="2"/>
  <c r="BI3067" i="2"/>
  <c r="BH3067" i="2"/>
  <c r="BG3067" i="2"/>
  <c r="BF3067" i="2"/>
  <c r="T3067" i="2"/>
  <c r="R3067" i="2"/>
  <c r="P3067" i="2"/>
  <c r="BI3065" i="2"/>
  <c r="BH3065" i="2"/>
  <c r="BG3065" i="2"/>
  <c r="BF3065" i="2"/>
  <c r="T3065" i="2"/>
  <c r="R3065" i="2"/>
  <c r="P3065" i="2"/>
  <c r="BI3063" i="2"/>
  <c r="BH3063" i="2"/>
  <c r="BG3063" i="2"/>
  <c r="BF3063" i="2"/>
  <c r="T3063" i="2"/>
  <c r="R3063" i="2"/>
  <c r="P3063" i="2"/>
  <c r="BI3061" i="2"/>
  <c r="BH3061" i="2"/>
  <c r="BG3061" i="2"/>
  <c r="BF3061" i="2"/>
  <c r="T3061" i="2"/>
  <c r="R3061" i="2"/>
  <c r="P3061" i="2"/>
  <c r="BI3059" i="2"/>
  <c r="BH3059" i="2"/>
  <c r="BG3059" i="2"/>
  <c r="BF3059" i="2"/>
  <c r="T3059" i="2"/>
  <c r="R3059" i="2"/>
  <c r="P3059" i="2"/>
  <c r="BI3057" i="2"/>
  <c r="BH3057" i="2"/>
  <c r="BG3057" i="2"/>
  <c r="BF3057" i="2"/>
  <c r="T3057" i="2"/>
  <c r="R3057" i="2"/>
  <c r="P3057" i="2"/>
  <c r="BI3055" i="2"/>
  <c r="BH3055" i="2"/>
  <c r="BG3055" i="2"/>
  <c r="BF3055" i="2"/>
  <c r="T3055" i="2"/>
  <c r="R3055" i="2"/>
  <c r="P3055" i="2"/>
  <c r="BI3053" i="2"/>
  <c r="BH3053" i="2"/>
  <c r="BG3053" i="2"/>
  <c r="BF3053" i="2"/>
  <c r="T3053" i="2"/>
  <c r="R3053" i="2"/>
  <c r="P3053" i="2"/>
  <c r="BI3051" i="2"/>
  <c r="BH3051" i="2"/>
  <c r="BG3051" i="2"/>
  <c r="BF3051" i="2"/>
  <c r="T3051" i="2"/>
  <c r="R3051" i="2"/>
  <c r="P3051" i="2"/>
  <c r="BI3049" i="2"/>
  <c r="BH3049" i="2"/>
  <c r="BG3049" i="2"/>
  <c r="BF3049" i="2"/>
  <c r="T3049" i="2"/>
  <c r="R3049" i="2"/>
  <c r="P3049" i="2"/>
  <c r="BI3047" i="2"/>
  <c r="BH3047" i="2"/>
  <c r="BG3047" i="2"/>
  <c r="BF3047" i="2"/>
  <c r="T3047" i="2"/>
  <c r="R3047" i="2"/>
  <c r="P3047" i="2"/>
  <c r="BI3045" i="2"/>
  <c r="BH3045" i="2"/>
  <c r="BG3045" i="2"/>
  <c r="BF3045" i="2"/>
  <c r="T3045" i="2"/>
  <c r="R3045" i="2"/>
  <c r="P3045" i="2"/>
  <c r="BI3043" i="2"/>
  <c r="BH3043" i="2"/>
  <c r="BG3043" i="2"/>
  <c r="BF3043" i="2"/>
  <c r="T3043" i="2"/>
  <c r="R3043" i="2"/>
  <c r="P3043" i="2"/>
  <c r="BI3041" i="2"/>
  <c r="BH3041" i="2"/>
  <c r="BG3041" i="2"/>
  <c r="BF3041" i="2"/>
  <c r="T3041" i="2"/>
  <c r="R3041" i="2"/>
  <c r="P3041" i="2"/>
  <c r="BI3039" i="2"/>
  <c r="BH3039" i="2"/>
  <c r="BG3039" i="2"/>
  <c r="BF3039" i="2"/>
  <c r="T3039" i="2"/>
  <c r="R3039" i="2"/>
  <c r="P3039" i="2"/>
  <c r="BI3037" i="2"/>
  <c r="BH3037" i="2"/>
  <c r="BG3037" i="2"/>
  <c r="BF3037" i="2"/>
  <c r="T3037" i="2"/>
  <c r="R3037" i="2"/>
  <c r="P3037" i="2"/>
  <c r="BI3035" i="2"/>
  <c r="BH3035" i="2"/>
  <c r="BG3035" i="2"/>
  <c r="BF3035" i="2"/>
  <c r="T3035" i="2"/>
  <c r="R3035" i="2"/>
  <c r="P3035" i="2"/>
  <c r="BI3033" i="2"/>
  <c r="BH3033" i="2"/>
  <c r="BG3033" i="2"/>
  <c r="BF3033" i="2"/>
  <c r="T3033" i="2"/>
  <c r="R3033" i="2"/>
  <c r="P3033" i="2"/>
  <c r="BI3031" i="2"/>
  <c r="BH3031" i="2"/>
  <c r="BG3031" i="2"/>
  <c r="BF3031" i="2"/>
  <c r="T3031" i="2"/>
  <c r="R3031" i="2"/>
  <c r="P3031" i="2"/>
  <c r="BI3029" i="2"/>
  <c r="BH3029" i="2"/>
  <c r="BG3029" i="2"/>
  <c r="BF3029" i="2"/>
  <c r="T3029" i="2"/>
  <c r="R3029" i="2"/>
  <c r="P3029" i="2"/>
  <c r="BI3027" i="2"/>
  <c r="BH3027" i="2"/>
  <c r="BG3027" i="2"/>
  <c r="BF3027" i="2"/>
  <c r="T3027" i="2"/>
  <c r="R3027" i="2"/>
  <c r="P3027" i="2"/>
  <c r="BI3025" i="2"/>
  <c r="BH3025" i="2"/>
  <c r="BG3025" i="2"/>
  <c r="BF3025" i="2"/>
  <c r="T3025" i="2"/>
  <c r="R3025" i="2"/>
  <c r="P3025" i="2"/>
  <c r="BI3023" i="2"/>
  <c r="BH3023" i="2"/>
  <c r="BG3023" i="2"/>
  <c r="BF3023" i="2"/>
  <c r="T3023" i="2"/>
  <c r="R3023" i="2"/>
  <c r="P3023" i="2"/>
  <c r="BI3021" i="2"/>
  <c r="BH3021" i="2"/>
  <c r="BG3021" i="2"/>
  <c r="BF3021" i="2"/>
  <c r="T3021" i="2"/>
  <c r="R3021" i="2"/>
  <c r="P3021" i="2"/>
  <c r="BI3019" i="2"/>
  <c r="BH3019" i="2"/>
  <c r="BG3019" i="2"/>
  <c r="BF3019" i="2"/>
  <c r="T3019" i="2"/>
  <c r="R3019" i="2"/>
  <c r="P3019" i="2"/>
  <c r="BI3017" i="2"/>
  <c r="BH3017" i="2"/>
  <c r="BG3017" i="2"/>
  <c r="BF3017" i="2"/>
  <c r="T3017" i="2"/>
  <c r="R3017" i="2"/>
  <c r="P3017" i="2"/>
  <c r="BI3015" i="2"/>
  <c r="BH3015" i="2"/>
  <c r="BG3015" i="2"/>
  <c r="BF3015" i="2"/>
  <c r="T3015" i="2"/>
  <c r="R3015" i="2"/>
  <c r="P3015" i="2"/>
  <c r="BI3013" i="2"/>
  <c r="BH3013" i="2"/>
  <c r="BG3013" i="2"/>
  <c r="BF3013" i="2"/>
  <c r="T3013" i="2"/>
  <c r="R3013" i="2"/>
  <c r="P3013" i="2"/>
  <c r="BI3011" i="2"/>
  <c r="BH3011" i="2"/>
  <c r="BG3011" i="2"/>
  <c r="BF3011" i="2"/>
  <c r="T3011" i="2"/>
  <c r="R3011" i="2"/>
  <c r="P3011" i="2"/>
  <c r="BI3009" i="2"/>
  <c r="BH3009" i="2"/>
  <c r="BG3009" i="2"/>
  <c r="BF3009" i="2"/>
  <c r="T3009" i="2"/>
  <c r="R3009" i="2"/>
  <c r="P3009" i="2"/>
  <c r="BI3007" i="2"/>
  <c r="BH3007" i="2"/>
  <c r="BG3007" i="2"/>
  <c r="BF3007" i="2"/>
  <c r="T3007" i="2"/>
  <c r="R3007" i="2"/>
  <c r="P3007" i="2"/>
  <c r="BI3005" i="2"/>
  <c r="BH3005" i="2"/>
  <c r="BG3005" i="2"/>
  <c r="BF3005" i="2"/>
  <c r="T3005" i="2"/>
  <c r="R3005" i="2"/>
  <c r="P3005" i="2"/>
  <c r="BI3003" i="2"/>
  <c r="BH3003" i="2"/>
  <c r="BG3003" i="2"/>
  <c r="BF3003" i="2"/>
  <c r="T3003" i="2"/>
  <c r="R3003" i="2"/>
  <c r="P3003" i="2"/>
  <c r="BI3001" i="2"/>
  <c r="BH3001" i="2"/>
  <c r="BG3001" i="2"/>
  <c r="BF3001" i="2"/>
  <c r="T3001" i="2"/>
  <c r="R3001" i="2"/>
  <c r="P3001" i="2"/>
  <c r="BI2999" i="2"/>
  <c r="BH2999" i="2"/>
  <c r="BG2999" i="2"/>
  <c r="BF2999" i="2"/>
  <c r="T2999" i="2"/>
  <c r="R2999" i="2"/>
  <c r="P2999" i="2"/>
  <c r="BI2997" i="2"/>
  <c r="BH2997" i="2"/>
  <c r="BG2997" i="2"/>
  <c r="BF2997" i="2"/>
  <c r="T2997" i="2"/>
  <c r="R2997" i="2"/>
  <c r="P2997" i="2"/>
  <c r="BI2995" i="2"/>
  <c r="BH2995" i="2"/>
  <c r="BG2995" i="2"/>
  <c r="BF2995" i="2"/>
  <c r="T2995" i="2"/>
  <c r="R2995" i="2"/>
  <c r="P2995" i="2"/>
  <c r="BI2993" i="2"/>
  <c r="BH2993" i="2"/>
  <c r="BG2993" i="2"/>
  <c r="BF2993" i="2"/>
  <c r="T2993" i="2"/>
  <c r="R2993" i="2"/>
  <c r="P2993" i="2"/>
  <c r="BI2991" i="2"/>
  <c r="BH2991" i="2"/>
  <c r="BG2991" i="2"/>
  <c r="BF2991" i="2"/>
  <c r="T2991" i="2"/>
  <c r="R2991" i="2"/>
  <c r="P2991" i="2"/>
  <c r="BI2989" i="2"/>
  <c r="BH2989" i="2"/>
  <c r="BG2989" i="2"/>
  <c r="BF2989" i="2"/>
  <c r="T2989" i="2"/>
  <c r="R2989" i="2"/>
  <c r="P2989" i="2"/>
  <c r="BI2987" i="2"/>
  <c r="BH2987" i="2"/>
  <c r="BG2987" i="2"/>
  <c r="BF2987" i="2"/>
  <c r="T2987" i="2"/>
  <c r="R2987" i="2"/>
  <c r="P2987" i="2"/>
  <c r="BI2985" i="2"/>
  <c r="BH2985" i="2"/>
  <c r="BG2985" i="2"/>
  <c r="BF2985" i="2"/>
  <c r="T2985" i="2"/>
  <c r="R2985" i="2"/>
  <c r="P2985" i="2"/>
  <c r="BI2983" i="2"/>
  <c r="BH2983" i="2"/>
  <c r="BG2983" i="2"/>
  <c r="BF2983" i="2"/>
  <c r="T2983" i="2"/>
  <c r="R2983" i="2"/>
  <c r="P2983" i="2"/>
  <c r="BI2981" i="2"/>
  <c r="BH2981" i="2"/>
  <c r="BG2981" i="2"/>
  <c r="BF2981" i="2"/>
  <c r="T2981" i="2"/>
  <c r="R2981" i="2"/>
  <c r="P2981" i="2"/>
  <c r="BI2979" i="2"/>
  <c r="BH2979" i="2"/>
  <c r="BG2979" i="2"/>
  <c r="BF2979" i="2"/>
  <c r="T2979" i="2"/>
  <c r="R2979" i="2"/>
  <c r="P2979" i="2"/>
  <c r="BI2977" i="2"/>
  <c r="BH2977" i="2"/>
  <c r="BG2977" i="2"/>
  <c r="BF2977" i="2"/>
  <c r="T2977" i="2"/>
  <c r="R2977" i="2"/>
  <c r="P2977" i="2"/>
  <c r="BI2975" i="2"/>
  <c r="BH2975" i="2"/>
  <c r="BG2975" i="2"/>
  <c r="BF2975" i="2"/>
  <c r="T2975" i="2"/>
  <c r="R2975" i="2"/>
  <c r="P2975" i="2"/>
  <c r="BI2973" i="2"/>
  <c r="BH2973" i="2"/>
  <c r="BG2973" i="2"/>
  <c r="BF2973" i="2"/>
  <c r="T2973" i="2"/>
  <c r="R2973" i="2"/>
  <c r="P2973" i="2"/>
  <c r="BI2971" i="2"/>
  <c r="BH2971" i="2"/>
  <c r="BG2971" i="2"/>
  <c r="BF2971" i="2"/>
  <c r="T2971" i="2"/>
  <c r="R2971" i="2"/>
  <c r="P2971" i="2"/>
  <c r="BI2969" i="2"/>
  <c r="BH2969" i="2"/>
  <c r="BG2969" i="2"/>
  <c r="BF2969" i="2"/>
  <c r="T2969" i="2"/>
  <c r="R2969" i="2"/>
  <c r="P2969" i="2"/>
  <c r="BI2967" i="2"/>
  <c r="BH2967" i="2"/>
  <c r="BG2967" i="2"/>
  <c r="BF2967" i="2"/>
  <c r="T2967" i="2"/>
  <c r="R2967" i="2"/>
  <c r="P2967" i="2"/>
  <c r="BI2965" i="2"/>
  <c r="BH2965" i="2"/>
  <c r="BG2965" i="2"/>
  <c r="BF2965" i="2"/>
  <c r="T2965" i="2"/>
  <c r="R2965" i="2"/>
  <c r="P2965" i="2"/>
  <c r="BI2963" i="2"/>
  <c r="BH2963" i="2"/>
  <c r="BG2963" i="2"/>
  <c r="BF2963" i="2"/>
  <c r="T2963" i="2"/>
  <c r="R2963" i="2"/>
  <c r="P2963" i="2"/>
  <c r="BI2961" i="2"/>
  <c r="BH2961" i="2"/>
  <c r="BG2961" i="2"/>
  <c r="BF2961" i="2"/>
  <c r="T2961" i="2"/>
  <c r="R2961" i="2"/>
  <c r="P2961" i="2"/>
  <c r="BI2959" i="2"/>
  <c r="BH2959" i="2"/>
  <c r="BG2959" i="2"/>
  <c r="BF2959" i="2"/>
  <c r="T2959" i="2"/>
  <c r="R2959" i="2"/>
  <c r="P2959" i="2"/>
  <c r="BI2957" i="2"/>
  <c r="BH2957" i="2"/>
  <c r="BG2957" i="2"/>
  <c r="BF2957" i="2"/>
  <c r="T2957" i="2"/>
  <c r="R2957" i="2"/>
  <c r="P2957" i="2"/>
  <c r="BI2955" i="2"/>
  <c r="BH2955" i="2"/>
  <c r="BG2955" i="2"/>
  <c r="BF2955" i="2"/>
  <c r="T2955" i="2"/>
  <c r="R2955" i="2"/>
  <c r="P2955" i="2"/>
  <c r="BI2953" i="2"/>
  <c r="BH2953" i="2"/>
  <c r="BG2953" i="2"/>
  <c r="BF2953" i="2"/>
  <c r="T2953" i="2"/>
  <c r="R2953" i="2"/>
  <c r="P2953" i="2"/>
  <c r="BI2951" i="2"/>
  <c r="BH2951" i="2"/>
  <c r="BG2951" i="2"/>
  <c r="BF2951" i="2"/>
  <c r="T2951" i="2"/>
  <c r="R2951" i="2"/>
  <c r="P2951" i="2"/>
  <c r="BI2949" i="2"/>
  <c r="BH2949" i="2"/>
  <c r="BG2949" i="2"/>
  <c r="BF2949" i="2"/>
  <c r="T2949" i="2"/>
  <c r="R2949" i="2"/>
  <c r="P2949" i="2"/>
  <c r="BI2947" i="2"/>
  <c r="BH2947" i="2"/>
  <c r="BG2947" i="2"/>
  <c r="BF2947" i="2"/>
  <c r="T2947" i="2"/>
  <c r="R2947" i="2"/>
  <c r="P2947" i="2"/>
  <c r="BI2945" i="2"/>
  <c r="BH2945" i="2"/>
  <c r="BG2945" i="2"/>
  <c r="BF2945" i="2"/>
  <c r="T2945" i="2"/>
  <c r="R2945" i="2"/>
  <c r="P2945" i="2"/>
  <c r="BI2943" i="2"/>
  <c r="BH2943" i="2"/>
  <c r="BG2943" i="2"/>
  <c r="BF2943" i="2"/>
  <c r="T2943" i="2"/>
  <c r="R2943" i="2"/>
  <c r="P2943" i="2"/>
  <c r="BI2941" i="2"/>
  <c r="BH2941" i="2"/>
  <c r="BG2941" i="2"/>
  <c r="BF2941" i="2"/>
  <c r="T2941" i="2"/>
  <c r="R2941" i="2"/>
  <c r="P2941" i="2"/>
  <c r="BI2939" i="2"/>
  <c r="BH2939" i="2"/>
  <c r="BG2939" i="2"/>
  <c r="BF2939" i="2"/>
  <c r="T2939" i="2"/>
  <c r="R2939" i="2"/>
  <c r="P2939" i="2"/>
  <c r="BI2937" i="2"/>
  <c r="BH2937" i="2"/>
  <c r="BG2937" i="2"/>
  <c r="BF2937" i="2"/>
  <c r="T2937" i="2"/>
  <c r="R2937" i="2"/>
  <c r="P2937" i="2"/>
  <c r="BI2935" i="2"/>
  <c r="BH2935" i="2"/>
  <c r="BG2935" i="2"/>
  <c r="BF2935" i="2"/>
  <c r="T2935" i="2"/>
  <c r="R2935" i="2"/>
  <c r="P2935" i="2"/>
  <c r="BI2933" i="2"/>
  <c r="BH2933" i="2"/>
  <c r="BG2933" i="2"/>
  <c r="BF2933" i="2"/>
  <c r="T2933" i="2"/>
  <c r="R2933" i="2"/>
  <c r="P2933" i="2"/>
  <c r="BI2931" i="2"/>
  <c r="BH2931" i="2"/>
  <c r="BG2931" i="2"/>
  <c r="BF2931" i="2"/>
  <c r="T2931" i="2"/>
  <c r="R2931" i="2"/>
  <c r="P2931" i="2"/>
  <c r="BI2929" i="2"/>
  <c r="BH2929" i="2"/>
  <c r="BG2929" i="2"/>
  <c r="BF2929" i="2"/>
  <c r="T2929" i="2"/>
  <c r="R2929" i="2"/>
  <c r="P2929" i="2"/>
  <c r="BI2927" i="2"/>
  <c r="BH2927" i="2"/>
  <c r="BG2927" i="2"/>
  <c r="BF2927" i="2"/>
  <c r="T2927" i="2"/>
  <c r="R2927" i="2"/>
  <c r="P2927" i="2"/>
  <c r="BI2925" i="2"/>
  <c r="BH2925" i="2"/>
  <c r="BG2925" i="2"/>
  <c r="BF2925" i="2"/>
  <c r="T2925" i="2"/>
  <c r="R2925" i="2"/>
  <c r="P2925" i="2"/>
  <c r="BI2923" i="2"/>
  <c r="BH2923" i="2"/>
  <c r="BG2923" i="2"/>
  <c r="BF2923" i="2"/>
  <c r="T2923" i="2"/>
  <c r="R2923" i="2"/>
  <c r="P2923" i="2"/>
  <c r="BI2921" i="2"/>
  <c r="BH2921" i="2"/>
  <c r="BG2921" i="2"/>
  <c r="BF2921" i="2"/>
  <c r="T2921" i="2"/>
  <c r="R2921" i="2"/>
  <c r="P2921" i="2"/>
  <c r="BI2919" i="2"/>
  <c r="BH2919" i="2"/>
  <c r="BG2919" i="2"/>
  <c r="BF2919" i="2"/>
  <c r="T2919" i="2"/>
  <c r="R2919" i="2"/>
  <c r="P2919" i="2"/>
  <c r="BI2917" i="2"/>
  <c r="BH2917" i="2"/>
  <c r="BG2917" i="2"/>
  <c r="BF2917" i="2"/>
  <c r="T2917" i="2"/>
  <c r="R2917" i="2"/>
  <c r="P2917" i="2"/>
  <c r="BI2915" i="2"/>
  <c r="BH2915" i="2"/>
  <c r="BG2915" i="2"/>
  <c r="BF2915" i="2"/>
  <c r="T2915" i="2"/>
  <c r="R2915" i="2"/>
  <c r="P2915" i="2"/>
  <c r="BI2913" i="2"/>
  <c r="BH2913" i="2"/>
  <c r="BG2913" i="2"/>
  <c r="BF2913" i="2"/>
  <c r="T2913" i="2"/>
  <c r="R2913" i="2"/>
  <c r="P2913" i="2"/>
  <c r="BI2911" i="2"/>
  <c r="BH2911" i="2"/>
  <c r="BG2911" i="2"/>
  <c r="BF2911" i="2"/>
  <c r="T2911" i="2"/>
  <c r="R2911" i="2"/>
  <c r="P2911" i="2"/>
  <c r="BI2909" i="2"/>
  <c r="BH2909" i="2"/>
  <c r="BG2909" i="2"/>
  <c r="BF2909" i="2"/>
  <c r="T2909" i="2"/>
  <c r="R2909" i="2"/>
  <c r="P2909" i="2"/>
  <c r="BI2907" i="2"/>
  <c r="BH2907" i="2"/>
  <c r="BG2907" i="2"/>
  <c r="BF2907" i="2"/>
  <c r="T2907" i="2"/>
  <c r="R2907" i="2"/>
  <c r="P2907" i="2"/>
  <c r="BI2905" i="2"/>
  <c r="BH2905" i="2"/>
  <c r="BG2905" i="2"/>
  <c r="BF2905" i="2"/>
  <c r="T2905" i="2"/>
  <c r="R2905" i="2"/>
  <c r="P2905" i="2"/>
  <c r="BI2903" i="2"/>
  <c r="BH2903" i="2"/>
  <c r="BG2903" i="2"/>
  <c r="BF2903" i="2"/>
  <c r="T2903" i="2"/>
  <c r="R2903" i="2"/>
  <c r="P2903" i="2"/>
  <c r="BI2901" i="2"/>
  <c r="BH2901" i="2"/>
  <c r="BG2901" i="2"/>
  <c r="BF2901" i="2"/>
  <c r="T2901" i="2"/>
  <c r="R2901" i="2"/>
  <c r="P2901" i="2"/>
  <c r="BI2899" i="2"/>
  <c r="BH2899" i="2"/>
  <c r="BG2899" i="2"/>
  <c r="BF2899" i="2"/>
  <c r="T2899" i="2"/>
  <c r="R2899" i="2"/>
  <c r="P2899" i="2"/>
  <c r="BI2897" i="2"/>
  <c r="BH2897" i="2"/>
  <c r="BG2897" i="2"/>
  <c r="BF2897" i="2"/>
  <c r="T2897" i="2"/>
  <c r="R2897" i="2"/>
  <c r="P2897" i="2"/>
  <c r="BI2895" i="2"/>
  <c r="BH2895" i="2"/>
  <c r="BG2895" i="2"/>
  <c r="BF2895" i="2"/>
  <c r="T2895" i="2"/>
  <c r="R2895" i="2"/>
  <c r="P2895" i="2"/>
  <c r="BI2893" i="2"/>
  <c r="BH2893" i="2"/>
  <c r="BG2893" i="2"/>
  <c r="BF2893" i="2"/>
  <c r="T2893" i="2"/>
  <c r="R2893" i="2"/>
  <c r="P2893" i="2"/>
  <c r="BI2891" i="2"/>
  <c r="BH2891" i="2"/>
  <c r="BG2891" i="2"/>
  <c r="BF2891" i="2"/>
  <c r="T2891" i="2"/>
  <c r="R2891" i="2"/>
  <c r="P2891" i="2"/>
  <c r="BI2889" i="2"/>
  <c r="BH2889" i="2"/>
  <c r="BG2889" i="2"/>
  <c r="BF2889" i="2"/>
  <c r="T2889" i="2"/>
  <c r="R2889" i="2"/>
  <c r="P2889" i="2"/>
  <c r="BI2887" i="2"/>
  <c r="BH2887" i="2"/>
  <c r="BG2887" i="2"/>
  <c r="BF2887" i="2"/>
  <c r="T2887" i="2"/>
  <c r="R2887" i="2"/>
  <c r="P2887" i="2"/>
  <c r="BI2885" i="2"/>
  <c r="BH2885" i="2"/>
  <c r="BG2885" i="2"/>
  <c r="BF2885" i="2"/>
  <c r="T2885" i="2"/>
  <c r="R2885" i="2"/>
  <c r="P2885" i="2"/>
  <c r="BI2883" i="2"/>
  <c r="BH2883" i="2"/>
  <c r="BG2883" i="2"/>
  <c r="BF2883" i="2"/>
  <c r="T2883" i="2"/>
  <c r="R2883" i="2"/>
  <c r="P2883" i="2"/>
  <c r="BI2881" i="2"/>
  <c r="BH2881" i="2"/>
  <c r="BG2881" i="2"/>
  <c r="BF2881" i="2"/>
  <c r="T2881" i="2"/>
  <c r="R2881" i="2"/>
  <c r="P2881" i="2"/>
  <c r="BI2879" i="2"/>
  <c r="BH2879" i="2"/>
  <c r="BG2879" i="2"/>
  <c r="BF2879" i="2"/>
  <c r="T2879" i="2"/>
  <c r="R2879" i="2"/>
  <c r="P2879" i="2"/>
  <c r="BI2877" i="2"/>
  <c r="BH2877" i="2"/>
  <c r="BG2877" i="2"/>
  <c r="BF2877" i="2"/>
  <c r="T2877" i="2"/>
  <c r="R2877" i="2"/>
  <c r="P2877" i="2"/>
  <c r="BI2875" i="2"/>
  <c r="BH2875" i="2"/>
  <c r="BG2875" i="2"/>
  <c r="BF2875" i="2"/>
  <c r="T2875" i="2"/>
  <c r="R2875" i="2"/>
  <c r="P2875" i="2"/>
  <c r="BI2873" i="2"/>
  <c r="BH2873" i="2"/>
  <c r="BG2873" i="2"/>
  <c r="BF2873" i="2"/>
  <c r="T2873" i="2"/>
  <c r="R2873" i="2"/>
  <c r="P2873" i="2"/>
  <c r="BI2871" i="2"/>
  <c r="BH2871" i="2"/>
  <c r="BG2871" i="2"/>
  <c r="BF2871" i="2"/>
  <c r="T2871" i="2"/>
  <c r="R2871" i="2"/>
  <c r="P2871" i="2"/>
  <c r="BI2869" i="2"/>
  <c r="BH2869" i="2"/>
  <c r="BG2869" i="2"/>
  <c r="BF2869" i="2"/>
  <c r="T2869" i="2"/>
  <c r="R2869" i="2"/>
  <c r="P2869" i="2"/>
  <c r="BI2867" i="2"/>
  <c r="BH2867" i="2"/>
  <c r="BG2867" i="2"/>
  <c r="BF2867" i="2"/>
  <c r="T2867" i="2"/>
  <c r="R2867" i="2"/>
  <c r="P2867" i="2"/>
  <c r="BI2865" i="2"/>
  <c r="BH2865" i="2"/>
  <c r="BG2865" i="2"/>
  <c r="BF2865" i="2"/>
  <c r="T2865" i="2"/>
  <c r="R2865" i="2"/>
  <c r="P2865" i="2"/>
  <c r="BI2863" i="2"/>
  <c r="BH2863" i="2"/>
  <c r="BG2863" i="2"/>
  <c r="BF2863" i="2"/>
  <c r="T2863" i="2"/>
  <c r="R2863" i="2"/>
  <c r="P2863" i="2"/>
  <c r="BI2861" i="2"/>
  <c r="BH2861" i="2"/>
  <c r="BG2861" i="2"/>
  <c r="BF2861" i="2"/>
  <c r="T2861" i="2"/>
  <c r="R2861" i="2"/>
  <c r="P2861" i="2"/>
  <c r="BI2859" i="2"/>
  <c r="BH2859" i="2"/>
  <c r="BG2859" i="2"/>
  <c r="BF2859" i="2"/>
  <c r="T2859" i="2"/>
  <c r="R2859" i="2"/>
  <c r="P2859" i="2"/>
  <c r="BI2857" i="2"/>
  <c r="BH2857" i="2"/>
  <c r="BG2857" i="2"/>
  <c r="BF2857" i="2"/>
  <c r="T2857" i="2"/>
  <c r="R2857" i="2"/>
  <c r="P2857" i="2"/>
  <c r="BI2855" i="2"/>
  <c r="BH2855" i="2"/>
  <c r="BG2855" i="2"/>
  <c r="BF2855" i="2"/>
  <c r="T2855" i="2"/>
  <c r="R2855" i="2"/>
  <c r="P2855" i="2"/>
  <c r="BI2853" i="2"/>
  <c r="BH2853" i="2"/>
  <c r="BG2853" i="2"/>
  <c r="BF2853" i="2"/>
  <c r="T2853" i="2"/>
  <c r="R2853" i="2"/>
  <c r="P2853" i="2"/>
  <c r="BI2851" i="2"/>
  <c r="BH2851" i="2"/>
  <c r="BG2851" i="2"/>
  <c r="BF2851" i="2"/>
  <c r="T2851" i="2"/>
  <c r="R2851" i="2"/>
  <c r="P2851" i="2"/>
  <c r="BI2849" i="2"/>
  <c r="BH2849" i="2"/>
  <c r="BG2849" i="2"/>
  <c r="BF2849" i="2"/>
  <c r="T2849" i="2"/>
  <c r="R2849" i="2"/>
  <c r="P2849" i="2"/>
  <c r="BI2847" i="2"/>
  <c r="BH2847" i="2"/>
  <c r="BG2847" i="2"/>
  <c r="BF2847" i="2"/>
  <c r="T2847" i="2"/>
  <c r="R2847" i="2"/>
  <c r="P2847" i="2"/>
  <c r="BI2845" i="2"/>
  <c r="BH2845" i="2"/>
  <c r="BG2845" i="2"/>
  <c r="BF2845" i="2"/>
  <c r="T2845" i="2"/>
  <c r="R2845" i="2"/>
  <c r="P2845" i="2"/>
  <c r="BI2843" i="2"/>
  <c r="BH2843" i="2"/>
  <c r="BG2843" i="2"/>
  <c r="BF2843" i="2"/>
  <c r="T2843" i="2"/>
  <c r="R2843" i="2"/>
  <c r="P2843" i="2"/>
  <c r="BI2841" i="2"/>
  <c r="BH2841" i="2"/>
  <c r="BG2841" i="2"/>
  <c r="BF2841" i="2"/>
  <c r="T2841" i="2"/>
  <c r="R2841" i="2"/>
  <c r="P2841" i="2"/>
  <c r="BI2839" i="2"/>
  <c r="BH2839" i="2"/>
  <c r="BG2839" i="2"/>
  <c r="BF2839" i="2"/>
  <c r="T2839" i="2"/>
  <c r="R2839" i="2"/>
  <c r="P2839" i="2"/>
  <c r="BI2837" i="2"/>
  <c r="BH2837" i="2"/>
  <c r="BG2837" i="2"/>
  <c r="BF2837" i="2"/>
  <c r="T2837" i="2"/>
  <c r="R2837" i="2"/>
  <c r="P2837" i="2"/>
  <c r="BI2835" i="2"/>
  <c r="BH2835" i="2"/>
  <c r="BG2835" i="2"/>
  <c r="BF2835" i="2"/>
  <c r="T2835" i="2"/>
  <c r="R2835" i="2"/>
  <c r="P2835" i="2"/>
  <c r="BI2833" i="2"/>
  <c r="BH2833" i="2"/>
  <c r="BG2833" i="2"/>
  <c r="BF2833" i="2"/>
  <c r="T2833" i="2"/>
  <c r="R2833" i="2"/>
  <c r="P2833" i="2"/>
  <c r="BI2831" i="2"/>
  <c r="BH2831" i="2"/>
  <c r="BG2831" i="2"/>
  <c r="BF2831" i="2"/>
  <c r="T2831" i="2"/>
  <c r="R2831" i="2"/>
  <c r="P2831" i="2"/>
  <c r="BI2829" i="2"/>
  <c r="BH2829" i="2"/>
  <c r="BG2829" i="2"/>
  <c r="BF2829" i="2"/>
  <c r="T2829" i="2"/>
  <c r="R2829" i="2"/>
  <c r="P2829" i="2"/>
  <c r="BI2827" i="2"/>
  <c r="BH2827" i="2"/>
  <c r="BG2827" i="2"/>
  <c r="BF2827" i="2"/>
  <c r="T2827" i="2"/>
  <c r="R2827" i="2"/>
  <c r="P2827" i="2"/>
  <c r="BI2825" i="2"/>
  <c r="BH2825" i="2"/>
  <c r="BG2825" i="2"/>
  <c r="BF2825" i="2"/>
  <c r="T2825" i="2"/>
  <c r="R2825" i="2"/>
  <c r="P2825" i="2"/>
  <c r="BI2823" i="2"/>
  <c r="BH2823" i="2"/>
  <c r="BG2823" i="2"/>
  <c r="BF2823" i="2"/>
  <c r="T2823" i="2"/>
  <c r="R2823" i="2"/>
  <c r="P2823" i="2"/>
  <c r="BI2821" i="2"/>
  <c r="BH2821" i="2"/>
  <c r="BG2821" i="2"/>
  <c r="BF2821" i="2"/>
  <c r="T2821" i="2"/>
  <c r="R2821" i="2"/>
  <c r="P2821" i="2"/>
  <c r="BI2819" i="2"/>
  <c r="BH2819" i="2"/>
  <c r="BG2819" i="2"/>
  <c r="BF2819" i="2"/>
  <c r="T2819" i="2"/>
  <c r="R2819" i="2"/>
  <c r="P2819" i="2"/>
  <c r="BI2817" i="2"/>
  <c r="BH2817" i="2"/>
  <c r="BG2817" i="2"/>
  <c r="BF2817" i="2"/>
  <c r="T2817" i="2"/>
  <c r="R2817" i="2"/>
  <c r="P2817" i="2"/>
  <c r="BI2815" i="2"/>
  <c r="BH2815" i="2"/>
  <c r="BG2815" i="2"/>
  <c r="BF2815" i="2"/>
  <c r="T2815" i="2"/>
  <c r="R2815" i="2"/>
  <c r="P2815" i="2"/>
  <c r="BI2813" i="2"/>
  <c r="BH2813" i="2"/>
  <c r="BG2813" i="2"/>
  <c r="BF2813" i="2"/>
  <c r="T2813" i="2"/>
  <c r="R2813" i="2"/>
  <c r="P2813" i="2"/>
  <c r="BI2811" i="2"/>
  <c r="BH2811" i="2"/>
  <c r="BG2811" i="2"/>
  <c r="BF2811" i="2"/>
  <c r="T2811" i="2"/>
  <c r="R2811" i="2"/>
  <c r="P2811" i="2"/>
  <c r="BI2809" i="2"/>
  <c r="BH2809" i="2"/>
  <c r="BG2809" i="2"/>
  <c r="BF2809" i="2"/>
  <c r="T2809" i="2"/>
  <c r="R2809" i="2"/>
  <c r="P2809" i="2"/>
  <c r="BI2807" i="2"/>
  <c r="BH2807" i="2"/>
  <c r="BG2807" i="2"/>
  <c r="BF2807" i="2"/>
  <c r="T2807" i="2"/>
  <c r="R2807" i="2"/>
  <c r="P2807" i="2"/>
  <c r="BI2805" i="2"/>
  <c r="BH2805" i="2"/>
  <c r="BG2805" i="2"/>
  <c r="BF2805" i="2"/>
  <c r="T2805" i="2"/>
  <c r="R2805" i="2"/>
  <c r="P2805" i="2"/>
  <c r="BI2803" i="2"/>
  <c r="BH2803" i="2"/>
  <c r="BG2803" i="2"/>
  <c r="BF2803" i="2"/>
  <c r="T2803" i="2"/>
  <c r="R2803" i="2"/>
  <c r="P2803" i="2"/>
  <c r="BI2801" i="2"/>
  <c r="BH2801" i="2"/>
  <c r="BG2801" i="2"/>
  <c r="BF2801" i="2"/>
  <c r="T2801" i="2"/>
  <c r="R2801" i="2"/>
  <c r="P2801" i="2"/>
  <c r="BI2799" i="2"/>
  <c r="BH2799" i="2"/>
  <c r="BG2799" i="2"/>
  <c r="BF2799" i="2"/>
  <c r="T2799" i="2"/>
  <c r="R2799" i="2"/>
  <c r="P2799" i="2"/>
  <c r="BI2797" i="2"/>
  <c r="BH2797" i="2"/>
  <c r="BG2797" i="2"/>
  <c r="BF2797" i="2"/>
  <c r="T2797" i="2"/>
  <c r="R2797" i="2"/>
  <c r="P2797" i="2"/>
  <c r="BI2795" i="2"/>
  <c r="BH2795" i="2"/>
  <c r="BG2795" i="2"/>
  <c r="BF2795" i="2"/>
  <c r="T2795" i="2"/>
  <c r="R2795" i="2"/>
  <c r="P2795" i="2"/>
  <c r="BI2793" i="2"/>
  <c r="BH2793" i="2"/>
  <c r="BG2793" i="2"/>
  <c r="BF2793" i="2"/>
  <c r="T2793" i="2"/>
  <c r="R2793" i="2"/>
  <c r="P2793" i="2"/>
  <c r="BI2791" i="2"/>
  <c r="BH2791" i="2"/>
  <c r="BG2791" i="2"/>
  <c r="BF2791" i="2"/>
  <c r="T2791" i="2"/>
  <c r="R2791" i="2"/>
  <c r="P2791" i="2"/>
  <c r="BI2789" i="2"/>
  <c r="BH2789" i="2"/>
  <c r="BG2789" i="2"/>
  <c r="BF2789" i="2"/>
  <c r="T2789" i="2"/>
  <c r="R2789" i="2"/>
  <c r="P2789" i="2"/>
  <c r="BI2787" i="2"/>
  <c r="BH2787" i="2"/>
  <c r="BG2787" i="2"/>
  <c r="BF2787" i="2"/>
  <c r="T2787" i="2"/>
  <c r="R2787" i="2"/>
  <c r="P2787" i="2"/>
  <c r="BI2785" i="2"/>
  <c r="BH2785" i="2"/>
  <c r="BG2785" i="2"/>
  <c r="BF2785" i="2"/>
  <c r="T2785" i="2"/>
  <c r="R2785" i="2"/>
  <c r="P2785" i="2"/>
  <c r="BI2783" i="2"/>
  <c r="BH2783" i="2"/>
  <c r="BG2783" i="2"/>
  <c r="BF2783" i="2"/>
  <c r="T2783" i="2"/>
  <c r="R2783" i="2"/>
  <c r="P2783" i="2"/>
  <c r="BI2781" i="2"/>
  <c r="BH2781" i="2"/>
  <c r="BG2781" i="2"/>
  <c r="BF2781" i="2"/>
  <c r="T2781" i="2"/>
  <c r="R2781" i="2"/>
  <c r="P2781" i="2"/>
  <c r="BI2779" i="2"/>
  <c r="BH2779" i="2"/>
  <c r="BG2779" i="2"/>
  <c r="BF2779" i="2"/>
  <c r="T2779" i="2"/>
  <c r="R2779" i="2"/>
  <c r="P2779" i="2"/>
  <c r="BI2777" i="2"/>
  <c r="BH2777" i="2"/>
  <c r="BG2777" i="2"/>
  <c r="BF2777" i="2"/>
  <c r="T2777" i="2"/>
  <c r="R2777" i="2"/>
  <c r="P2777" i="2"/>
  <c r="BI2775" i="2"/>
  <c r="BH2775" i="2"/>
  <c r="BG2775" i="2"/>
  <c r="BF2775" i="2"/>
  <c r="T2775" i="2"/>
  <c r="R2775" i="2"/>
  <c r="P2775" i="2"/>
  <c r="BI2773" i="2"/>
  <c r="BH2773" i="2"/>
  <c r="BG2773" i="2"/>
  <c r="BF2773" i="2"/>
  <c r="T2773" i="2"/>
  <c r="R2773" i="2"/>
  <c r="P2773" i="2"/>
  <c r="BI2771" i="2"/>
  <c r="BH2771" i="2"/>
  <c r="BG2771" i="2"/>
  <c r="BF2771" i="2"/>
  <c r="T2771" i="2"/>
  <c r="R2771" i="2"/>
  <c r="P2771" i="2"/>
  <c r="BI2769" i="2"/>
  <c r="BH2769" i="2"/>
  <c r="BG2769" i="2"/>
  <c r="BF2769" i="2"/>
  <c r="T2769" i="2"/>
  <c r="R2769" i="2"/>
  <c r="P2769" i="2"/>
  <c r="BI2767" i="2"/>
  <c r="BH2767" i="2"/>
  <c r="BG2767" i="2"/>
  <c r="BF2767" i="2"/>
  <c r="T2767" i="2"/>
  <c r="R2767" i="2"/>
  <c r="P2767" i="2"/>
  <c r="BI2765" i="2"/>
  <c r="BH2765" i="2"/>
  <c r="BG2765" i="2"/>
  <c r="BF2765" i="2"/>
  <c r="T2765" i="2"/>
  <c r="R2765" i="2"/>
  <c r="P2765" i="2"/>
  <c r="BI2763" i="2"/>
  <c r="BH2763" i="2"/>
  <c r="BG2763" i="2"/>
  <c r="BF2763" i="2"/>
  <c r="T2763" i="2"/>
  <c r="R2763" i="2"/>
  <c r="P2763" i="2"/>
  <c r="BI2761" i="2"/>
  <c r="BH2761" i="2"/>
  <c r="BG2761" i="2"/>
  <c r="BF2761" i="2"/>
  <c r="T2761" i="2"/>
  <c r="R2761" i="2"/>
  <c r="P2761" i="2"/>
  <c r="BI2759" i="2"/>
  <c r="BH2759" i="2"/>
  <c r="BG2759" i="2"/>
  <c r="BF2759" i="2"/>
  <c r="T2759" i="2"/>
  <c r="R2759" i="2"/>
  <c r="P2759" i="2"/>
  <c r="BI2757" i="2"/>
  <c r="BH2757" i="2"/>
  <c r="BG2757" i="2"/>
  <c r="BF2757" i="2"/>
  <c r="T2757" i="2"/>
  <c r="R2757" i="2"/>
  <c r="P2757" i="2"/>
  <c r="BI2755" i="2"/>
  <c r="BH2755" i="2"/>
  <c r="BG2755" i="2"/>
  <c r="BF2755" i="2"/>
  <c r="T2755" i="2"/>
  <c r="R2755" i="2"/>
  <c r="P2755" i="2"/>
  <c r="BI2753" i="2"/>
  <c r="BH2753" i="2"/>
  <c r="BG2753" i="2"/>
  <c r="BF2753" i="2"/>
  <c r="T2753" i="2"/>
  <c r="R2753" i="2"/>
  <c r="P2753" i="2"/>
  <c r="BI2751" i="2"/>
  <c r="BH2751" i="2"/>
  <c r="BG2751" i="2"/>
  <c r="BF2751" i="2"/>
  <c r="T2751" i="2"/>
  <c r="R2751" i="2"/>
  <c r="P2751" i="2"/>
  <c r="BI2749" i="2"/>
  <c r="BH2749" i="2"/>
  <c r="BG2749" i="2"/>
  <c r="BF2749" i="2"/>
  <c r="T2749" i="2"/>
  <c r="R2749" i="2"/>
  <c r="P2749" i="2"/>
  <c r="BI2747" i="2"/>
  <c r="BH2747" i="2"/>
  <c r="BG2747" i="2"/>
  <c r="BF2747" i="2"/>
  <c r="T2747" i="2"/>
  <c r="R2747" i="2"/>
  <c r="P2747" i="2"/>
  <c r="BI2745" i="2"/>
  <c r="BH2745" i="2"/>
  <c r="BG2745" i="2"/>
  <c r="BF2745" i="2"/>
  <c r="T2745" i="2"/>
  <c r="R2745" i="2"/>
  <c r="P2745" i="2"/>
  <c r="BI2743" i="2"/>
  <c r="BH2743" i="2"/>
  <c r="BG2743" i="2"/>
  <c r="BF2743" i="2"/>
  <c r="T2743" i="2"/>
  <c r="R2743" i="2"/>
  <c r="P2743" i="2"/>
  <c r="BI2741" i="2"/>
  <c r="BH2741" i="2"/>
  <c r="BG2741" i="2"/>
  <c r="BF2741" i="2"/>
  <c r="T2741" i="2"/>
  <c r="R2741" i="2"/>
  <c r="P2741" i="2"/>
  <c r="BI2739" i="2"/>
  <c r="BH2739" i="2"/>
  <c r="BG2739" i="2"/>
  <c r="BF2739" i="2"/>
  <c r="T2739" i="2"/>
  <c r="R2739" i="2"/>
  <c r="P2739" i="2"/>
  <c r="BI2737" i="2"/>
  <c r="BH2737" i="2"/>
  <c r="BG2737" i="2"/>
  <c r="BF2737" i="2"/>
  <c r="T2737" i="2"/>
  <c r="R2737" i="2"/>
  <c r="P2737" i="2"/>
  <c r="BI2735" i="2"/>
  <c r="BH2735" i="2"/>
  <c r="BG2735" i="2"/>
  <c r="BF2735" i="2"/>
  <c r="T2735" i="2"/>
  <c r="R2735" i="2"/>
  <c r="P2735" i="2"/>
  <c r="BI2733" i="2"/>
  <c r="BH2733" i="2"/>
  <c r="BG2733" i="2"/>
  <c r="BF2733" i="2"/>
  <c r="T2733" i="2"/>
  <c r="R2733" i="2"/>
  <c r="P2733" i="2"/>
  <c r="BI2731" i="2"/>
  <c r="BH2731" i="2"/>
  <c r="BG2731" i="2"/>
  <c r="BF2731" i="2"/>
  <c r="T2731" i="2"/>
  <c r="R2731" i="2"/>
  <c r="P2731" i="2"/>
  <c r="BI2729" i="2"/>
  <c r="BH2729" i="2"/>
  <c r="BG2729" i="2"/>
  <c r="BF2729" i="2"/>
  <c r="T2729" i="2"/>
  <c r="R2729" i="2"/>
  <c r="P2729" i="2"/>
  <c r="BI2727" i="2"/>
  <c r="BH2727" i="2"/>
  <c r="BG2727" i="2"/>
  <c r="BF2727" i="2"/>
  <c r="T2727" i="2"/>
  <c r="R2727" i="2"/>
  <c r="P2727" i="2"/>
  <c r="BI2725" i="2"/>
  <c r="BH2725" i="2"/>
  <c r="BG2725" i="2"/>
  <c r="BF2725" i="2"/>
  <c r="T2725" i="2"/>
  <c r="R2725" i="2"/>
  <c r="P2725" i="2"/>
  <c r="BI2723" i="2"/>
  <c r="BH2723" i="2"/>
  <c r="BG2723" i="2"/>
  <c r="BF2723" i="2"/>
  <c r="T2723" i="2"/>
  <c r="R2723" i="2"/>
  <c r="P2723" i="2"/>
  <c r="BI2721" i="2"/>
  <c r="BH2721" i="2"/>
  <c r="BG2721" i="2"/>
  <c r="BF2721" i="2"/>
  <c r="T2721" i="2"/>
  <c r="R2721" i="2"/>
  <c r="P2721" i="2"/>
  <c r="BI2719" i="2"/>
  <c r="BH2719" i="2"/>
  <c r="BG2719" i="2"/>
  <c r="BF2719" i="2"/>
  <c r="T2719" i="2"/>
  <c r="R2719" i="2"/>
  <c r="P2719" i="2"/>
  <c r="BI2717" i="2"/>
  <c r="BH2717" i="2"/>
  <c r="BG2717" i="2"/>
  <c r="BF2717" i="2"/>
  <c r="T2717" i="2"/>
  <c r="R2717" i="2"/>
  <c r="P2717" i="2"/>
  <c r="BI2715" i="2"/>
  <c r="BH2715" i="2"/>
  <c r="BG2715" i="2"/>
  <c r="BF2715" i="2"/>
  <c r="T2715" i="2"/>
  <c r="R2715" i="2"/>
  <c r="P2715" i="2"/>
  <c r="BI2713" i="2"/>
  <c r="BH2713" i="2"/>
  <c r="BG2713" i="2"/>
  <c r="BF2713" i="2"/>
  <c r="T2713" i="2"/>
  <c r="R2713" i="2"/>
  <c r="P2713" i="2"/>
  <c r="BI2711" i="2"/>
  <c r="BH2711" i="2"/>
  <c r="BG2711" i="2"/>
  <c r="BF2711" i="2"/>
  <c r="T2711" i="2"/>
  <c r="R2711" i="2"/>
  <c r="P2711" i="2"/>
  <c r="BI2709" i="2"/>
  <c r="BH2709" i="2"/>
  <c r="BG2709" i="2"/>
  <c r="BF2709" i="2"/>
  <c r="T2709" i="2"/>
  <c r="R2709" i="2"/>
  <c r="P2709" i="2"/>
  <c r="BI2707" i="2"/>
  <c r="BH2707" i="2"/>
  <c r="BG2707" i="2"/>
  <c r="BF2707" i="2"/>
  <c r="T2707" i="2"/>
  <c r="R2707" i="2"/>
  <c r="P2707" i="2"/>
  <c r="BI2705" i="2"/>
  <c r="BH2705" i="2"/>
  <c r="BG2705" i="2"/>
  <c r="BF2705" i="2"/>
  <c r="T2705" i="2"/>
  <c r="R2705" i="2"/>
  <c r="P2705" i="2"/>
  <c r="BI2703" i="2"/>
  <c r="BH2703" i="2"/>
  <c r="BG2703" i="2"/>
  <c r="BF2703" i="2"/>
  <c r="T2703" i="2"/>
  <c r="R2703" i="2"/>
  <c r="P2703" i="2"/>
  <c r="BI2701" i="2"/>
  <c r="BH2701" i="2"/>
  <c r="BG2701" i="2"/>
  <c r="BF2701" i="2"/>
  <c r="T2701" i="2"/>
  <c r="R2701" i="2"/>
  <c r="P2701" i="2"/>
  <c r="BI2699" i="2"/>
  <c r="BH2699" i="2"/>
  <c r="BG2699" i="2"/>
  <c r="BF2699" i="2"/>
  <c r="T2699" i="2"/>
  <c r="R2699" i="2"/>
  <c r="P2699" i="2"/>
  <c r="BI2697" i="2"/>
  <c r="BH2697" i="2"/>
  <c r="BG2697" i="2"/>
  <c r="BF2697" i="2"/>
  <c r="T2697" i="2"/>
  <c r="R2697" i="2"/>
  <c r="P2697" i="2"/>
  <c r="BI2695" i="2"/>
  <c r="BH2695" i="2"/>
  <c r="BG2695" i="2"/>
  <c r="BF2695" i="2"/>
  <c r="T2695" i="2"/>
  <c r="R2695" i="2"/>
  <c r="P2695" i="2"/>
  <c r="BI2693" i="2"/>
  <c r="BH2693" i="2"/>
  <c r="BG2693" i="2"/>
  <c r="BF2693" i="2"/>
  <c r="T2693" i="2"/>
  <c r="R2693" i="2"/>
  <c r="P2693" i="2"/>
  <c r="BI2691" i="2"/>
  <c r="BH2691" i="2"/>
  <c r="BG2691" i="2"/>
  <c r="BF2691" i="2"/>
  <c r="T2691" i="2"/>
  <c r="R2691" i="2"/>
  <c r="P2691" i="2"/>
  <c r="BI2689" i="2"/>
  <c r="BH2689" i="2"/>
  <c r="BG2689" i="2"/>
  <c r="BF2689" i="2"/>
  <c r="T2689" i="2"/>
  <c r="R2689" i="2"/>
  <c r="P2689" i="2"/>
  <c r="BI2687" i="2"/>
  <c r="BH2687" i="2"/>
  <c r="BG2687" i="2"/>
  <c r="BF2687" i="2"/>
  <c r="T2687" i="2"/>
  <c r="R2687" i="2"/>
  <c r="P2687" i="2"/>
  <c r="BI2685" i="2"/>
  <c r="BH2685" i="2"/>
  <c r="BG2685" i="2"/>
  <c r="BF2685" i="2"/>
  <c r="T2685" i="2"/>
  <c r="R2685" i="2"/>
  <c r="P2685" i="2"/>
  <c r="BI2683" i="2"/>
  <c r="BH2683" i="2"/>
  <c r="BG2683" i="2"/>
  <c r="BF2683" i="2"/>
  <c r="T2683" i="2"/>
  <c r="R2683" i="2"/>
  <c r="P2683" i="2"/>
  <c r="BI2681" i="2"/>
  <c r="BH2681" i="2"/>
  <c r="BG2681" i="2"/>
  <c r="BF2681" i="2"/>
  <c r="T2681" i="2"/>
  <c r="R2681" i="2"/>
  <c r="P2681" i="2"/>
  <c r="BI2679" i="2"/>
  <c r="BH2679" i="2"/>
  <c r="BG2679" i="2"/>
  <c r="BF2679" i="2"/>
  <c r="T2679" i="2"/>
  <c r="R2679" i="2"/>
  <c r="P2679" i="2"/>
  <c r="BI2677" i="2"/>
  <c r="BH2677" i="2"/>
  <c r="BG2677" i="2"/>
  <c r="BF2677" i="2"/>
  <c r="T2677" i="2"/>
  <c r="R2677" i="2"/>
  <c r="P2677" i="2"/>
  <c r="BI2675" i="2"/>
  <c r="BH2675" i="2"/>
  <c r="BG2675" i="2"/>
  <c r="BF2675" i="2"/>
  <c r="T2675" i="2"/>
  <c r="R2675" i="2"/>
  <c r="P2675" i="2"/>
  <c r="BI2673" i="2"/>
  <c r="BH2673" i="2"/>
  <c r="BG2673" i="2"/>
  <c r="BF2673" i="2"/>
  <c r="T2673" i="2"/>
  <c r="R2673" i="2"/>
  <c r="P2673" i="2"/>
  <c r="BI2671" i="2"/>
  <c r="BH2671" i="2"/>
  <c r="BG2671" i="2"/>
  <c r="BF2671" i="2"/>
  <c r="T2671" i="2"/>
  <c r="R2671" i="2"/>
  <c r="P2671" i="2"/>
  <c r="BI2669" i="2"/>
  <c r="BH2669" i="2"/>
  <c r="BG2669" i="2"/>
  <c r="BF2669" i="2"/>
  <c r="T2669" i="2"/>
  <c r="R2669" i="2"/>
  <c r="P2669" i="2"/>
  <c r="BI2667" i="2"/>
  <c r="BH2667" i="2"/>
  <c r="BG2667" i="2"/>
  <c r="BF2667" i="2"/>
  <c r="T2667" i="2"/>
  <c r="R2667" i="2"/>
  <c r="P2667" i="2"/>
  <c r="BI2665" i="2"/>
  <c r="BH2665" i="2"/>
  <c r="BG2665" i="2"/>
  <c r="BF2665" i="2"/>
  <c r="T2665" i="2"/>
  <c r="R2665" i="2"/>
  <c r="P2665" i="2"/>
  <c r="BI2663" i="2"/>
  <c r="BH2663" i="2"/>
  <c r="BG2663" i="2"/>
  <c r="BF2663" i="2"/>
  <c r="T2663" i="2"/>
  <c r="R2663" i="2"/>
  <c r="P2663" i="2"/>
  <c r="BI2661" i="2"/>
  <c r="BH2661" i="2"/>
  <c r="BG2661" i="2"/>
  <c r="BF2661" i="2"/>
  <c r="T2661" i="2"/>
  <c r="R2661" i="2"/>
  <c r="P2661" i="2"/>
  <c r="BI2659" i="2"/>
  <c r="BH2659" i="2"/>
  <c r="BG2659" i="2"/>
  <c r="BF2659" i="2"/>
  <c r="T2659" i="2"/>
  <c r="R2659" i="2"/>
  <c r="P2659" i="2"/>
  <c r="BI2657" i="2"/>
  <c r="BH2657" i="2"/>
  <c r="BG2657" i="2"/>
  <c r="BF2657" i="2"/>
  <c r="T2657" i="2"/>
  <c r="R2657" i="2"/>
  <c r="P2657" i="2"/>
  <c r="BI2655" i="2"/>
  <c r="BH2655" i="2"/>
  <c r="BG2655" i="2"/>
  <c r="BF2655" i="2"/>
  <c r="T2655" i="2"/>
  <c r="R2655" i="2"/>
  <c r="P2655" i="2"/>
  <c r="BI2653" i="2"/>
  <c r="BH2653" i="2"/>
  <c r="BG2653" i="2"/>
  <c r="BF2653" i="2"/>
  <c r="T2653" i="2"/>
  <c r="R2653" i="2"/>
  <c r="P2653" i="2"/>
  <c r="BI2651" i="2"/>
  <c r="BH2651" i="2"/>
  <c r="BG2651" i="2"/>
  <c r="BF2651" i="2"/>
  <c r="T2651" i="2"/>
  <c r="R2651" i="2"/>
  <c r="P2651" i="2"/>
  <c r="BI2649" i="2"/>
  <c r="BH2649" i="2"/>
  <c r="BG2649" i="2"/>
  <c r="BF2649" i="2"/>
  <c r="T2649" i="2"/>
  <c r="R2649" i="2"/>
  <c r="P2649" i="2"/>
  <c r="BI2647" i="2"/>
  <c r="BH2647" i="2"/>
  <c r="BG2647" i="2"/>
  <c r="BF2647" i="2"/>
  <c r="T2647" i="2"/>
  <c r="R2647" i="2"/>
  <c r="P2647" i="2"/>
  <c r="BI2645" i="2"/>
  <c r="BH2645" i="2"/>
  <c r="BG2645" i="2"/>
  <c r="BF2645" i="2"/>
  <c r="T2645" i="2"/>
  <c r="R2645" i="2"/>
  <c r="P2645" i="2"/>
  <c r="BI2643" i="2"/>
  <c r="BH2643" i="2"/>
  <c r="BG2643" i="2"/>
  <c r="BF2643" i="2"/>
  <c r="T2643" i="2"/>
  <c r="R2643" i="2"/>
  <c r="P2643" i="2"/>
  <c r="BI2641" i="2"/>
  <c r="BH2641" i="2"/>
  <c r="BG2641" i="2"/>
  <c r="BF2641" i="2"/>
  <c r="T2641" i="2"/>
  <c r="R2641" i="2"/>
  <c r="P2641" i="2"/>
  <c r="BI2639" i="2"/>
  <c r="BH2639" i="2"/>
  <c r="BG2639" i="2"/>
  <c r="BF2639" i="2"/>
  <c r="T2639" i="2"/>
  <c r="R2639" i="2"/>
  <c r="P2639" i="2"/>
  <c r="BI2637" i="2"/>
  <c r="BH2637" i="2"/>
  <c r="BG2637" i="2"/>
  <c r="BF2637" i="2"/>
  <c r="T2637" i="2"/>
  <c r="R2637" i="2"/>
  <c r="P2637" i="2"/>
  <c r="BI2635" i="2"/>
  <c r="BH2635" i="2"/>
  <c r="BG2635" i="2"/>
  <c r="BF2635" i="2"/>
  <c r="T2635" i="2"/>
  <c r="R2635" i="2"/>
  <c r="P2635" i="2"/>
  <c r="BI2633" i="2"/>
  <c r="BH2633" i="2"/>
  <c r="BG2633" i="2"/>
  <c r="BF2633" i="2"/>
  <c r="T2633" i="2"/>
  <c r="R2633" i="2"/>
  <c r="P2633" i="2"/>
  <c r="BI2631" i="2"/>
  <c r="BH2631" i="2"/>
  <c r="BG2631" i="2"/>
  <c r="BF2631" i="2"/>
  <c r="T2631" i="2"/>
  <c r="R2631" i="2"/>
  <c r="P2631" i="2"/>
  <c r="BI2629" i="2"/>
  <c r="BH2629" i="2"/>
  <c r="BG2629" i="2"/>
  <c r="BF2629" i="2"/>
  <c r="T2629" i="2"/>
  <c r="R2629" i="2"/>
  <c r="P2629" i="2"/>
  <c r="BI2627" i="2"/>
  <c r="BH2627" i="2"/>
  <c r="BG2627" i="2"/>
  <c r="BF2627" i="2"/>
  <c r="T2627" i="2"/>
  <c r="R2627" i="2"/>
  <c r="P2627" i="2"/>
  <c r="BI2625" i="2"/>
  <c r="BH2625" i="2"/>
  <c r="BG2625" i="2"/>
  <c r="BF2625" i="2"/>
  <c r="T2625" i="2"/>
  <c r="R2625" i="2"/>
  <c r="P2625" i="2"/>
  <c r="BI2623" i="2"/>
  <c r="BH2623" i="2"/>
  <c r="BG2623" i="2"/>
  <c r="BF2623" i="2"/>
  <c r="T2623" i="2"/>
  <c r="R2623" i="2"/>
  <c r="P2623" i="2"/>
  <c r="BI2621" i="2"/>
  <c r="BH2621" i="2"/>
  <c r="BG2621" i="2"/>
  <c r="BF2621" i="2"/>
  <c r="T2621" i="2"/>
  <c r="R2621" i="2"/>
  <c r="P2621" i="2"/>
  <c r="BI2619" i="2"/>
  <c r="BH2619" i="2"/>
  <c r="BG2619" i="2"/>
  <c r="BF2619" i="2"/>
  <c r="T2619" i="2"/>
  <c r="R2619" i="2"/>
  <c r="P2619" i="2"/>
  <c r="BI2617" i="2"/>
  <c r="BH2617" i="2"/>
  <c r="BG2617" i="2"/>
  <c r="BF2617" i="2"/>
  <c r="T2617" i="2"/>
  <c r="R2617" i="2"/>
  <c r="P2617" i="2"/>
  <c r="BI2615" i="2"/>
  <c r="BH2615" i="2"/>
  <c r="BG2615" i="2"/>
  <c r="BF2615" i="2"/>
  <c r="T2615" i="2"/>
  <c r="R2615" i="2"/>
  <c r="P2615" i="2"/>
  <c r="BI2613" i="2"/>
  <c r="BH2613" i="2"/>
  <c r="BG2613" i="2"/>
  <c r="BF2613" i="2"/>
  <c r="T2613" i="2"/>
  <c r="R2613" i="2"/>
  <c r="P2613" i="2"/>
  <c r="BI2611" i="2"/>
  <c r="BH2611" i="2"/>
  <c r="BG2611" i="2"/>
  <c r="BF2611" i="2"/>
  <c r="T2611" i="2"/>
  <c r="R2611" i="2"/>
  <c r="P2611" i="2"/>
  <c r="BI2609" i="2"/>
  <c r="BH2609" i="2"/>
  <c r="BG2609" i="2"/>
  <c r="BF2609" i="2"/>
  <c r="T2609" i="2"/>
  <c r="R2609" i="2"/>
  <c r="P2609" i="2"/>
  <c r="BI2607" i="2"/>
  <c r="BH2607" i="2"/>
  <c r="BG2607" i="2"/>
  <c r="BF2607" i="2"/>
  <c r="T2607" i="2"/>
  <c r="R2607" i="2"/>
  <c r="P2607" i="2"/>
  <c r="BI2605" i="2"/>
  <c r="BH2605" i="2"/>
  <c r="BG2605" i="2"/>
  <c r="BF2605" i="2"/>
  <c r="T2605" i="2"/>
  <c r="R2605" i="2"/>
  <c r="P2605" i="2"/>
  <c r="BI2603" i="2"/>
  <c r="BH2603" i="2"/>
  <c r="BG2603" i="2"/>
  <c r="BF2603" i="2"/>
  <c r="T2603" i="2"/>
  <c r="R2603" i="2"/>
  <c r="P2603" i="2"/>
  <c r="BI2601" i="2"/>
  <c r="BH2601" i="2"/>
  <c r="BG2601" i="2"/>
  <c r="BF2601" i="2"/>
  <c r="T2601" i="2"/>
  <c r="R2601" i="2"/>
  <c r="P2601" i="2"/>
  <c r="BI2599" i="2"/>
  <c r="BH2599" i="2"/>
  <c r="BG2599" i="2"/>
  <c r="BF2599" i="2"/>
  <c r="T2599" i="2"/>
  <c r="R2599" i="2"/>
  <c r="P2599" i="2"/>
  <c r="BI2597" i="2"/>
  <c r="BH2597" i="2"/>
  <c r="BG2597" i="2"/>
  <c r="BF2597" i="2"/>
  <c r="T2597" i="2"/>
  <c r="R2597" i="2"/>
  <c r="P2597" i="2"/>
  <c r="BI2595" i="2"/>
  <c r="BH2595" i="2"/>
  <c r="BG2595" i="2"/>
  <c r="BF2595" i="2"/>
  <c r="T2595" i="2"/>
  <c r="R2595" i="2"/>
  <c r="P2595" i="2"/>
  <c r="BI2593" i="2"/>
  <c r="BH2593" i="2"/>
  <c r="BG2593" i="2"/>
  <c r="BF2593" i="2"/>
  <c r="T2593" i="2"/>
  <c r="R2593" i="2"/>
  <c r="P2593" i="2"/>
  <c r="BI2591" i="2"/>
  <c r="BH2591" i="2"/>
  <c r="BG2591" i="2"/>
  <c r="BF2591" i="2"/>
  <c r="T2591" i="2"/>
  <c r="R2591" i="2"/>
  <c r="P2591" i="2"/>
  <c r="BI2589" i="2"/>
  <c r="BH2589" i="2"/>
  <c r="BG2589" i="2"/>
  <c r="BF2589" i="2"/>
  <c r="T2589" i="2"/>
  <c r="R2589" i="2"/>
  <c r="P2589" i="2"/>
  <c r="BI2587" i="2"/>
  <c r="BH2587" i="2"/>
  <c r="BG2587" i="2"/>
  <c r="BF2587" i="2"/>
  <c r="T2587" i="2"/>
  <c r="R2587" i="2"/>
  <c r="P2587" i="2"/>
  <c r="BI2585" i="2"/>
  <c r="BH2585" i="2"/>
  <c r="BG2585" i="2"/>
  <c r="BF2585" i="2"/>
  <c r="T2585" i="2"/>
  <c r="R2585" i="2"/>
  <c r="P2585" i="2"/>
  <c r="BI2583" i="2"/>
  <c r="BH2583" i="2"/>
  <c r="BG2583" i="2"/>
  <c r="BF2583" i="2"/>
  <c r="T2583" i="2"/>
  <c r="R2583" i="2"/>
  <c r="P2583" i="2"/>
  <c r="BI2581" i="2"/>
  <c r="BH2581" i="2"/>
  <c r="BG2581" i="2"/>
  <c r="BF2581" i="2"/>
  <c r="T2581" i="2"/>
  <c r="R2581" i="2"/>
  <c r="P2581" i="2"/>
  <c r="BI2579" i="2"/>
  <c r="BH2579" i="2"/>
  <c r="BG2579" i="2"/>
  <c r="BF2579" i="2"/>
  <c r="T2579" i="2"/>
  <c r="R2579" i="2"/>
  <c r="P2579" i="2"/>
  <c r="BI2577" i="2"/>
  <c r="BH2577" i="2"/>
  <c r="BG2577" i="2"/>
  <c r="BF2577" i="2"/>
  <c r="T2577" i="2"/>
  <c r="R2577" i="2"/>
  <c r="P2577" i="2"/>
  <c r="BI2575" i="2"/>
  <c r="BH2575" i="2"/>
  <c r="BG2575" i="2"/>
  <c r="BF2575" i="2"/>
  <c r="T2575" i="2"/>
  <c r="R2575" i="2"/>
  <c r="P2575" i="2"/>
  <c r="BI2573" i="2"/>
  <c r="BH2573" i="2"/>
  <c r="BG2573" i="2"/>
  <c r="BF2573" i="2"/>
  <c r="T2573" i="2"/>
  <c r="R2573" i="2"/>
  <c r="P2573" i="2"/>
  <c r="BI2571" i="2"/>
  <c r="BH2571" i="2"/>
  <c r="BG2571" i="2"/>
  <c r="BF2571" i="2"/>
  <c r="T2571" i="2"/>
  <c r="R2571" i="2"/>
  <c r="P2571" i="2"/>
  <c r="BI2569" i="2"/>
  <c r="BH2569" i="2"/>
  <c r="BG2569" i="2"/>
  <c r="BF2569" i="2"/>
  <c r="T2569" i="2"/>
  <c r="R2569" i="2"/>
  <c r="P2569" i="2"/>
  <c r="BI2567" i="2"/>
  <c r="BH2567" i="2"/>
  <c r="BG2567" i="2"/>
  <c r="BF2567" i="2"/>
  <c r="T2567" i="2"/>
  <c r="R2567" i="2"/>
  <c r="P2567" i="2"/>
  <c r="BI2565" i="2"/>
  <c r="BH2565" i="2"/>
  <c r="BG2565" i="2"/>
  <c r="BF2565" i="2"/>
  <c r="T2565" i="2"/>
  <c r="R2565" i="2"/>
  <c r="P2565" i="2"/>
  <c r="BI2563" i="2"/>
  <c r="BH2563" i="2"/>
  <c r="BG2563" i="2"/>
  <c r="BF2563" i="2"/>
  <c r="T2563" i="2"/>
  <c r="R2563" i="2"/>
  <c r="P2563" i="2"/>
  <c r="BI2561" i="2"/>
  <c r="BH2561" i="2"/>
  <c r="BG2561" i="2"/>
  <c r="BF2561" i="2"/>
  <c r="T2561" i="2"/>
  <c r="R2561" i="2"/>
  <c r="P2561" i="2"/>
  <c r="BI2559" i="2"/>
  <c r="BH2559" i="2"/>
  <c r="BG2559" i="2"/>
  <c r="BF2559" i="2"/>
  <c r="T2559" i="2"/>
  <c r="R2559" i="2"/>
  <c r="P2559" i="2"/>
  <c r="BI2557" i="2"/>
  <c r="BH2557" i="2"/>
  <c r="BG2557" i="2"/>
  <c r="BF2557" i="2"/>
  <c r="T2557" i="2"/>
  <c r="R2557" i="2"/>
  <c r="P2557" i="2"/>
  <c r="BI2555" i="2"/>
  <c r="BH2555" i="2"/>
  <c r="BG2555" i="2"/>
  <c r="BF2555" i="2"/>
  <c r="T2555" i="2"/>
  <c r="R2555" i="2"/>
  <c r="P2555" i="2"/>
  <c r="BI2553" i="2"/>
  <c r="BH2553" i="2"/>
  <c r="BG2553" i="2"/>
  <c r="BF2553" i="2"/>
  <c r="T2553" i="2"/>
  <c r="R2553" i="2"/>
  <c r="P2553" i="2"/>
  <c r="BI2551" i="2"/>
  <c r="BH2551" i="2"/>
  <c r="BG2551" i="2"/>
  <c r="BF2551" i="2"/>
  <c r="T2551" i="2"/>
  <c r="R2551" i="2"/>
  <c r="P2551" i="2"/>
  <c r="BI2549" i="2"/>
  <c r="BH2549" i="2"/>
  <c r="BG2549" i="2"/>
  <c r="BF2549" i="2"/>
  <c r="T2549" i="2"/>
  <c r="R2549" i="2"/>
  <c r="P2549" i="2"/>
  <c r="BI2547" i="2"/>
  <c r="BH2547" i="2"/>
  <c r="BG2547" i="2"/>
  <c r="BF2547" i="2"/>
  <c r="T2547" i="2"/>
  <c r="R2547" i="2"/>
  <c r="P2547" i="2"/>
  <c r="BI2545" i="2"/>
  <c r="BH2545" i="2"/>
  <c r="BG2545" i="2"/>
  <c r="BF2545" i="2"/>
  <c r="T2545" i="2"/>
  <c r="R2545" i="2"/>
  <c r="P2545" i="2"/>
  <c r="BI2543" i="2"/>
  <c r="BH2543" i="2"/>
  <c r="BG2543" i="2"/>
  <c r="BF2543" i="2"/>
  <c r="T2543" i="2"/>
  <c r="R2543" i="2"/>
  <c r="P2543" i="2"/>
  <c r="BI2541" i="2"/>
  <c r="BH2541" i="2"/>
  <c r="BG2541" i="2"/>
  <c r="BF2541" i="2"/>
  <c r="T2541" i="2"/>
  <c r="R2541" i="2"/>
  <c r="P2541" i="2"/>
  <c r="BI2539" i="2"/>
  <c r="BH2539" i="2"/>
  <c r="BG2539" i="2"/>
  <c r="BF2539" i="2"/>
  <c r="T2539" i="2"/>
  <c r="R2539" i="2"/>
  <c r="P2539" i="2"/>
  <c r="BI2537" i="2"/>
  <c r="BH2537" i="2"/>
  <c r="BG2537" i="2"/>
  <c r="BF2537" i="2"/>
  <c r="T2537" i="2"/>
  <c r="R2537" i="2"/>
  <c r="P2537" i="2"/>
  <c r="BI2535" i="2"/>
  <c r="BH2535" i="2"/>
  <c r="BG2535" i="2"/>
  <c r="BF2535" i="2"/>
  <c r="T2535" i="2"/>
  <c r="R2535" i="2"/>
  <c r="P2535" i="2"/>
  <c r="BI2533" i="2"/>
  <c r="BH2533" i="2"/>
  <c r="BG2533" i="2"/>
  <c r="BF2533" i="2"/>
  <c r="T2533" i="2"/>
  <c r="R2533" i="2"/>
  <c r="P2533" i="2"/>
  <c r="BI2531" i="2"/>
  <c r="BH2531" i="2"/>
  <c r="BG2531" i="2"/>
  <c r="BF2531" i="2"/>
  <c r="T2531" i="2"/>
  <c r="R2531" i="2"/>
  <c r="P2531" i="2"/>
  <c r="BI2529" i="2"/>
  <c r="BH2529" i="2"/>
  <c r="BG2529" i="2"/>
  <c r="BF2529" i="2"/>
  <c r="T2529" i="2"/>
  <c r="R2529" i="2"/>
  <c r="P2529" i="2"/>
  <c r="BI2527" i="2"/>
  <c r="BH2527" i="2"/>
  <c r="BG2527" i="2"/>
  <c r="BF2527" i="2"/>
  <c r="T2527" i="2"/>
  <c r="R2527" i="2"/>
  <c r="P2527" i="2"/>
  <c r="BI2525" i="2"/>
  <c r="BH2525" i="2"/>
  <c r="BG2525" i="2"/>
  <c r="BF2525" i="2"/>
  <c r="T2525" i="2"/>
  <c r="R2525" i="2"/>
  <c r="P2525" i="2"/>
  <c r="BI2523" i="2"/>
  <c r="BH2523" i="2"/>
  <c r="BG2523" i="2"/>
  <c r="BF2523" i="2"/>
  <c r="T2523" i="2"/>
  <c r="R2523" i="2"/>
  <c r="P2523" i="2"/>
  <c r="BI2521" i="2"/>
  <c r="BH2521" i="2"/>
  <c r="BG2521" i="2"/>
  <c r="BF2521" i="2"/>
  <c r="T2521" i="2"/>
  <c r="R2521" i="2"/>
  <c r="P2521" i="2"/>
  <c r="BI2519" i="2"/>
  <c r="BH2519" i="2"/>
  <c r="BG2519" i="2"/>
  <c r="BF2519" i="2"/>
  <c r="T2519" i="2"/>
  <c r="R2519" i="2"/>
  <c r="P2519" i="2"/>
  <c r="BI2517" i="2"/>
  <c r="BH2517" i="2"/>
  <c r="BG2517" i="2"/>
  <c r="BF2517" i="2"/>
  <c r="T2517" i="2"/>
  <c r="R2517" i="2"/>
  <c r="P2517" i="2"/>
  <c r="BI2515" i="2"/>
  <c r="BH2515" i="2"/>
  <c r="BG2515" i="2"/>
  <c r="BF2515" i="2"/>
  <c r="T2515" i="2"/>
  <c r="R2515" i="2"/>
  <c r="P2515" i="2"/>
  <c r="BI2513" i="2"/>
  <c r="BH2513" i="2"/>
  <c r="BG2513" i="2"/>
  <c r="BF2513" i="2"/>
  <c r="T2513" i="2"/>
  <c r="R2513" i="2"/>
  <c r="P2513" i="2"/>
  <c r="BI2511" i="2"/>
  <c r="BH2511" i="2"/>
  <c r="BG2511" i="2"/>
  <c r="BF2511" i="2"/>
  <c r="T2511" i="2"/>
  <c r="R2511" i="2"/>
  <c r="P2511" i="2"/>
  <c r="BI2509" i="2"/>
  <c r="BH2509" i="2"/>
  <c r="BG2509" i="2"/>
  <c r="BF2509" i="2"/>
  <c r="T2509" i="2"/>
  <c r="R2509" i="2"/>
  <c r="P2509" i="2"/>
  <c r="BI2507" i="2"/>
  <c r="BH2507" i="2"/>
  <c r="BG2507" i="2"/>
  <c r="BF2507" i="2"/>
  <c r="T2507" i="2"/>
  <c r="R2507" i="2"/>
  <c r="P2507" i="2"/>
  <c r="BI2505" i="2"/>
  <c r="BH2505" i="2"/>
  <c r="BG2505" i="2"/>
  <c r="BF2505" i="2"/>
  <c r="T2505" i="2"/>
  <c r="R2505" i="2"/>
  <c r="P2505" i="2"/>
  <c r="BI2503" i="2"/>
  <c r="BH2503" i="2"/>
  <c r="BG2503" i="2"/>
  <c r="BF2503" i="2"/>
  <c r="T2503" i="2"/>
  <c r="R2503" i="2"/>
  <c r="P2503" i="2"/>
  <c r="BI2501" i="2"/>
  <c r="BH2501" i="2"/>
  <c r="BG2501" i="2"/>
  <c r="BF2501" i="2"/>
  <c r="T2501" i="2"/>
  <c r="R2501" i="2"/>
  <c r="P2501" i="2"/>
  <c r="BI2499" i="2"/>
  <c r="BH2499" i="2"/>
  <c r="BG2499" i="2"/>
  <c r="BF2499" i="2"/>
  <c r="T2499" i="2"/>
  <c r="R2499" i="2"/>
  <c r="P2499" i="2"/>
  <c r="BI2497" i="2"/>
  <c r="BH2497" i="2"/>
  <c r="BG2497" i="2"/>
  <c r="BF2497" i="2"/>
  <c r="T2497" i="2"/>
  <c r="R2497" i="2"/>
  <c r="P2497" i="2"/>
  <c r="BI2495" i="2"/>
  <c r="BH2495" i="2"/>
  <c r="BG2495" i="2"/>
  <c r="BF2495" i="2"/>
  <c r="T2495" i="2"/>
  <c r="R2495" i="2"/>
  <c r="P2495" i="2"/>
  <c r="BI2493" i="2"/>
  <c r="BH2493" i="2"/>
  <c r="BG2493" i="2"/>
  <c r="BF2493" i="2"/>
  <c r="T2493" i="2"/>
  <c r="R2493" i="2"/>
  <c r="P2493" i="2"/>
  <c r="BI2491" i="2"/>
  <c r="BH2491" i="2"/>
  <c r="BG2491" i="2"/>
  <c r="BF2491" i="2"/>
  <c r="T2491" i="2"/>
  <c r="R2491" i="2"/>
  <c r="P2491" i="2"/>
  <c r="BI2489" i="2"/>
  <c r="BH2489" i="2"/>
  <c r="BG2489" i="2"/>
  <c r="BF2489" i="2"/>
  <c r="T2489" i="2"/>
  <c r="R2489" i="2"/>
  <c r="P2489" i="2"/>
  <c r="BI2487" i="2"/>
  <c r="BH2487" i="2"/>
  <c r="BG2487" i="2"/>
  <c r="BF2487" i="2"/>
  <c r="T2487" i="2"/>
  <c r="R2487" i="2"/>
  <c r="P2487" i="2"/>
  <c r="BI2485" i="2"/>
  <c r="BH2485" i="2"/>
  <c r="BG2485" i="2"/>
  <c r="BF2485" i="2"/>
  <c r="T2485" i="2"/>
  <c r="R2485" i="2"/>
  <c r="P2485" i="2"/>
  <c r="BI2483" i="2"/>
  <c r="BH2483" i="2"/>
  <c r="BG2483" i="2"/>
  <c r="BF2483" i="2"/>
  <c r="T2483" i="2"/>
  <c r="R2483" i="2"/>
  <c r="P2483" i="2"/>
  <c r="BI2481" i="2"/>
  <c r="BH2481" i="2"/>
  <c r="BG2481" i="2"/>
  <c r="BF2481" i="2"/>
  <c r="T2481" i="2"/>
  <c r="R2481" i="2"/>
  <c r="P2481" i="2"/>
  <c r="BI2479" i="2"/>
  <c r="BH2479" i="2"/>
  <c r="BG2479" i="2"/>
  <c r="BF2479" i="2"/>
  <c r="T2479" i="2"/>
  <c r="R2479" i="2"/>
  <c r="P2479" i="2"/>
  <c r="BI2477" i="2"/>
  <c r="BH2477" i="2"/>
  <c r="BG2477" i="2"/>
  <c r="BF2477" i="2"/>
  <c r="T2477" i="2"/>
  <c r="R2477" i="2"/>
  <c r="P2477" i="2"/>
  <c r="BI2475" i="2"/>
  <c r="BH2475" i="2"/>
  <c r="BG2475" i="2"/>
  <c r="BF2475" i="2"/>
  <c r="T2475" i="2"/>
  <c r="R2475" i="2"/>
  <c r="P2475" i="2"/>
  <c r="BI2473" i="2"/>
  <c r="BH2473" i="2"/>
  <c r="BG2473" i="2"/>
  <c r="BF2473" i="2"/>
  <c r="T2473" i="2"/>
  <c r="R2473" i="2"/>
  <c r="P2473" i="2"/>
  <c r="BI2471" i="2"/>
  <c r="BH2471" i="2"/>
  <c r="BG2471" i="2"/>
  <c r="BF2471" i="2"/>
  <c r="T2471" i="2"/>
  <c r="R2471" i="2"/>
  <c r="P2471" i="2"/>
  <c r="BI2469" i="2"/>
  <c r="BH2469" i="2"/>
  <c r="BG2469" i="2"/>
  <c r="BF2469" i="2"/>
  <c r="T2469" i="2"/>
  <c r="R2469" i="2"/>
  <c r="P2469" i="2"/>
  <c r="BI2467" i="2"/>
  <c r="BH2467" i="2"/>
  <c r="BG2467" i="2"/>
  <c r="BF2467" i="2"/>
  <c r="T2467" i="2"/>
  <c r="R2467" i="2"/>
  <c r="P2467" i="2"/>
  <c r="BI2465" i="2"/>
  <c r="BH2465" i="2"/>
  <c r="BG2465" i="2"/>
  <c r="BF2465" i="2"/>
  <c r="T2465" i="2"/>
  <c r="R2465" i="2"/>
  <c r="P2465" i="2"/>
  <c r="BI2463" i="2"/>
  <c r="BH2463" i="2"/>
  <c r="BG2463" i="2"/>
  <c r="BF2463" i="2"/>
  <c r="T2463" i="2"/>
  <c r="R2463" i="2"/>
  <c r="P2463" i="2"/>
  <c r="BI2461" i="2"/>
  <c r="BH2461" i="2"/>
  <c r="BG2461" i="2"/>
  <c r="BF2461" i="2"/>
  <c r="T2461" i="2"/>
  <c r="R2461" i="2"/>
  <c r="P2461" i="2"/>
  <c r="BI2459" i="2"/>
  <c r="BH2459" i="2"/>
  <c r="BG2459" i="2"/>
  <c r="BF2459" i="2"/>
  <c r="T2459" i="2"/>
  <c r="R2459" i="2"/>
  <c r="P2459" i="2"/>
  <c r="BI2457" i="2"/>
  <c r="BH2457" i="2"/>
  <c r="BG2457" i="2"/>
  <c r="BF2457" i="2"/>
  <c r="T2457" i="2"/>
  <c r="R2457" i="2"/>
  <c r="P2457" i="2"/>
  <c r="BI2455" i="2"/>
  <c r="BH2455" i="2"/>
  <c r="BG2455" i="2"/>
  <c r="BF2455" i="2"/>
  <c r="T2455" i="2"/>
  <c r="R2455" i="2"/>
  <c r="P2455" i="2"/>
  <c r="BI2453" i="2"/>
  <c r="BH2453" i="2"/>
  <c r="BG2453" i="2"/>
  <c r="BF2453" i="2"/>
  <c r="T2453" i="2"/>
  <c r="R2453" i="2"/>
  <c r="P2453" i="2"/>
  <c r="BI2451" i="2"/>
  <c r="BH2451" i="2"/>
  <c r="BG2451" i="2"/>
  <c r="BF2451" i="2"/>
  <c r="T2451" i="2"/>
  <c r="R2451" i="2"/>
  <c r="P2451" i="2"/>
  <c r="BI2449" i="2"/>
  <c r="BH2449" i="2"/>
  <c r="BG2449" i="2"/>
  <c r="BF2449" i="2"/>
  <c r="T2449" i="2"/>
  <c r="R2449" i="2"/>
  <c r="P2449" i="2"/>
  <c r="BI2447" i="2"/>
  <c r="BH2447" i="2"/>
  <c r="BG2447" i="2"/>
  <c r="BF2447" i="2"/>
  <c r="T2447" i="2"/>
  <c r="R2447" i="2"/>
  <c r="P2447" i="2"/>
  <c r="BI2445" i="2"/>
  <c r="BH2445" i="2"/>
  <c r="BG2445" i="2"/>
  <c r="BF2445" i="2"/>
  <c r="T2445" i="2"/>
  <c r="R2445" i="2"/>
  <c r="P2445" i="2"/>
  <c r="BI2443" i="2"/>
  <c r="BH2443" i="2"/>
  <c r="BG2443" i="2"/>
  <c r="BF2443" i="2"/>
  <c r="T2443" i="2"/>
  <c r="R2443" i="2"/>
  <c r="P2443" i="2"/>
  <c r="BI2441" i="2"/>
  <c r="BH2441" i="2"/>
  <c r="BG2441" i="2"/>
  <c r="BF2441" i="2"/>
  <c r="T2441" i="2"/>
  <c r="R2441" i="2"/>
  <c r="P2441" i="2"/>
  <c r="BI2439" i="2"/>
  <c r="BH2439" i="2"/>
  <c r="BG2439" i="2"/>
  <c r="BF2439" i="2"/>
  <c r="T2439" i="2"/>
  <c r="R2439" i="2"/>
  <c r="P2439" i="2"/>
  <c r="BI2437" i="2"/>
  <c r="BH2437" i="2"/>
  <c r="BG2437" i="2"/>
  <c r="BF2437" i="2"/>
  <c r="T2437" i="2"/>
  <c r="R2437" i="2"/>
  <c r="P2437" i="2"/>
  <c r="BI2435" i="2"/>
  <c r="BH2435" i="2"/>
  <c r="BG2435" i="2"/>
  <c r="BF2435" i="2"/>
  <c r="T2435" i="2"/>
  <c r="R2435" i="2"/>
  <c r="P2435" i="2"/>
  <c r="BI2433" i="2"/>
  <c r="BH2433" i="2"/>
  <c r="BG2433" i="2"/>
  <c r="BF2433" i="2"/>
  <c r="T2433" i="2"/>
  <c r="R2433" i="2"/>
  <c r="P2433" i="2"/>
  <c r="BI2431" i="2"/>
  <c r="BH2431" i="2"/>
  <c r="BG2431" i="2"/>
  <c r="BF2431" i="2"/>
  <c r="T2431" i="2"/>
  <c r="R2431" i="2"/>
  <c r="P2431" i="2"/>
  <c r="BI2429" i="2"/>
  <c r="BH2429" i="2"/>
  <c r="BG2429" i="2"/>
  <c r="BF2429" i="2"/>
  <c r="T2429" i="2"/>
  <c r="R2429" i="2"/>
  <c r="P2429" i="2"/>
  <c r="BI2427" i="2"/>
  <c r="BH2427" i="2"/>
  <c r="BG2427" i="2"/>
  <c r="BF2427" i="2"/>
  <c r="T2427" i="2"/>
  <c r="R2427" i="2"/>
  <c r="P2427" i="2"/>
  <c r="BI2425" i="2"/>
  <c r="BH2425" i="2"/>
  <c r="BG2425" i="2"/>
  <c r="BF2425" i="2"/>
  <c r="T2425" i="2"/>
  <c r="R2425" i="2"/>
  <c r="P2425" i="2"/>
  <c r="BI2423" i="2"/>
  <c r="BH2423" i="2"/>
  <c r="BG2423" i="2"/>
  <c r="BF2423" i="2"/>
  <c r="T2423" i="2"/>
  <c r="R2423" i="2"/>
  <c r="P2423" i="2"/>
  <c r="BI2421" i="2"/>
  <c r="BH2421" i="2"/>
  <c r="BG2421" i="2"/>
  <c r="BF2421" i="2"/>
  <c r="T2421" i="2"/>
  <c r="R2421" i="2"/>
  <c r="P2421" i="2"/>
  <c r="BI2419" i="2"/>
  <c r="BH2419" i="2"/>
  <c r="BG2419" i="2"/>
  <c r="BF2419" i="2"/>
  <c r="T2419" i="2"/>
  <c r="R2419" i="2"/>
  <c r="P2419" i="2"/>
  <c r="BI2417" i="2"/>
  <c r="BH2417" i="2"/>
  <c r="BG2417" i="2"/>
  <c r="BF2417" i="2"/>
  <c r="T2417" i="2"/>
  <c r="R2417" i="2"/>
  <c r="P2417" i="2"/>
  <c r="BI2415" i="2"/>
  <c r="BH2415" i="2"/>
  <c r="BG2415" i="2"/>
  <c r="BF2415" i="2"/>
  <c r="T2415" i="2"/>
  <c r="R2415" i="2"/>
  <c r="P2415" i="2"/>
  <c r="BI2413" i="2"/>
  <c r="BH2413" i="2"/>
  <c r="BG2413" i="2"/>
  <c r="BF2413" i="2"/>
  <c r="T2413" i="2"/>
  <c r="R2413" i="2"/>
  <c r="P2413" i="2"/>
  <c r="BI2411" i="2"/>
  <c r="BH2411" i="2"/>
  <c r="BG2411" i="2"/>
  <c r="BF2411" i="2"/>
  <c r="T2411" i="2"/>
  <c r="R2411" i="2"/>
  <c r="P2411" i="2"/>
  <c r="BI2409" i="2"/>
  <c r="BH2409" i="2"/>
  <c r="BG2409" i="2"/>
  <c r="BF2409" i="2"/>
  <c r="T2409" i="2"/>
  <c r="R2409" i="2"/>
  <c r="P2409" i="2"/>
  <c r="BI2407" i="2"/>
  <c r="BH2407" i="2"/>
  <c r="BG2407" i="2"/>
  <c r="BF2407" i="2"/>
  <c r="T2407" i="2"/>
  <c r="R2407" i="2"/>
  <c r="P2407" i="2"/>
  <c r="BI2405" i="2"/>
  <c r="BH2405" i="2"/>
  <c r="BG2405" i="2"/>
  <c r="BF2405" i="2"/>
  <c r="T2405" i="2"/>
  <c r="R2405" i="2"/>
  <c r="P2405" i="2"/>
  <c r="BI2403" i="2"/>
  <c r="BH2403" i="2"/>
  <c r="BG2403" i="2"/>
  <c r="BF2403" i="2"/>
  <c r="T2403" i="2"/>
  <c r="R2403" i="2"/>
  <c r="P2403" i="2"/>
  <c r="BI2401" i="2"/>
  <c r="BH2401" i="2"/>
  <c r="BG2401" i="2"/>
  <c r="BF2401" i="2"/>
  <c r="T2401" i="2"/>
  <c r="R2401" i="2"/>
  <c r="P2401" i="2"/>
  <c r="BI2399" i="2"/>
  <c r="BH2399" i="2"/>
  <c r="BG2399" i="2"/>
  <c r="BF2399" i="2"/>
  <c r="T2399" i="2"/>
  <c r="R2399" i="2"/>
  <c r="P2399" i="2"/>
  <c r="BI2397" i="2"/>
  <c r="BH2397" i="2"/>
  <c r="BG2397" i="2"/>
  <c r="BF2397" i="2"/>
  <c r="T2397" i="2"/>
  <c r="R2397" i="2"/>
  <c r="P2397" i="2"/>
  <c r="BI2395" i="2"/>
  <c r="BH2395" i="2"/>
  <c r="BG2395" i="2"/>
  <c r="BF2395" i="2"/>
  <c r="T2395" i="2"/>
  <c r="R2395" i="2"/>
  <c r="P2395" i="2"/>
  <c r="BI2393" i="2"/>
  <c r="BH2393" i="2"/>
  <c r="BG2393" i="2"/>
  <c r="BF2393" i="2"/>
  <c r="T2393" i="2"/>
  <c r="R2393" i="2"/>
  <c r="P2393" i="2"/>
  <c r="BI2391" i="2"/>
  <c r="BH2391" i="2"/>
  <c r="BG2391" i="2"/>
  <c r="BF2391" i="2"/>
  <c r="T2391" i="2"/>
  <c r="R2391" i="2"/>
  <c r="P2391" i="2"/>
  <c r="BI2389" i="2"/>
  <c r="BH2389" i="2"/>
  <c r="BG2389" i="2"/>
  <c r="BF2389" i="2"/>
  <c r="T2389" i="2"/>
  <c r="R2389" i="2"/>
  <c r="P2389" i="2"/>
  <c r="BI2387" i="2"/>
  <c r="BH2387" i="2"/>
  <c r="BG2387" i="2"/>
  <c r="BF2387" i="2"/>
  <c r="T2387" i="2"/>
  <c r="R2387" i="2"/>
  <c r="P2387" i="2"/>
  <c r="BI2385" i="2"/>
  <c r="BH2385" i="2"/>
  <c r="BG2385" i="2"/>
  <c r="BF2385" i="2"/>
  <c r="T2385" i="2"/>
  <c r="R2385" i="2"/>
  <c r="P2385" i="2"/>
  <c r="BI2383" i="2"/>
  <c r="BH2383" i="2"/>
  <c r="BG2383" i="2"/>
  <c r="BF2383" i="2"/>
  <c r="T2383" i="2"/>
  <c r="R2383" i="2"/>
  <c r="P2383" i="2"/>
  <c r="BI2381" i="2"/>
  <c r="BH2381" i="2"/>
  <c r="BG2381" i="2"/>
  <c r="BF2381" i="2"/>
  <c r="T2381" i="2"/>
  <c r="R2381" i="2"/>
  <c r="P2381" i="2"/>
  <c r="BI2379" i="2"/>
  <c r="BH2379" i="2"/>
  <c r="BG2379" i="2"/>
  <c r="BF2379" i="2"/>
  <c r="T2379" i="2"/>
  <c r="R2379" i="2"/>
  <c r="P2379" i="2"/>
  <c r="BI2377" i="2"/>
  <c r="BH2377" i="2"/>
  <c r="BG2377" i="2"/>
  <c r="BF2377" i="2"/>
  <c r="T2377" i="2"/>
  <c r="R2377" i="2"/>
  <c r="P2377" i="2"/>
  <c r="BI2375" i="2"/>
  <c r="BH2375" i="2"/>
  <c r="BG2375" i="2"/>
  <c r="BF2375" i="2"/>
  <c r="T2375" i="2"/>
  <c r="R2375" i="2"/>
  <c r="P2375" i="2"/>
  <c r="BI2373" i="2"/>
  <c r="BH2373" i="2"/>
  <c r="BG2373" i="2"/>
  <c r="BF2373" i="2"/>
  <c r="T2373" i="2"/>
  <c r="R2373" i="2"/>
  <c r="P2373" i="2"/>
  <c r="BI2371" i="2"/>
  <c r="BH2371" i="2"/>
  <c r="BG2371" i="2"/>
  <c r="BF2371" i="2"/>
  <c r="T2371" i="2"/>
  <c r="R2371" i="2"/>
  <c r="P2371" i="2"/>
  <c r="BI2369" i="2"/>
  <c r="BH2369" i="2"/>
  <c r="BG2369" i="2"/>
  <c r="BF2369" i="2"/>
  <c r="T2369" i="2"/>
  <c r="R2369" i="2"/>
  <c r="P2369" i="2"/>
  <c r="BI2367" i="2"/>
  <c r="BH2367" i="2"/>
  <c r="BG2367" i="2"/>
  <c r="BF2367" i="2"/>
  <c r="T2367" i="2"/>
  <c r="R2367" i="2"/>
  <c r="P2367" i="2"/>
  <c r="BI2365" i="2"/>
  <c r="BH2365" i="2"/>
  <c r="BG2365" i="2"/>
  <c r="BF2365" i="2"/>
  <c r="T2365" i="2"/>
  <c r="R2365" i="2"/>
  <c r="P2365" i="2"/>
  <c r="BI2363" i="2"/>
  <c r="BH2363" i="2"/>
  <c r="BG2363" i="2"/>
  <c r="BF2363" i="2"/>
  <c r="T2363" i="2"/>
  <c r="R2363" i="2"/>
  <c r="P2363" i="2"/>
  <c r="BI2361" i="2"/>
  <c r="BH2361" i="2"/>
  <c r="BG2361" i="2"/>
  <c r="BF2361" i="2"/>
  <c r="T2361" i="2"/>
  <c r="R2361" i="2"/>
  <c r="P2361" i="2"/>
  <c r="BI2359" i="2"/>
  <c r="BH2359" i="2"/>
  <c r="BG2359" i="2"/>
  <c r="BF2359" i="2"/>
  <c r="T2359" i="2"/>
  <c r="R2359" i="2"/>
  <c r="P2359" i="2"/>
  <c r="BI2357" i="2"/>
  <c r="BH2357" i="2"/>
  <c r="BG2357" i="2"/>
  <c r="BF2357" i="2"/>
  <c r="T2357" i="2"/>
  <c r="R2357" i="2"/>
  <c r="P2357" i="2"/>
  <c r="BI2355" i="2"/>
  <c r="BH2355" i="2"/>
  <c r="BG2355" i="2"/>
  <c r="BF2355" i="2"/>
  <c r="T2355" i="2"/>
  <c r="R2355" i="2"/>
  <c r="P2355" i="2"/>
  <c r="BI2353" i="2"/>
  <c r="BH2353" i="2"/>
  <c r="BG2353" i="2"/>
  <c r="BF2353" i="2"/>
  <c r="T2353" i="2"/>
  <c r="R2353" i="2"/>
  <c r="P2353" i="2"/>
  <c r="BI2351" i="2"/>
  <c r="BH2351" i="2"/>
  <c r="BG2351" i="2"/>
  <c r="BF2351" i="2"/>
  <c r="T2351" i="2"/>
  <c r="R2351" i="2"/>
  <c r="P2351" i="2"/>
  <c r="BI2349" i="2"/>
  <c r="BH2349" i="2"/>
  <c r="BG2349" i="2"/>
  <c r="BF2349" i="2"/>
  <c r="T2349" i="2"/>
  <c r="R2349" i="2"/>
  <c r="P2349" i="2"/>
  <c r="BI2347" i="2"/>
  <c r="BH2347" i="2"/>
  <c r="BG2347" i="2"/>
  <c r="BF2347" i="2"/>
  <c r="T2347" i="2"/>
  <c r="R2347" i="2"/>
  <c r="P2347" i="2"/>
  <c r="BI2345" i="2"/>
  <c r="BH2345" i="2"/>
  <c r="BG2345" i="2"/>
  <c r="BF2345" i="2"/>
  <c r="T2345" i="2"/>
  <c r="R2345" i="2"/>
  <c r="P2345" i="2"/>
  <c r="BI2343" i="2"/>
  <c r="BH2343" i="2"/>
  <c r="BG2343" i="2"/>
  <c r="BF2343" i="2"/>
  <c r="T2343" i="2"/>
  <c r="R2343" i="2"/>
  <c r="P2343" i="2"/>
  <c r="BI2341" i="2"/>
  <c r="BH2341" i="2"/>
  <c r="BG2341" i="2"/>
  <c r="BF2341" i="2"/>
  <c r="T2341" i="2"/>
  <c r="R2341" i="2"/>
  <c r="P2341" i="2"/>
  <c r="BI2339" i="2"/>
  <c r="BH2339" i="2"/>
  <c r="BG2339" i="2"/>
  <c r="BF2339" i="2"/>
  <c r="T2339" i="2"/>
  <c r="R2339" i="2"/>
  <c r="P2339" i="2"/>
  <c r="BI2337" i="2"/>
  <c r="BH2337" i="2"/>
  <c r="BG2337" i="2"/>
  <c r="BF2337" i="2"/>
  <c r="T2337" i="2"/>
  <c r="R2337" i="2"/>
  <c r="P2337" i="2"/>
  <c r="BI2335" i="2"/>
  <c r="BH2335" i="2"/>
  <c r="BG2335" i="2"/>
  <c r="BF2335" i="2"/>
  <c r="T2335" i="2"/>
  <c r="R2335" i="2"/>
  <c r="P2335" i="2"/>
  <c r="BI2333" i="2"/>
  <c r="BH2333" i="2"/>
  <c r="BG2333" i="2"/>
  <c r="BF2333" i="2"/>
  <c r="T2333" i="2"/>
  <c r="R2333" i="2"/>
  <c r="P2333" i="2"/>
  <c r="BI2331" i="2"/>
  <c r="BH2331" i="2"/>
  <c r="BG2331" i="2"/>
  <c r="BF2331" i="2"/>
  <c r="T2331" i="2"/>
  <c r="R2331" i="2"/>
  <c r="P2331" i="2"/>
  <c r="BI2329" i="2"/>
  <c r="BH2329" i="2"/>
  <c r="BG2329" i="2"/>
  <c r="BF2329" i="2"/>
  <c r="T2329" i="2"/>
  <c r="R2329" i="2"/>
  <c r="P2329" i="2"/>
  <c r="BI2327" i="2"/>
  <c r="BH2327" i="2"/>
  <c r="BG2327" i="2"/>
  <c r="BF2327" i="2"/>
  <c r="T2327" i="2"/>
  <c r="R2327" i="2"/>
  <c r="P2327" i="2"/>
  <c r="BI2325" i="2"/>
  <c r="BH2325" i="2"/>
  <c r="BG2325" i="2"/>
  <c r="BF2325" i="2"/>
  <c r="T2325" i="2"/>
  <c r="R2325" i="2"/>
  <c r="P2325" i="2"/>
  <c r="BI2323" i="2"/>
  <c r="BH2323" i="2"/>
  <c r="BG2323" i="2"/>
  <c r="BF2323" i="2"/>
  <c r="T2323" i="2"/>
  <c r="R2323" i="2"/>
  <c r="P2323" i="2"/>
  <c r="BI2321" i="2"/>
  <c r="BH2321" i="2"/>
  <c r="BG2321" i="2"/>
  <c r="BF2321" i="2"/>
  <c r="T2321" i="2"/>
  <c r="R2321" i="2"/>
  <c r="P2321" i="2"/>
  <c r="BI2319" i="2"/>
  <c r="BH2319" i="2"/>
  <c r="BG2319" i="2"/>
  <c r="BF2319" i="2"/>
  <c r="T2319" i="2"/>
  <c r="R2319" i="2"/>
  <c r="P2319" i="2"/>
  <c r="BI2317" i="2"/>
  <c r="BH2317" i="2"/>
  <c r="BG2317" i="2"/>
  <c r="BF2317" i="2"/>
  <c r="T2317" i="2"/>
  <c r="R2317" i="2"/>
  <c r="P2317" i="2"/>
  <c r="BI2315" i="2"/>
  <c r="BH2315" i="2"/>
  <c r="BG2315" i="2"/>
  <c r="BF2315" i="2"/>
  <c r="T2315" i="2"/>
  <c r="R2315" i="2"/>
  <c r="P2315" i="2"/>
  <c r="BI2313" i="2"/>
  <c r="BH2313" i="2"/>
  <c r="BG2313" i="2"/>
  <c r="BF2313" i="2"/>
  <c r="T2313" i="2"/>
  <c r="R2313" i="2"/>
  <c r="P2313" i="2"/>
  <c r="BI2311" i="2"/>
  <c r="BH2311" i="2"/>
  <c r="BG2311" i="2"/>
  <c r="BF2311" i="2"/>
  <c r="T2311" i="2"/>
  <c r="R2311" i="2"/>
  <c r="P2311" i="2"/>
  <c r="BI2309" i="2"/>
  <c r="BH2309" i="2"/>
  <c r="BG2309" i="2"/>
  <c r="BF2309" i="2"/>
  <c r="T2309" i="2"/>
  <c r="R2309" i="2"/>
  <c r="P2309" i="2"/>
  <c r="BI2307" i="2"/>
  <c r="BH2307" i="2"/>
  <c r="BG2307" i="2"/>
  <c r="BF2307" i="2"/>
  <c r="T2307" i="2"/>
  <c r="R2307" i="2"/>
  <c r="P2307" i="2"/>
  <c r="BI2305" i="2"/>
  <c r="BH2305" i="2"/>
  <c r="BG2305" i="2"/>
  <c r="BF2305" i="2"/>
  <c r="T2305" i="2"/>
  <c r="R2305" i="2"/>
  <c r="P2305" i="2"/>
  <c r="BI2303" i="2"/>
  <c r="BH2303" i="2"/>
  <c r="BG2303" i="2"/>
  <c r="BF2303" i="2"/>
  <c r="T2303" i="2"/>
  <c r="R2303" i="2"/>
  <c r="P2303" i="2"/>
  <c r="BI2301" i="2"/>
  <c r="BH2301" i="2"/>
  <c r="BG2301" i="2"/>
  <c r="BF2301" i="2"/>
  <c r="T2301" i="2"/>
  <c r="R2301" i="2"/>
  <c r="P2301" i="2"/>
  <c r="BI2299" i="2"/>
  <c r="BH2299" i="2"/>
  <c r="BG2299" i="2"/>
  <c r="BF2299" i="2"/>
  <c r="T2299" i="2"/>
  <c r="R2299" i="2"/>
  <c r="P2299" i="2"/>
  <c r="BI2297" i="2"/>
  <c r="BH2297" i="2"/>
  <c r="BG2297" i="2"/>
  <c r="BF2297" i="2"/>
  <c r="T2297" i="2"/>
  <c r="R2297" i="2"/>
  <c r="P2297" i="2"/>
  <c r="BI2295" i="2"/>
  <c r="BH2295" i="2"/>
  <c r="BG2295" i="2"/>
  <c r="BF2295" i="2"/>
  <c r="T2295" i="2"/>
  <c r="R2295" i="2"/>
  <c r="P2295" i="2"/>
  <c r="BI2293" i="2"/>
  <c r="BH2293" i="2"/>
  <c r="BG2293" i="2"/>
  <c r="BF2293" i="2"/>
  <c r="T2293" i="2"/>
  <c r="R2293" i="2"/>
  <c r="P2293" i="2"/>
  <c r="BI2291" i="2"/>
  <c r="BH2291" i="2"/>
  <c r="BG2291" i="2"/>
  <c r="BF2291" i="2"/>
  <c r="T2291" i="2"/>
  <c r="R2291" i="2"/>
  <c r="P2291" i="2"/>
  <c r="BI2289" i="2"/>
  <c r="BH2289" i="2"/>
  <c r="BG2289" i="2"/>
  <c r="BF2289" i="2"/>
  <c r="T2289" i="2"/>
  <c r="R2289" i="2"/>
  <c r="P2289" i="2"/>
  <c r="BI2287" i="2"/>
  <c r="BH2287" i="2"/>
  <c r="BG2287" i="2"/>
  <c r="BF2287" i="2"/>
  <c r="T2287" i="2"/>
  <c r="R2287" i="2"/>
  <c r="P2287" i="2"/>
  <c r="BI2285" i="2"/>
  <c r="BH2285" i="2"/>
  <c r="BG2285" i="2"/>
  <c r="BF2285" i="2"/>
  <c r="T2285" i="2"/>
  <c r="R2285" i="2"/>
  <c r="P2285" i="2"/>
  <c r="BI2283" i="2"/>
  <c r="BH2283" i="2"/>
  <c r="BG2283" i="2"/>
  <c r="BF2283" i="2"/>
  <c r="T2283" i="2"/>
  <c r="R2283" i="2"/>
  <c r="P2283" i="2"/>
  <c r="BI2281" i="2"/>
  <c r="BH2281" i="2"/>
  <c r="BG2281" i="2"/>
  <c r="BF2281" i="2"/>
  <c r="T2281" i="2"/>
  <c r="R2281" i="2"/>
  <c r="P2281" i="2"/>
  <c r="BI2279" i="2"/>
  <c r="BH2279" i="2"/>
  <c r="BG2279" i="2"/>
  <c r="BF2279" i="2"/>
  <c r="T2279" i="2"/>
  <c r="R2279" i="2"/>
  <c r="P2279" i="2"/>
  <c r="BI2277" i="2"/>
  <c r="BH2277" i="2"/>
  <c r="BG2277" i="2"/>
  <c r="BF2277" i="2"/>
  <c r="T2277" i="2"/>
  <c r="R2277" i="2"/>
  <c r="P2277" i="2"/>
  <c r="BI2275" i="2"/>
  <c r="BH2275" i="2"/>
  <c r="BG2275" i="2"/>
  <c r="BF2275" i="2"/>
  <c r="T2275" i="2"/>
  <c r="R2275" i="2"/>
  <c r="P2275" i="2"/>
  <c r="BI2273" i="2"/>
  <c r="BH2273" i="2"/>
  <c r="BG2273" i="2"/>
  <c r="BF2273" i="2"/>
  <c r="T2273" i="2"/>
  <c r="R2273" i="2"/>
  <c r="P2273" i="2"/>
  <c r="BI2271" i="2"/>
  <c r="BH2271" i="2"/>
  <c r="BG2271" i="2"/>
  <c r="BF2271" i="2"/>
  <c r="T2271" i="2"/>
  <c r="R2271" i="2"/>
  <c r="P2271" i="2"/>
  <c r="BI2269" i="2"/>
  <c r="BH2269" i="2"/>
  <c r="BG2269" i="2"/>
  <c r="BF2269" i="2"/>
  <c r="T2269" i="2"/>
  <c r="R2269" i="2"/>
  <c r="P2269" i="2"/>
  <c r="BI2267" i="2"/>
  <c r="BH2267" i="2"/>
  <c r="BG2267" i="2"/>
  <c r="BF2267" i="2"/>
  <c r="T2267" i="2"/>
  <c r="R2267" i="2"/>
  <c r="P2267" i="2"/>
  <c r="BI2265" i="2"/>
  <c r="BH2265" i="2"/>
  <c r="BG2265" i="2"/>
  <c r="BF2265" i="2"/>
  <c r="T2265" i="2"/>
  <c r="R2265" i="2"/>
  <c r="P2265" i="2"/>
  <c r="BI2263" i="2"/>
  <c r="BH2263" i="2"/>
  <c r="BG2263" i="2"/>
  <c r="BF2263" i="2"/>
  <c r="T2263" i="2"/>
  <c r="R2263" i="2"/>
  <c r="P2263" i="2"/>
  <c r="BI2261" i="2"/>
  <c r="BH2261" i="2"/>
  <c r="BG2261" i="2"/>
  <c r="BF2261" i="2"/>
  <c r="T2261" i="2"/>
  <c r="R2261" i="2"/>
  <c r="P2261" i="2"/>
  <c r="BI2259" i="2"/>
  <c r="BH2259" i="2"/>
  <c r="BG2259" i="2"/>
  <c r="BF2259" i="2"/>
  <c r="T2259" i="2"/>
  <c r="R2259" i="2"/>
  <c r="P2259" i="2"/>
  <c r="BI2257" i="2"/>
  <c r="BH2257" i="2"/>
  <c r="BG2257" i="2"/>
  <c r="BF2257" i="2"/>
  <c r="T2257" i="2"/>
  <c r="R2257" i="2"/>
  <c r="P2257" i="2"/>
  <c r="BI2255" i="2"/>
  <c r="BH2255" i="2"/>
  <c r="BG2255" i="2"/>
  <c r="BF2255" i="2"/>
  <c r="T2255" i="2"/>
  <c r="R2255" i="2"/>
  <c r="P2255" i="2"/>
  <c r="BI2253" i="2"/>
  <c r="BH2253" i="2"/>
  <c r="BG2253" i="2"/>
  <c r="BF2253" i="2"/>
  <c r="T2253" i="2"/>
  <c r="R2253" i="2"/>
  <c r="P2253" i="2"/>
  <c r="BI2251" i="2"/>
  <c r="BH2251" i="2"/>
  <c r="BG2251" i="2"/>
  <c r="BF2251" i="2"/>
  <c r="T2251" i="2"/>
  <c r="R2251" i="2"/>
  <c r="P2251" i="2"/>
  <c r="BI2249" i="2"/>
  <c r="BH2249" i="2"/>
  <c r="BG2249" i="2"/>
  <c r="BF2249" i="2"/>
  <c r="T2249" i="2"/>
  <c r="R2249" i="2"/>
  <c r="P2249" i="2"/>
  <c r="BI2247" i="2"/>
  <c r="BH2247" i="2"/>
  <c r="BG2247" i="2"/>
  <c r="BF2247" i="2"/>
  <c r="T2247" i="2"/>
  <c r="R2247" i="2"/>
  <c r="P2247" i="2"/>
  <c r="BI2245" i="2"/>
  <c r="BH2245" i="2"/>
  <c r="BG2245" i="2"/>
  <c r="BF2245" i="2"/>
  <c r="T2245" i="2"/>
  <c r="R2245" i="2"/>
  <c r="P2245" i="2"/>
  <c r="BI2243" i="2"/>
  <c r="BH2243" i="2"/>
  <c r="BG2243" i="2"/>
  <c r="BF2243" i="2"/>
  <c r="T2243" i="2"/>
  <c r="R2243" i="2"/>
  <c r="P2243" i="2"/>
  <c r="BI2241" i="2"/>
  <c r="BH2241" i="2"/>
  <c r="BG2241" i="2"/>
  <c r="BF2241" i="2"/>
  <c r="T2241" i="2"/>
  <c r="R2241" i="2"/>
  <c r="P2241" i="2"/>
  <c r="BI2239" i="2"/>
  <c r="BH2239" i="2"/>
  <c r="BG2239" i="2"/>
  <c r="BF2239" i="2"/>
  <c r="T2239" i="2"/>
  <c r="R2239" i="2"/>
  <c r="P2239" i="2"/>
  <c r="BI2237" i="2"/>
  <c r="BH2237" i="2"/>
  <c r="BG2237" i="2"/>
  <c r="BF2237" i="2"/>
  <c r="T2237" i="2"/>
  <c r="R2237" i="2"/>
  <c r="P2237" i="2"/>
  <c r="BI2235" i="2"/>
  <c r="BH2235" i="2"/>
  <c r="BG2235" i="2"/>
  <c r="BF2235" i="2"/>
  <c r="T2235" i="2"/>
  <c r="R2235" i="2"/>
  <c r="P2235" i="2"/>
  <c r="BI2233" i="2"/>
  <c r="BH2233" i="2"/>
  <c r="BG2233" i="2"/>
  <c r="BF2233" i="2"/>
  <c r="T2233" i="2"/>
  <c r="R2233" i="2"/>
  <c r="P2233" i="2"/>
  <c r="BI2231" i="2"/>
  <c r="BH2231" i="2"/>
  <c r="BG2231" i="2"/>
  <c r="BF2231" i="2"/>
  <c r="T2231" i="2"/>
  <c r="R2231" i="2"/>
  <c r="P2231" i="2"/>
  <c r="BI2229" i="2"/>
  <c r="BH2229" i="2"/>
  <c r="BG2229" i="2"/>
  <c r="BF2229" i="2"/>
  <c r="T2229" i="2"/>
  <c r="R2229" i="2"/>
  <c r="P2229" i="2"/>
  <c r="BI2227" i="2"/>
  <c r="BH2227" i="2"/>
  <c r="BG2227" i="2"/>
  <c r="BF2227" i="2"/>
  <c r="T2227" i="2"/>
  <c r="R2227" i="2"/>
  <c r="P2227" i="2"/>
  <c r="BI2225" i="2"/>
  <c r="BH2225" i="2"/>
  <c r="BG2225" i="2"/>
  <c r="BF2225" i="2"/>
  <c r="T2225" i="2"/>
  <c r="R2225" i="2"/>
  <c r="P2225" i="2"/>
  <c r="BI2223" i="2"/>
  <c r="BH2223" i="2"/>
  <c r="BG2223" i="2"/>
  <c r="BF2223" i="2"/>
  <c r="T2223" i="2"/>
  <c r="R2223" i="2"/>
  <c r="P2223" i="2"/>
  <c r="BI2221" i="2"/>
  <c r="BH2221" i="2"/>
  <c r="BG2221" i="2"/>
  <c r="BF2221" i="2"/>
  <c r="T2221" i="2"/>
  <c r="R2221" i="2"/>
  <c r="P2221" i="2"/>
  <c r="BI2219" i="2"/>
  <c r="BH2219" i="2"/>
  <c r="BG2219" i="2"/>
  <c r="BF2219" i="2"/>
  <c r="T2219" i="2"/>
  <c r="R2219" i="2"/>
  <c r="P2219" i="2"/>
  <c r="BI2217" i="2"/>
  <c r="BH2217" i="2"/>
  <c r="BG2217" i="2"/>
  <c r="BF2217" i="2"/>
  <c r="T2217" i="2"/>
  <c r="R2217" i="2"/>
  <c r="P2217" i="2"/>
  <c r="BI2215" i="2"/>
  <c r="BH2215" i="2"/>
  <c r="BG2215" i="2"/>
  <c r="BF2215" i="2"/>
  <c r="T2215" i="2"/>
  <c r="R2215" i="2"/>
  <c r="P2215" i="2"/>
  <c r="BI2213" i="2"/>
  <c r="BH2213" i="2"/>
  <c r="BG2213" i="2"/>
  <c r="BF2213" i="2"/>
  <c r="T2213" i="2"/>
  <c r="R2213" i="2"/>
  <c r="P2213" i="2"/>
  <c r="BI2211" i="2"/>
  <c r="BH2211" i="2"/>
  <c r="BG2211" i="2"/>
  <c r="BF2211" i="2"/>
  <c r="T2211" i="2"/>
  <c r="R2211" i="2"/>
  <c r="P2211" i="2"/>
  <c r="BI2209" i="2"/>
  <c r="BH2209" i="2"/>
  <c r="BG2209" i="2"/>
  <c r="BF2209" i="2"/>
  <c r="T2209" i="2"/>
  <c r="R2209" i="2"/>
  <c r="P2209" i="2"/>
  <c r="BI2207" i="2"/>
  <c r="BH2207" i="2"/>
  <c r="BG2207" i="2"/>
  <c r="BF2207" i="2"/>
  <c r="T2207" i="2"/>
  <c r="R2207" i="2"/>
  <c r="P2207" i="2"/>
  <c r="BI2205" i="2"/>
  <c r="BH2205" i="2"/>
  <c r="BG2205" i="2"/>
  <c r="BF2205" i="2"/>
  <c r="T2205" i="2"/>
  <c r="R2205" i="2"/>
  <c r="P2205" i="2"/>
  <c r="BI2203" i="2"/>
  <c r="BH2203" i="2"/>
  <c r="BG2203" i="2"/>
  <c r="BF2203" i="2"/>
  <c r="T2203" i="2"/>
  <c r="R2203" i="2"/>
  <c r="P2203" i="2"/>
  <c r="BI2201" i="2"/>
  <c r="BH2201" i="2"/>
  <c r="BG2201" i="2"/>
  <c r="BF2201" i="2"/>
  <c r="T2201" i="2"/>
  <c r="R2201" i="2"/>
  <c r="P2201" i="2"/>
  <c r="BI2199" i="2"/>
  <c r="BH2199" i="2"/>
  <c r="BG2199" i="2"/>
  <c r="BF2199" i="2"/>
  <c r="T2199" i="2"/>
  <c r="R2199" i="2"/>
  <c r="P2199" i="2"/>
  <c r="BI2197" i="2"/>
  <c r="BH2197" i="2"/>
  <c r="BG2197" i="2"/>
  <c r="BF2197" i="2"/>
  <c r="T2197" i="2"/>
  <c r="R2197" i="2"/>
  <c r="P2197" i="2"/>
  <c r="BI2195" i="2"/>
  <c r="BH2195" i="2"/>
  <c r="BG2195" i="2"/>
  <c r="BF2195" i="2"/>
  <c r="T2195" i="2"/>
  <c r="R2195" i="2"/>
  <c r="P2195" i="2"/>
  <c r="BI2193" i="2"/>
  <c r="BH2193" i="2"/>
  <c r="BG2193" i="2"/>
  <c r="BF2193" i="2"/>
  <c r="T2193" i="2"/>
  <c r="R2193" i="2"/>
  <c r="P2193" i="2"/>
  <c r="BI2191" i="2"/>
  <c r="BH2191" i="2"/>
  <c r="BG2191" i="2"/>
  <c r="BF2191" i="2"/>
  <c r="T2191" i="2"/>
  <c r="R2191" i="2"/>
  <c r="P2191" i="2"/>
  <c r="BI2189" i="2"/>
  <c r="BH2189" i="2"/>
  <c r="BG2189" i="2"/>
  <c r="BF2189" i="2"/>
  <c r="T2189" i="2"/>
  <c r="R2189" i="2"/>
  <c r="P2189" i="2"/>
  <c r="BI2187" i="2"/>
  <c r="BH2187" i="2"/>
  <c r="BG2187" i="2"/>
  <c r="BF2187" i="2"/>
  <c r="T2187" i="2"/>
  <c r="R2187" i="2"/>
  <c r="P2187" i="2"/>
  <c r="BI2185" i="2"/>
  <c r="BH2185" i="2"/>
  <c r="BG2185" i="2"/>
  <c r="BF2185" i="2"/>
  <c r="T2185" i="2"/>
  <c r="R2185" i="2"/>
  <c r="P2185" i="2"/>
  <c r="BI2183" i="2"/>
  <c r="BH2183" i="2"/>
  <c r="BG2183" i="2"/>
  <c r="BF2183" i="2"/>
  <c r="T2183" i="2"/>
  <c r="R2183" i="2"/>
  <c r="P2183" i="2"/>
  <c r="BI2181" i="2"/>
  <c r="BH2181" i="2"/>
  <c r="BG2181" i="2"/>
  <c r="BF2181" i="2"/>
  <c r="T2181" i="2"/>
  <c r="R2181" i="2"/>
  <c r="P2181" i="2"/>
  <c r="BI2179" i="2"/>
  <c r="BH2179" i="2"/>
  <c r="BG2179" i="2"/>
  <c r="BF2179" i="2"/>
  <c r="T2179" i="2"/>
  <c r="R2179" i="2"/>
  <c r="P2179" i="2"/>
  <c r="BI2177" i="2"/>
  <c r="BH2177" i="2"/>
  <c r="BG2177" i="2"/>
  <c r="BF2177" i="2"/>
  <c r="T2177" i="2"/>
  <c r="R2177" i="2"/>
  <c r="P2177" i="2"/>
  <c r="BI2175" i="2"/>
  <c r="BH2175" i="2"/>
  <c r="BG2175" i="2"/>
  <c r="BF2175" i="2"/>
  <c r="T2175" i="2"/>
  <c r="R2175" i="2"/>
  <c r="P2175" i="2"/>
  <c r="BI2173" i="2"/>
  <c r="BH2173" i="2"/>
  <c r="BG2173" i="2"/>
  <c r="BF2173" i="2"/>
  <c r="T2173" i="2"/>
  <c r="R2173" i="2"/>
  <c r="P2173" i="2"/>
  <c r="BI2171" i="2"/>
  <c r="BH2171" i="2"/>
  <c r="BG2171" i="2"/>
  <c r="BF2171" i="2"/>
  <c r="T2171" i="2"/>
  <c r="R2171" i="2"/>
  <c r="P2171" i="2"/>
  <c r="BI2169" i="2"/>
  <c r="BH2169" i="2"/>
  <c r="BG2169" i="2"/>
  <c r="BF2169" i="2"/>
  <c r="T2169" i="2"/>
  <c r="R2169" i="2"/>
  <c r="P2169" i="2"/>
  <c r="BI2167" i="2"/>
  <c r="BH2167" i="2"/>
  <c r="BG2167" i="2"/>
  <c r="BF2167" i="2"/>
  <c r="T2167" i="2"/>
  <c r="R2167" i="2"/>
  <c r="P2167" i="2"/>
  <c r="BI2165" i="2"/>
  <c r="BH2165" i="2"/>
  <c r="BG2165" i="2"/>
  <c r="BF2165" i="2"/>
  <c r="T2165" i="2"/>
  <c r="R2165" i="2"/>
  <c r="P2165" i="2"/>
  <c r="BI2163" i="2"/>
  <c r="BH2163" i="2"/>
  <c r="BG2163" i="2"/>
  <c r="BF2163" i="2"/>
  <c r="T2163" i="2"/>
  <c r="R2163" i="2"/>
  <c r="P2163" i="2"/>
  <c r="BI2161" i="2"/>
  <c r="BH2161" i="2"/>
  <c r="BG2161" i="2"/>
  <c r="BF2161" i="2"/>
  <c r="T2161" i="2"/>
  <c r="R2161" i="2"/>
  <c r="P2161" i="2"/>
  <c r="BI2159" i="2"/>
  <c r="BH2159" i="2"/>
  <c r="BG2159" i="2"/>
  <c r="BF2159" i="2"/>
  <c r="T2159" i="2"/>
  <c r="R2159" i="2"/>
  <c r="P2159" i="2"/>
  <c r="BI2157" i="2"/>
  <c r="BH2157" i="2"/>
  <c r="BG2157" i="2"/>
  <c r="BF2157" i="2"/>
  <c r="T2157" i="2"/>
  <c r="R2157" i="2"/>
  <c r="P2157" i="2"/>
  <c r="BI2155" i="2"/>
  <c r="BH2155" i="2"/>
  <c r="BG2155" i="2"/>
  <c r="BF2155" i="2"/>
  <c r="T2155" i="2"/>
  <c r="R2155" i="2"/>
  <c r="P2155" i="2"/>
  <c r="BI2153" i="2"/>
  <c r="BH2153" i="2"/>
  <c r="BG2153" i="2"/>
  <c r="BF2153" i="2"/>
  <c r="T2153" i="2"/>
  <c r="R2153" i="2"/>
  <c r="P2153" i="2"/>
  <c r="BI2151" i="2"/>
  <c r="BH2151" i="2"/>
  <c r="BG2151" i="2"/>
  <c r="BF2151" i="2"/>
  <c r="T2151" i="2"/>
  <c r="R2151" i="2"/>
  <c r="P2151" i="2"/>
  <c r="BI2149" i="2"/>
  <c r="BH2149" i="2"/>
  <c r="BG2149" i="2"/>
  <c r="BF2149" i="2"/>
  <c r="T2149" i="2"/>
  <c r="R2149" i="2"/>
  <c r="P2149" i="2"/>
  <c r="BI2147" i="2"/>
  <c r="BH2147" i="2"/>
  <c r="BG2147" i="2"/>
  <c r="BF2147" i="2"/>
  <c r="T2147" i="2"/>
  <c r="R2147" i="2"/>
  <c r="P2147" i="2"/>
  <c r="BI2145" i="2"/>
  <c r="BH2145" i="2"/>
  <c r="BG2145" i="2"/>
  <c r="BF2145" i="2"/>
  <c r="T2145" i="2"/>
  <c r="R2145" i="2"/>
  <c r="P2145" i="2"/>
  <c r="BI2143" i="2"/>
  <c r="BH2143" i="2"/>
  <c r="BG2143" i="2"/>
  <c r="BF2143" i="2"/>
  <c r="T2143" i="2"/>
  <c r="R2143" i="2"/>
  <c r="P2143" i="2"/>
  <c r="BI2141" i="2"/>
  <c r="BH2141" i="2"/>
  <c r="BG2141" i="2"/>
  <c r="BF2141" i="2"/>
  <c r="T2141" i="2"/>
  <c r="R2141" i="2"/>
  <c r="P2141" i="2"/>
  <c r="BI2139" i="2"/>
  <c r="BH2139" i="2"/>
  <c r="BG2139" i="2"/>
  <c r="BF2139" i="2"/>
  <c r="T2139" i="2"/>
  <c r="R2139" i="2"/>
  <c r="P2139" i="2"/>
  <c r="BI2137" i="2"/>
  <c r="BH2137" i="2"/>
  <c r="BG2137" i="2"/>
  <c r="BF2137" i="2"/>
  <c r="T2137" i="2"/>
  <c r="R2137" i="2"/>
  <c r="P2137" i="2"/>
  <c r="BI2135" i="2"/>
  <c r="BH2135" i="2"/>
  <c r="BG2135" i="2"/>
  <c r="BF2135" i="2"/>
  <c r="T2135" i="2"/>
  <c r="R2135" i="2"/>
  <c r="P2135" i="2"/>
  <c r="BI2133" i="2"/>
  <c r="BH2133" i="2"/>
  <c r="BG2133" i="2"/>
  <c r="BF2133" i="2"/>
  <c r="T2133" i="2"/>
  <c r="R2133" i="2"/>
  <c r="P2133" i="2"/>
  <c r="BI2131" i="2"/>
  <c r="BH2131" i="2"/>
  <c r="BG2131" i="2"/>
  <c r="BF2131" i="2"/>
  <c r="T2131" i="2"/>
  <c r="R2131" i="2"/>
  <c r="P2131" i="2"/>
  <c r="BI2129" i="2"/>
  <c r="BH2129" i="2"/>
  <c r="BG2129" i="2"/>
  <c r="BF2129" i="2"/>
  <c r="T2129" i="2"/>
  <c r="R2129" i="2"/>
  <c r="P2129" i="2"/>
  <c r="BI2127" i="2"/>
  <c r="BH2127" i="2"/>
  <c r="BG2127" i="2"/>
  <c r="BF2127" i="2"/>
  <c r="T2127" i="2"/>
  <c r="R2127" i="2"/>
  <c r="P2127" i="2"/>
  <c r="BI2125" i="2"/>
  <c r="BH2125" i="2"/>
  <c r="BG2125" i="2"/>
  <c r="BF2125" i="2"/>
  <c r="T2125" i="2"/>
  <c r="R2125" i="2"/>
  <c r="P2125" i="2"/>
  <c r="BI2123" i="2"/>
  <c r="BH2123" i="2"/>
  <c r="BG2123" i="2"/>
  <c r="BF2123" i="2"/>
  <c r="T2123" i="2"/>
  <c r="R2123" i="2"/>
  <c r="P2123" i="2"/>
  <c r="BI2121" i="2"/>
  <c r="BH2121" i="2"/>
  <c r="BG2121" i="2"/>
  <c r="BF2121" i="2"/>
  <c r="T2121" i="2"/>
  <c r="R2121" i="2"/>
  <c r="P2121" i="2"/>
  <c r="BI2119" i="2"/>
  <c r="BH2119" i="2"/>
  <c r="BG2119" i="2"/>
  <c r="BF2119" i="2"/>
  <c r="T2119" i="2"/>
  <c r="R2119" i="2"/>
  <c r="P2119" i="2"/>
  <c r="BI2117" i="2"/>
  <c r="BH2117" i="2"/>
  <c r="BG2117" i="2"/>
  <c r="BF2117" i="2"/>
  <c r="T2117" i="2"/>
  <c r="R2117" i="2"/>
  <c r="P2117" i="2"/>
  <c r="BI2115" i="2"/>
  <c r="BH2115" i="2"/>
  <c r="BG2115" i="2"/>
  <c r="BF2115" i="2"/>
  <c r="T2115" i="2"/>
  <c r="R2115" i="2"/>
  <c r="P2115" i="2"/>
  <c r="BI2113" i="2"/>
  <c r="BH2113" i="2"/>
  <c r="BG2113" i="2"/>
  <c r="BF2113" i="2"/>
  <c r="T2113" i="2"/>
  <c r="R2113" i="2"/>
  <c r="P2113" i="2"/>
  <c r="BI2111" i="2"/>
  <c r="BH2111" i="2"/>
  <c r="BG2111" i="2"/>
  <c r="BF2111" i="2"/>
  <c r="T2111" i="2"/>
  <c r="R2111" i="2"/>
  <c r="P2111" i="2"/>
  <c r="BI2109" i="2"/>
  <c r="BH2109" i="2"/>
  <c r="BG2109" i="2"/>
  <c r="BF2109" i="2"/>
  <c r="T2109" i="2"/>
  <c r="R2109" i="2"/>
  <c r="P2109" i="2"/>
  <c r="BI2107" i="2"/>
  <c r="BH2107" i="2"/>
  <c r="BG2107" i="2"/>
  <c r="BF2107" i="2"/>
  <c r="T2107" i="2"/>
  <c r="R2107" i="2"/>
  <c r="P2107" i="2"/>
  <c r="BI2105" i="2"/>
  <c r="BH2105" i="2"/>
  <c r="BG2105" i="2"/>
  <c r="BF2105" i="2"/>
  <c r="T2105" i="2"/>
  <c r="R2105" i="2"/>
  <c r="P2105" i="2"/>
  <c r="BI2103" i="2"/>
  <c r="BH2103" i="2"/>
  <c r="BG2103" i="2"/>
  <c r="BF2103" i="2"/>
  <c r="T2103" i="2"/>
  <c r="R2103" i="2"/>
  <c r="P2103" i="2"/>
  <c r="BI2101" i="2"/>
  <c r="BH2101" i="2"/>
  <c r="BG2101" i="2"/>
  <c r="BF2101" i="2"/>
  <c r="T2101" i="2"/>
  <c r="R2101" i="2"/>
  <c r="P2101" i="2"/>
  <c r="BI2099" i="2"/>
  <c r="BH2099" i="2"/>
  <c r="BG2099" i="2"/>
  <c r="BF2099" i="2"/>
  <c r="T2099" i="2"/>
  <c r="R2099" i="2"/>
  <c r="P2099" i="2"/>
  <c r="BI2097" i="2"/>
  <c r="BH2097" i="2"/>
  <c r="BG2097" i="2"/>
  <c r="BF2097" i="2"/>
  <c r="T2097" i="2"/>
  <c r="R2097" i="2"/>
  <c r="P2097" i="2"/>
  <c r="BI2095" i="2"/>
  <c r="BH2095" i="2"/>
  <c r="BG2095" i="2"/>
  <c r="BF2095" i="2"/>
  <c r="T2095" i="2"/>
  <c r="R2095" i="2"/>
  <c r="P2095" i="2"/>
  <c r="BI2093" i="2"/>
  <c r="BH2093" i="2"/>
  <c r="BG2093" i="2"/>
  <c r="BF2093" i="2"/>
  <c r="T2093" i="2"/>
  <c r="R2093" i="2"/>
  <c r="P2093" i="2"/>
  <c r="BI2091" i="2"/>
  <c r="BH2091" i="2"/>
  <c r="BG2091" i="2"/>
  <c r="BF2091" i="2"/>
  <c r="T2091" i="2"/>
  <c r="R2091" i="2"/>
  <c r="P2091" i="2"/>
  <c r="BI2089" i="2"/>
  <c r="BH2089" i="2"/>
  <c r="BG2089" i="2"/>
  <c r="BF2089" i="2"/>
  <c r="T2089" i="2"/>
  <c r="R2089" i="2"/>
  <c r="P2089" i="2"/>
  <c r="BI2087" i="2"/>
  <c r="BH2087" i="2"/>
  <c r="BG2087" i="2"/>
  <c r="BF2087" i="2"/>
  <c r="T2087" i="2"/>
  <c r="R2087" i="2"/>
  <c r="P2087" i="2"/>
  <c r="BI2085" i="2"/>
  <c r="BH2085" i="2"/>
  <c r="BG2085" i="2"/>
  <c r="BF2085" i="2"/>
  <c r="T2085" i="2"/>
  <c r="R2085" i="2"/>
  <c r="P2085" i="2"/>
  <c r="BI2083" i="2"/>
  <c r="BH2083" i="2"/>
  <c r="BG2083" i="2"/>
  <c r="BF2083" i="2"/>
  <c r="T2083" i="2"/>
  <c r="R2083" i="2"/>
  <c r="P2083" i="2"/>
  <c r="BI2081" i="2"/>
  <c r="BH2081" i="2"/>
  <c r="BG2081" i="2"/>
  <c r="BF2081" i="2"/>
  <c r="T2081" i="2"/>
  <c r="R2081" i="2"/>
  <c r="P2081" i="2"/>
  <c r="BI2079" i="2"/>
  <c r="BH2079" i="2"/>
  <c r="BG2079" i="2"/>
  <c r="BF2079" i="2"/>
  <c r="T2079" i="2"/>
  <c r="R2079" i="2"/>
  <c r="P2079" i="2"/>
  <c r="BI2077" i="2"/>
  <c r="BH2077" i="2"/>
  <c r="BG2077" i="2"/>
  <c r="BF2077" i="2"/>
  <c r="T2077" i="2"/>
  <c r="R2077" i="2"/>
  <c r="P2077" i="2"/>
  <c r="BI2075" i="2"/>
  <c r="BH2075" i="2"/>
  <c r="BG2075" i="2"/>
  <c r="BF2075" i="2"/>
  <c r="T2075" i="2"/>
  <c r="R2075" i="2"/>
  <c r="P2075" i="2"/>
  <c r="BI2073" i="2"/>
  <c r="BH2073" i="2"/>
  <c r="BG2073" i="2"/>
  <c r="BF2073" i="2"/>
  <c r="T2073" i="2"/>
  <c r="R2073" i="2"/>
  <c r="P2073" i="2"/>
  <c r="BI2071" i="2"/>
  <c r="BH2071" i="2"/>
  <c r="BG2071" i="2"/>
  <c r="BF2071" i="2"/>
  <c r="T2071" i="2"/>
  <c r="R2071" i="2"/>
  <c r="P2071" i="2"/>
  <c r="BI2069" i="2"/>
  <c r="BH2069" i="2"/>
  <c r="BG2069" i="2"/>
  <c r="BF2069" i="2"/>
  <c r="T2069" i="2"/>
  <c r="R2069" i="2"/>
  <c r="P2069" i="2"/>
  <c r="BI2067" i="2"/>
  <c r="BH2067" i="2"/>
  <c r="BG2067" i="2"/>
  <c r="BF2067" i="2"/>
  <c r="T2067" i="2"/>
  <c r="R2067" i="2"/>
  <c r="P2067" i="2"/>
  <c r="BI2065" i="2"/>
  <c r="BH2065" i="2"/>
  <c r="BG2065" i="2"/>
  <c r="BF2065" i="2"/>
  <c r="T2065" i="2"/>
  <c r="R2065" i="2"/>
  <c r="P2065" i="2"/>
  <c r="BI2063" i="2"/>
  <c r="BH2063" i="2"/>
  <c r="BG2063" i="2"/>
  <c r="BF2063" i="2"/>
  <c r="T2063" i="2"/>
  <c r="R2063" i="2"/>
  <c r="P2063" i="2"/>
  <c r="BI2061" i="2"/>
  <c r="BH2061" i="2"/>
  <c r="BG2061" i="2"/>
  <c r="BF2061" i="2"/>
  <c r="T2061" i="2"/>
  <c r="R2061" i="2"/>
  <c r="P2061" i="2"/>
  <c r="BI2059" i="2"/>
  <c r="BH2059" i="2"/>
  <c r="BG2059" i="2"/>
  <c r="BF2059" i="2"/>
  <c r="T2059" i="2"/>
  <c r="R2059" i="2"/>
  <c r="P2059" i="2"/>
  <c r="BI2057" i="2"/>
  <c r="BH2057" i="2"/>
  <c r="BG2057" i="2"/>
  <c r="BF2057" i="2"/>
  <c r="T2057" i="2"/>
  <c r="R2057" i="2"/>
  <c r="P2057" i="2"/>
  <c r="BI2055" i="2"/>
  <c r="BH2055" i="2"/>
  <c r="BG2055" i="2"/>
  <c r="BF2055" i="2"/>
  <c r="T2055" i="2"/>
  <c r="R2055" i="2"/>
  <c r="P2055" i="2"/>
  <c r="BI2053" i="2"/>
  <c r="BH2053" i="2"/>
  <c r="BG2053" i="2"/>
  <c r="BF2053" i="2"/>
  <c r="T2053" i="2"/>
  <c r="R2053" i="2"/>
  <c r="P2053" i="2"/>
  <c r="BI2051" i="2"/>
  <c r="BH2051" i="2"/>
  <c r="BG2051" i="2"/>
  <c r="BF2051" i="2"/>
  <c r="T2051" i="2"/>
  <c r="R2051" i="2"/>
  <c r="P2051" i="2"/>
  <c r="BI2049" i="2"/>
  <c r="BH2049" i="2"/>
  <c r="BG2049" i="2"/>
  <c r="BF2049" i="2"/>
  <c r="T2049" i="2"/>
  <c r="R2049" i="2"/>
  <c r="P2049" i="2"/>
  <c r="BI2047" i="2"/>
  <c r="BH2047" i="2"/>
  <c r="BG2047" i="2"/>
  <c r="BF2047" i="2"/>
  <c r="T2047" i="2"/>
  <c r="R2047" i="2"/>
  <c r="P2047" i="2"/>
  <c r="BI2045" i="2"/>
  <c r="BH2045" i="2"/>
  <c r="BG2045" i="2"/>
  <c r="BF2045" i="2"/>
  <c r="T2045" i="2"/>
  <c r="R2045" i="2"/>
  <c r="P2045" i="2"/>
  <c r="BI2043" i="2"/>
  <c r="BH2043" i="2"/>
  <c r="BG2043" i="2"/>
  <c r="BF2043" i="2"/>
  <c r="T2043" i="2"/>
  <c r="R2043" i="2"/>
  <c r="P2043" i="2"/>
  <c r="BI2041" i="2"/>
  <c r="BH2041" i="2"/>
  <c r="BG2041" i="2"/>
  <c r="BF2041" i="2"/>
  <c r="T2041" i="2"/>
  <c r="R2041" i="2"/>
  <c r="P2041" i="2"/>
  <c r="BI2039" i="2"/>
  <c r="BH2039" i="2"/>
  <c r="BG2039" i="2"/>
  <c r="BF2039" i="2"/>
  <c r="T2039" i="2"/>
  <c r="R2039" i="2"/>
  <c r="P2039" i="2"/>
  <c r="BI2037" i="2"/>
  <c r="BH2037" i="2"/>
  <c r="BG2037" i="2"/>
  <c r="BF2037" i="2"/>
  <c r="T2037" i="2"/>
  <c r="R2037" i="2"/>
  <c r="P2037" i="2"/>
  <c r="BI2035" i="2"/>
  <c r="BH2035" i="2"/>
  <c r="BG2035" i="2"/>
  <c r="BF2035" i="2"/>
  <c r="T2035" i="2"/>
  <c r="R2035" i="2"/>
  <c r="P2035" i="2"/>
  <c r="BI2033" i="2"/>
  <c r="BH2033" i="2"/>
  <c r="BG2033" i="2"/>
  <c r="BF2033" i="2"/>
  <c r="T2033" i="2"/>
  <c r="R2033" i="2"/>
  <c r="P2033" i="2"/>
  <c r="BI2031" i="2"/>
  <c r="BH2031" i="2"/>
  <c r="BG2031" i="2"/>
  <c r="BF2031" i="2"/>
  <c r="T2031" i="2"/>
  <c r="R2031" i="2"/>
  <c r="P2031" i="2"/>
  <c r="BI2029" i="2"/>
  <c r="BH2029" i="2"/>
  <c r="BG2029" i="2"/>
  <c r="BF2029" i="2"/>
  <c r="T2029" i="2"/>
  <c r="R2029" i="2"/>
  <c r="P2029" i="2"/>
  <c r="BI2027" i="2"/>
  <c r="BH2027" i="2"/>
  <c r="BG2027" i="2"/>
  <c r="BF2027" i="2"/>
  <c r="T2027" i="2"/>
  <c r="R2027" i="2"/>
  <c r="P2027" i="2"/>
  <c r="BI2025" i="2"/>
  <c r="BH2025" i="2"/>
  <c r="BG2025" i="2"/>
  <c r="BF2025" i="2"/>
  <c r="T2025" i="2"/>
  <c r="R2025" i="2"/>
  <c r="P2025" i="2"/>
  <c r="BI2023" i="2"/>
  <c r="BH2023" i="2"/>
  <c r="BG2023" i="2"/>
  <c r="BF2023" i="2"/>
  <c r="T2023" i="2"/>
  <c r="R2023" i="2"/>
  <c r="P2023" i="2"/>
  <c r="BI2021" i="2"/>
  <c r="BH2021" i="2"/>
  <c r="BG2021" i="2"/>
  <c r="BF2021" i="2"/>
  <c r="T2021" i="2"/>
  <c r="R2021" i="2"/>
  <c r="P2021" i="2"/>
  <c r="BI2019" i="2"/>
  <c r="BH2019" i="2"/>
  <c r="BG2019" i="2"/>
  <c r="BF2019" i="2"/>
  <c r="T2019" i="2"/>
  <c r="R2019" i="2"/>
  <c r="P2019" i="2"/>
  <c r="BI2017" i="2"/>
  <c r="BH2017" i="2"/>
  <c r="BG2017" i="2"/>
  <c r="BF2017" i="2"/>
  <c r="T2017" i="2"/>
  <c r="R2017" i="2"/>
  <c r="P2017" i="2"/>
  <c r="BI2015" i="2"/>
  <c r="BH2015" i="2"/>
  <c r="BG2015" i="2"/>
  <c r="BF2015" i="2"/>
  <c r="T2015" i="2"/>
  <c r="R2015" i="2"/>
  <c r="P2015" i="2"/>
  <c r="BI2013" i="2"/>
  <c r="BH2013" i="2"/>
  <c r="BG2013" i="2"/>
  <c r="BF2013" i="2"/>
  <c r="T2013" i="2"/>
  <c r="R2013" i="2"/>
  <c r="P2013" i="2"/>
  <c r="BI2011" i="2"/>
  <c r="BH2011" i="2"/>
  <c r="BG2011" i="2"/>
  <c r="BF2011" i="2"/>
  <c r="T2011" i="2"/>
  <c r="R2011" i="2"/>
  <c r="P2011" i="2"/>
  <c r="BI2009" i="2"/>
  <c r="BH2009" i="2"/>
  <c r="BG2009" i="2"/>
  <c r="BF2009" i="2"/>
  <c r="T2009" i="2"/>
  <c r="R2009" i="2"/>
  <c r="P2009" i="2"/>
  <c r="BI2007" i="2"/>
  <c r="BH2007" i="2"/>
  <c r="BG2007" i="2"/>
  <c r="BF2007" i="2"/>
  <c r="T2007" i="2"/>
  <c r="R2007" i="2"/>
  <c r="P2007" i="2"/>
  <c r="BI2005" i="2"/>
  <c r="BH2005" i="2"/>
  <c r="BG2005" i="2"/>
  <c r="BF2005" i="2"/>
  <c r="T2005" i="2"/>
  <c r="R2005" i="2"/>
  <c r="P2005" i="2"/>
  <c r="BI2003" i="2"/>
  <c r="BH2003" i="2"/>
  <c r="BG2003" i="2"/>
  <c r="BF2003" i="2"/>
  <c r="T2003" i="2"/>
  <c r="R2003" i="2"/>
  <c r="P2003" i="2"/>
  <c r="BI2001" i="2"/>
  <c r="BH2001" i="2"/>
  <c r="BG2001" i="2"/>
  <c r="BF2001" i="2"/>
  <c r="T2001" i="2"/>
  <c r="R2001" i="2"/>
  <c r="P2001" i="2"/>
  <c r="BI1999" i="2"/>
  <c r="BH1999" i="2"/>
  <c r="BG1999" i="2"/>
  <c r="BF1999" i="2"/>
  <c r="T1999" i="2"/>
  <c r="R1999" i="2"/>
  <c r="P1999" i="2"/>
  <c r="BI1997" i="2"/>
  <c r="BH1997" i="2"/>
  <c r="BG1997" i="2"/>
  <c r="BF1997" i="2"/>
  <c r="T1997" i="2"/>
  <c r="R1997" i="2"/>
  <c r="P1997" i="2"/>
  <c r="BI1995" i="2"/>
  <c r="BH1995" i="2"/>
  <c r="BG1995" i="2"/>
  <c r="BF1995" i="2"/>
  <c r="T1995" i="2"/>
  <c r="R1995" i="2"/>
  <c r="P1995" i="2"/>
  <c r="BI1993" i="2"/>
  <c r="BH1993" i="2"/>
  <c r="BG1993" i="2"/>
  <c r="BF1993" i="2"/>
  <c r="T1993" i="2"/>
  <c r="R1993" i="2"/>
  <c r="P1993" i="2"/>
  <c r="BI1991" i="2"/>
  <c r="BH1991" i="2"/>
  <c r="BG1991" i="2"/>
  <c r="BF1991" i="2"/>
  <c r="T1991" i="2"/>
  <c r="R1991" i="2"/>
  <c r="P1991" i="2"/>
  <c r="BI1989" i="2"/>
  <c r="BH1989" i="2"/>
  <c r="BG1989" i="2"/>
  <c r="BF1989" i="2"/>
  <c r="T1989" i="2"/>
  <c r="R1989" i="2"/>
  <c r="P1989" i="2"/>
  <c r="BI1987" i="2"/>
  <c r="BH1987" i="2"/>
  <c r="BG1987" i="2"/>
  <c r="BF1987" i="2"/>
  <c r="T1987" i="2"/>
  <c r="R1987" i="2"/>
  <c r="P1987" i="2"/>
  <c r="BI1985" i="2"/>
  <c r="BH1985" i="2"/>
  <c r="BG1985" i="2"/>
  <c r="BF1985" i="2"/>
  <c r="T1985" i="2"/>
  <c r="R1985" i="2"/>
  <c r="P1985" i="2"/>
  <c r="BI1983" i="2"/>
  <c r="BH1983" i="2"/>
  <c r="BG1983" i="2"/>
  <c r="BF1983" i="2"/>
  <c r="T1983" i="2"/>
  <c r="R1983" i="2"/>
  <c r="P1983" i="2"/>
  <c r="BI1981" i="2"/>
  <c r="BH1981" i="2"/>
  <c r="BG1981" i="2"/>
  <c r="BF1981" i="2"/>
  <c r="T1981" i="2"/>
  <c r="R1981" i="2"/>
  <c r="P1981" i="2"/>
  <c r="BI1979" i="2"/>
  <c r="BH1979" i="2"/>
  <c r="BG1979" i="2"/>
  <c r="BF1979" i="2"/>
  <c r="T1979" i="2"/>
  <c r="R1979" i="2"/>
  <c r="P1979" i="2"/>
  <c r="BI1977" i="2"/>
  <c r="BH1977" i="2"/>
  <c r="BG1977" i="2"/>
  <c r="BF1977" i="2"/>
  <c r="T1977" i="2"/>
  <c r="R1977" i="2"/>
  <c r="P1977" i="2"/>
  <c r="BI1975" i="2"/>
  <c r="BH1975" i="2"/>
  <c r="BG1975" i="2"/>
  <c r="BF1975" i="2"/>
  <c r="T1975" i="2"/>
  <c r="R1975" i="2"/>
  <c r="P1975" i="2"/>
  <c r="BI1973" i="2"/>
  <c r="BH1973" i="2"/>
  <c r="BG1973" i="2"/>
  <c r="BF1973" i="2"/>
  <c r="T1973" i="2"/>
  <c r="R1973" i="2"/>
  <c r="P1973" i="2"/>
  <c r="BI1971" i="2"/>
  <c r="BH1971" i="2"/>
  <c r="BG1971" i="2"/>
  <c r="BF1971" i="2"/>
  <c r="T1971" i="2"/>
  <c r="R1971" i="2"/>
  <c r="P1971" i="2"/>
  <c r="BI1969" i="2"/>
  <c r="BH1969" i="2"/>
  <c r="BG1969" i="2"/>
  <c r="BF1969" i="2"/>
  <c r="T1969" i="2"/>
  <c r="R1969" i="2"/>
  <c r="P1969" i="2"/>
  <c r="BI1967" i="2"/>
  <c r="BH1967" i="2"/>
  <c r="BG1967" i="2"/>
  <c r="BF1967" i="2"/>
  <c r="T1967" i="2"/>
  <c r="R1967" i="2"/>
  <c r="P1967" i="2"/>
  <c r="BI1965" i="2"/>
  <c r="BH1965" i="2"/>
  <c r="BG1965" i="2"/>
  <c r="BF1965" i="2"/>
  <c r="T1965" i="2"/>
  <c r="R1965" i="2"/>
  <c r="P1965" i="2"/>
  <c r="BI1963" i="2"/>
  <c r="BH1963" i="2"/>
  <c r="BG1963" i="2"/>
  <c r="BF1963" i="2"/>
  <c r="T1963" i="2"/>
  <c r="R1963" i="2"/>
  <c r="P1963" i="2"/>
  <c r="BI1961" i="2"/>
  <c r="BH1961" i="2"/>
  <c r="BG1961" i="2"/>
  <c r="BF1961" i="2"/>
  <c r="T1961" i="2"/>
  <c r="R1961" i="2"/>
  <c r="P1961" i="2"/>
  <c r="BI1959" i="2"/>
  <c r="BH1959" i="2"/>
  <c r="BG1959" i="2"/>
  <c r="BF1959" i="2"/>
  <c r="T1959" i="2"/>
  <c r="R1959" i="2"/>
  <c r="P1959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3" i="2"/>
  <c r="BH1953" i="2"/>
  <c r="BG1953" i="2"/>
  <c r="BF1953" i="2"/>
  <c r="T1953" i="2"/>
  <c r="R1953" i="2"/>
  <c r="P1953" i="2"/>
  <c r="BI1951" i="2"/>
  <c r="BH1951" i="2"/>
  <c r="BG1951" i="2"/>
  <c r="BF1951" i="2"/>
  <c r="T1951" i="2"/>
  <c r="R1951" i="2"/>
  <c r="P1951" i="2"/>
  <c r="BI1949" i="2"/>
  <c r="BH1949" i="2"/>
  <c r="BG1949" i="2"/>
  <c r="BF1949" i="2"/>
  <c r="T1949" i="2"/>
  <c r="R1949" i="2"/>
  <c r="P1949" i="2"/>
  <c r="BI1947" i="2"/>
  <c r="BH1947" i="2"/>
  <c r="BG1947" i="2"/>
  <c r="BF1947" i="2"/>
  <c r="T1947" i="2"/>
  <c r="R1947" i="2"/>
  <c r="P1947" i="2"/>
  <c r="BI1945" i="2"/>
  <c r="BH1945" i="2"/>
  <c r="BG1945" i="2"/>
  <c r="BF1945" i="2"/>
  <c r="T1945" i="2"/>
  <c r="R1945" i="2"/>
  <c r="P1945" i="2"/>
  <c r="BI1943" i="2"/>
  <c r="BH1943" i="2"/>
  <c r="BG1943" i="2"/>
  <c r="BF1943" i="2"/>
  <c r="T1943" i="2"/>
  <c r="R1943" i="2"/>
  <c r="P1943" i="2"/>
  <c r="BI1941" i="2"/>
  <c r="BH1941" i="2"/>
  <c r="BG1941" i="2"/>
  <c r="BF1941" i="2"/>
  <c r="T1941" i="2"/>
  <c r="R1941" i="2"/>
  <c r="P1941" i="2"/>
  <c r="BI1939" i="2"/>
  <c r="BH1939" i="2"/>
  <c r="BG1939" i="2"/>
  <c r="BF1939" i="2"/>
  <c r="T1939" i="2"/>
  <c r="R1939" i="2"/>
  <c r="P1939" i="2"/>
  <c r="BI1937" i="2"/>
  <c r="BH1937" i="2"/>
  <c r="BG1937" i="2"/>
  <c r="BF1937" i="2"/>
  <c r="T1937" i="2"/>
  <c r="R1937" i="2"/>
  <c r="P1937" i="2"/>
  <c r="BI1935" i="2"/>
  <c r="BH1935" i="2"/>
  <c r="BG1935" i="2"/>
  <c r="BF1935" i="2"/>
  <c r="T1935" i="2"/>
  <c r="R1935" i="2"/>
  <c r="P1935" i="2"/>
  <c r="BI1933" i="2"/>
  <c r="BH1933" i="2"/>
  <c r="BG1933" i="2"/>
  <c r="BF1933" i="2"/>
  <c r="T1933" i="2"/>
  <c r="R1933" i="2"/>
  <c r="P1933" i="2"/>
  <c r="BI1931" i="2"/>
  <c r="BH1931" i="2"/>
  <c r="BG1931" i="2"/>
  <c r="BF1931" i="2"/>
  <c r="T1931" i="2"/>
  <c r="R1931" i="2"/>
  <c r="P1931" i="2"/>
  <c r="BI1929" i="2"/>
  <c r="BH1929" i="2"/>
  <c r="BG1929" i="2"/>
  <c r="BF1929" i="2"/>
  <c r="T1929" i="2"/>
  <c r="R1929" i="2"/>
  <c r="P1929" i="2"/>
  <c r="BI1927" i="2"/>
  <c r="BH1927" i="2"/>
  <c r="BG1927" i="2"/>
  <c r="BF1927" i="2"/>
  <c r="T1927" i="2"/>
  <c r="R1927" i="2"/>
  <c r="P1927" i="2"/>
  <c r="BI1925" i="2"/>
  <c r="BH1925" i="2"/>
  <c r="BG1925" i="2"/>
  <c r="BF1925" i="2"/>
  <c r="T1925" i="2"/>
  <c r="R1925" i="2"/>
  <c r="P1925" i="2"/>
  <c r="BI1923" i="2"/>
  <c r="BH1923" i="2"/>
  <c r="BG1923" i="2"/>
  <c r="BF1923" i="2"/>
  <c r="T1923" i="2"/>
  <c r="R1923" i="2"/>
  <c r="P1923" i="2"/>
  <c r="BI1921" i="2"/>
  <c r="BH1921" i="2"/>
  <c r="BG1921" i="2"/>
  <c r="BF1921" i="2"/>
  <c r="T1921" i="2"/>
  <c r="R1921" i="2"/>
  <c r="P1921" i="2"/>
  <c r="BI1919" i="2"/>
  <c r="BH1919" i="2"/>
  <c r="BG1919" i="2"/>
  <c r="BF1919" i="2"/>
  <c r="T1919" i="2"/>
  <c r="R1919" i="2"/>
  <c r="P1919" i="2"/>
  <c r="BI1917" i="2"/>
  <c r="BH1917" i="2"/>
  <c r="BG1917" i="2"/>
  <c r="BF1917" i="2"/>
  <c r="T1917" i="2"/>
  <c r="R1917" i="2"/>
  <c r="P1917" i="2"/>
  <c r="BI1915" i="2"/>
  <c r="BH1915" i="2"/>
  <c r="BG1915" i="2"/>
  <c r="BF1915" i="2"/>
  <c r="T1915" i="2"/>
  <c r="R1915" i="2"/>
  <c r="P1915" i="2"/>
  <c r="BI1913" i="2"/>
  <c r="BH1913" i="2"/>
  <c r="BG1913" i="2"/>
  <c r="BF1913" i="2"/>
  <c r="T1913" i="2"/>
  <c r="R1913" i="2"/>
  <c r="P1913" i="2"/>
  <c r="BI1911" i="2"/>
  <c r="BH1911" i="2"/>
  <c r="BG1911" i="2"/>
  <c r="BF1911" i="2"/>
  <c r="T1911" i="2"/>
  <c r="R1911" i="2"/>
  <c r="P1911" i="2"/>
  <c r="BI1909" i="2"/>
  <c r="BH1909" i="2"/>
  <c r="BG1909" i="2"/>
  <c r="BF1909" i="2"/>
  <c r="T1909" i="2"/>
  <c r="R1909" i="2"/>
  <c r="P1909" i="2"/>
  <c r="BI1907" i="2"/>
  <c r="BH1907" i="2"/>
  <c r="BG1907" i="2"/>
  <c r="BF1907" i="2"/>
  <c r="T1907" i="2"/>
  <c r="R1907" i="2"/>
  <c r="P1907" i="2"/>
  <c r="BI1905" i="2"/>
  <c r="BH1905" i="2"/>
  <c r="BG1905" i="2"/>
  <c r="BF1905" i="2"/>
  <c r="T1905" i="2"/>
  <c r="R1905" i="2"/>
  <c r="P1905" i="2"/>
  <c r="BI1903" i="2"/>
  <c r="BH1903" i="2"/>
  <c r="BG1903" i="2"/>
  <c r="BF1903" i="2"/>
  <c r="T1903" i="2"/>
  <c r="R1903" i="2"/>
  <c r="P1903" i="2"/>
  <c r="BI1901" i="2"/>
  <c r="BH1901" i="2"/>
  <c r="BG1901" i="2"/>
  <c r="BF1901" i="2"/>
  <c r="T1901" i="2"/>
  <c r="R1901" i="2"/>
  <c r="P1901" i="2"/>
  <c r="BI1899" i="2"/>
  <c r="BH1899" i="2"/>
  <c r="BG1899" i="2"/>
  <c r="BF1899" i="2"/>
  <c r="T1899" i="2"/>
  <c r="R1899" i="2"/>
  <c r="P1899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7" i="2"/>
  <c r="BH1767" i="2"/>
  <c r="BG1767" i="2"/>
  <c r="BF1767" i="2"/>
  <c r="T1767" i="2"/>
  <c r="R1767" i="2"/>
  <c r="P1767" i="2"/>
  <c r="BI1765" i="2"/>
  <c r="BH1765" i="2"/>
  <c r="BG1765" i="2"/>
  <c r="BF1765" i="2"/>
  <c r="T1765" i="2"/>
  <c r="R1765" i="2"/>
  <c r="P1765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9" i="2"/>
  <c r="BH1759" i="2"/>
  <c r="BG1759" i="2"/>
  <c r="BF1759" i="2"/>
  <c r="T1759" i="2"/>
  <c r="R1759" i="2"/>
  <c r="P1759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53" i="2"/>
  <c r="BH1753" i="2"/>
  <c r="BG1753" i="2"/>
  <c r="BF1753" i="2"/>
  <c r="T1753" i="2"/>
  <c r="R1753" i="2"/>
  <c r="P1753" i="2"/>
  <c r="BI1751" i="2"/>
  <c r="BH1751" i="2"/>
  <c r="BG1751" i="2"/>
  <c r="BF1751" i="2"/>
  <c r="T1751" i="2"/>
  <c r="R1751" i="2"/>
  <c r="P1751" i="2"/>
  <c r="BI1749" i="2"/>
  <c r="BH1749" i="2"/>
  <c r="BG1749" i="2"/>
  <c r="BF1749" i="2"/>
  <c r="T1749" i="2"/>
  <c r="R1749" i="2"/>
  <c r="P1749" i="2"/>
  <c r="BI1747" i="2"/>
  <c r="BH1747" i="2"/>
  <c r="BG1747" i="2"/>
  <c r="BF1747" i="2"/>
  <c r="T1747" i="2"/>
  <c r="R1747" i="2"/>
  <c r="P1747" i="2"/>
  <c r="BI1745" i="2"/>
  <c r="BH1745" i="2"/>
  <c r="BG1745" i="2"/>
  <c r="BF1745" i="2"/>
  <c r="T1745" i="2"/>
  <c r="R1745" i="2"/>
  <c r="P1745" i="2"/>
  <c r="BI1743" i="2"/>
  <c r="BH1743" i="2"/>
  <c r="BG1743" i="2"/>
  <c r="BF1743" i="2"/>
  <c r="T1743" i="2"/>
  <c r="R1743" i="2"/>
  <c r="P1743" i="2"/>
  <c r="BI1741" i="2"/>
  <c r="BH1741" i="2"/>
  <c r="BG1741" i="2"/>
  <c r="BF1741" i="2"/>
  <c r="T1741" i="2"/>
  <c r="R1741" i="2"/>
  <c r="P1741" i="2"/>
  <c r="BI1739" i="2"/>
  <c r="BH1739" i="2"/>
  <c r="BG1739" i="2"/>
  <c r="BF1739" i="2"/>
  <c r="T1739" i="2"/>
  <c r="R1739" i="2"/>
  <c r="P1739" i="2"/>
  <c r="BI1737" i="2"/>
  <c r="BH1737" i="2"/>
  <c r="BG1737" i="2"/>
  <c r="BF1737" i="2"/>
  <c r="T1737" i="2"/>
  <c r="R1737" i="2"/>
  <c r="P1737" i="2"/>
  <c r="BI1735" i="2"/>
  <c r="BH1735" i="2"/>
  <c r="BG1735" i="2"/>
  <c r="BF1735" i="2"/>
  <c r="T1735" i="2"/>
  <c r="R1735" i="2"/>
  <c r="P1735" i="2"/>
  <c r="BI1733" i="2"/>
  <c r="BH1733" i="2"/>
  <c r="BG1733" i="2"/>
  <c r="BF1733" i="2"/>
  <c r="T1733" i="2"/>
  <c r="R1733" i="2"/>
  <c r="P1733" i="2"/>
  <c r="BI1731" i="2"/>
  <c r="BH1731" i="2"/>
  <c r="BG1731" i="2"/>
  <c r="BF1731" i="2"/>
  <c r="T1731" i="2"/>
  <c r="R1731" i="2"/>
  <c r="P1731" i="2"/>
  <c r="BI1729" i="2"/>
  <c r="BH1729" i="2"/>
  <c r="BG1729" i="2"/>
  <c r="BF1729" i="2"/>
  <c r="T1729" i="2"/>
  <c r="R1729" i="2"/>
  <c r="P1729" i="2"/>
  <c r="BI1727" i="2"/>
  <c r="BH1727" i="2"/>
  <c r="BG1727" i="2"/>
  <c r="BF1727" i="2"/>
  <c r="T1727" i="2"/>
  <c r="R1727" i="2"/>
  <c r="P1727" i="2"/>
  <c r="BI1725" i="2"/>
  <c r="BH1725" i="2"/>
  <c r="BG1725" i="2"/>
  <c r="BF1725" i="2"/>
  <c r="T1725" i="2"/>
  <c r="R1725" i="2"/>
  <c r="P1725" i="2"/>
  <c r="BI1723" i="2"/>
  <c r="BH1723" i="2"/>
  <c r="BG1723" i="2"/>
  <c r="BF1723" i="2"/>
  <c r="T1723" i="2"/>
  <c r="R1723" i="2"/>
  <c r="P1723" i="2"/>
  <c r="BI1721" i="2"/>
  <c r="BH1721" i="2"/>
  <c r="BG1721" i="2"/>
  <c r="BF1721" i="2"/>
  <c r="T1721" i="2"/>
  <c r="R1721" i="2"/>
  <c r="P1721" i="2"/>
  <c r="BI1719" i="2"/>
  <c r="BH1719" i="2"/>
  <c r="BG1719" i="2"/>
  <c r="BF1719" i="2"/>
  <c r="T1719" i="2"/>
  <c r="R1719" i="2"/>
  <c r="P1719" i="2"/>
  <c r="BI1717" i="2"/>
  <c r="BH1717" i="2"/>
  <c r="BG1717" i="2"/>
  <c r="BF1717" i="2"/>
  <c r="T1717" i="2"/>
  <c r="R1717" i="2"/>
  <c r="P1717" i="2"/>
  <c r="BI1715" i="2"/>
  <c r="BH1715" i="2"/>
  <c r="BG1715" i="2"/>
  <c r="BF1715" i="2"/>
  <c r="T1715" i="2"/>
  <c r="R1715" i="2"/>
  <c r="P1715" i="2"/>
  <c r="BI1713" i="2"/>
  <c r="BH1713" i="2"/>
  <c r="BG1713" i="2"/>
  <c r="BF1713" i="2"/>
  <c r="T1713" i="2"/>
  <c r="R1713" i="2"/>
  <c r="P1713" i="2"/>
  <c r="BI1711" i="2"/>
  <c r="BH1711" i="2"/>
  <c r="BG1711" i="2"/>
  <c r="BF1711" i="2"/>
  <c r="T1711" i="2"/>
  <c r="R1711" i="2"/>
  <c r="P1711" i="2"/>
  <c r="BI1709" i="2"/>
  <c r="BH1709" i="2"/>
  <c r="BG1709" i="2"/>
  <c r="BF1709" i="2"/>
  <c r="T1709" i="2"/>
  <c r="R1709" i="2"/>
  <c r="P1709" i="2"/>
  <c r="BI1707" i="2"/>
  <c r="BH1707" i="2"/>
  <c r="BG1707" i="2"/>
  <c r="BF1707" i="2"/>
  <c r="T1707" i="2"/>
  <c r="R1707" i="2"/>
  <c r="P1707" i="2"/>
  <c r="BI1705" i="2"/>
  <c r="BH1705" i="2"/>
  <c r="BG1705" i="2"/>
  <c r="BF1705" i="2"/>
  <c r="T1705" i="2"/>
  <c r="R1705" i="2"/>
  <c r="P1705" i="2"/>
  <c r="BI1703" i="2"/>
  <c r="BH1703" i="2"/>
  <c r="BG1703" i="2"/>
  <c r="BF1703" i="2"/>
  <c r="T1703" i="2"/>
  <c r="R1703" i="2"/>
  <c r="P1703" i="2"/>
  <c r="BI1701" i="2"/>
  <c r="BH1701" i="2"/>
  <c r="BG1701" i="2"/>
  <c r="BF1701" i="2"/>
  <c r="T1701" i="2"/>
  <c r="R1701" i="2"/>
  <c r="P1701" i="2"/>
  <c r="BI1699" i="2"/>
  <c r="BH1699" i="2"/>
  <c r="BG1699" i="2"/>
  <c r="BF1699" i="2"/>
  <c r="T1699" i="2"/>
  <c r="R1699" i="2"/>
  <c r="P1699" i="2"/>
  <c r="BI1697" i="2"/>
  <c r="BH1697" i="2"/>
  <c r="BG1697" i="2"/>
  <c r="BF1697" i="2"/>
  <c r="T1697" i="2"/>
  <c r="R1697" i="2"/>
  <c r="P1697" i="2"/>
  <c r="BI1695" i="2"/>
  <c r="BH1695" i="2"/>
  <c r="BG1695" i="2"/>
  <c r="BF1695" i="2"/>
  <c r="T1695" i="2"/>
  <c r="R1695" i="2"/>
  <c r="P1695" i="2"/>
  <c r="BI1693" i="2"/>
  <c r="BH1693" i="2"/>
  <c r="BG1693" i="2"/>
  <c r="BF1693" i="2"/>
  <c r="T1693" i="2"/>
  <c r="R1693" i="2"/>
  <c r="P1693" i="2"/>
  <c r="BI1691" i="2"/>
  <c r="BH1691" i="2"/>
  <c r="BG1691" i="2"/>
  <c r="BF1691" i="2"/>
  <c r="T1691" i="2"/>
  <c r="R1691" i="2"/>
  <c r="P1691" i="2"/>
  <c r="BI1689" i="2"/>
  <c r="BH1689" i="2"/>
  <c r="BG1689" i="2"/>
  <c r="BF1689" i="2"/>
  <c r="T1689" i="2"/>
  <c r="R1689" i="2"/>
  <c r="P1689" i="2"/>
  <c r="BI1687" i="2"/>
  <c r="BH1687" i="2"/>
  <c r="BG1687" i="2"/>
  <c r="BF1687" i="2"/>
  <c r="T1687" i="2"/>
  <c r="R1687" i="2"/>
  <c r="P1687" i="2"/>
  <c r="BI1685" i="2"/>
  <c r="BH1685" i="2"/>
  <c r="BG1685" i="2"/>
  <c r="BF1685" i="2"/>
  <c r="T1685" i="2"/>
  <c r="R1685" i="2"/>
  <c r="P1685" i="2"/>
  <c r="BI1683" i="2"/>
  <c r="BH1683" i="2"/>
  <c r="BG1683" i="2"/>
  <c r="BF1683" i="2"/>
  <c r="T1683" i="2"/>
  <c r="R1683" i="2"/>
  <c r="P1683" i="2"/>
  <c r="BI1681" i="2"/>
  <c r="BH1681" i="2"/>
  <c r="BG1681" i="2"/>
  <c r="BF1681" i="2"/>
  <c r="T1681" i="2"/>
  <c r="R1681" i="2"/>
  <c r="P1681" i="2"/>
  <c r="BI1679" i="2"/>
  <c r="BH1679" i="2"/>
  <c r="BG1679" i="2"/>
  <c r="BF1679" i="2"/>
  <c r="T1679" i="2"/>
  <c r="R1679" i="2"/>
  <c r="P1679" i="2"/>
  <c r="BI1677" i="2"/>
  <c r="BH1677" i="2"/>
  <c r="BG1677" i="2"/>
  <c r="BF1677" i="2"/>
  <c r="T1677" i="2"/>
  <c r="R1677" i="2"/>
  <c r="P1677" i="2"/>
  <c r="BI1675" i="2"/>
  <c r="BH1675" i="2"/>
  <c r="BG1675" i="2"/>
  <c r="BF1675" i="2"/>
  <c r="T1675" i="2"/>
  <c r="R1675" i="2"/>
  <c r="P1675" i="2"/>
  <c r="BI1673" i="2"/>
  <c r="BH1673" i="2"/>
  <c r="BG1673" i="2"/>
  <c r="BF1673" i="2"/>
  <c r="T1673" i="2"/>
  <c r="R1673" i="2"/>
  <c r="P1673" i="2"/>
  <c r="BI1671" i="2"/>
  <c r="BH1671" i="2"/>
  <c r="BG1671" i="2"/>
  <c r="BF1671" i="2"/>
  <c r="T1671" i="2"/>
  <c r="R1671" i="2"/>
  <c r="P1671" i="2"/>
  <c r="BI1669" i="2"/>
  <c r="BH1669" i="2"/>
  <c r="BG1669" i="2"/>
  <c r="BF1669" i="2"/>
  <c r="T1669" i="2"/>
  <c r="R1669" i="2"/>
  <c r="P1669" i="2"/>
  <c r="BI1667" i="2"/>
  <c r="BH1667" i="2"/>
  <c r="BG1667" i="2"/>
  <c r="BF1667" i="2"/>
  <c r="T1667" i="2"/>
  <c r="R1667" i="2"/>
  <c r="P1667" i="2"/>
  <c r="BI1665" i="2"/>
  <c r="BH1665" i="2"/>
  <c r="BG1665" i="2"/>
  <c r="BF1665" i="2"/>
  <c r="T1665" i="2"/>
  <c r="R1665" i="2"/>
  <c r="P1665" i="2"/>
  <c r="BI1663" i="2"/>
  <c r="BH1663" i="2"/>
  <c r="BG1663" i="2"/>
  <c r="BF1663" i="2"/>
  <c r="T1663" i="2"/>
  <c r="R1663" i="2"/>
  <c r="P1663" i="2"/>
  <c r="BI1661" i="2"/>
  <c r="BH1661" i="2"/>
  <c r="BG1661" i="2"/>
  <c r="BF1661" i="2"/>
  <c r="T1661" i="2"/>
  <c r="R1661" i="2"/>
  <c r="P1661" i="2"/>
  <c r="BI1659" i="2"/>
  <c r="BH1659" i="2"/>
  <c r="BG1659" i="2"/>
  <c r="BF1659" i="2"/>
  <c r="T1659" i="2"/>
  <c r="R1659" i="2"/>
  <c r="P1659" i="2"/>
  <c r="BI1657" i="2"/>
  <c r="BH1657" i="2"/>
  <c r="BG1657" i="2"/>
  <c r="BF1657" i="2"/>
  <c r="T1657" i="2"/>
  <c r="R1657" i="2"/>
  <c r="P1657" i="2"/>
  <c r="BI1655" i="2"/>
  <c r="BH1655" i="2"/>
  <c r="BG1655" i="2"/>
  <c r="BF1655" i="2"/>
  <c r="T1655" i="2"/>
  <c r="R1655" i="2"/>
  <c r="P1655" i="2"/>
  <c r="BI1653" i="2"/>
  <c r="BH1653" i="2"/>
  <c r="BG1653" i="2"/>
  <c r="BF1653" i="2"/>
  <c r="T1653" i="2"/>
  <c r="R1653" i="2"/>
  <c r="P1653" i="2"/>
  <c r="BI1651" i="2"/>
  <c r="BH1651" i="2"/>
  <c r="BG1651" i="2"/>
  <c r="BF1651" i="2"/>
  <c r="T1651" i="2"/>
  <c r="R1651" i="2"/>
  <c r="P1651" i="2"/>
  <c r="BI1649" i="2"/>
  <c r="BH1649" i="2"/>
  <c r="BG1649" i="2"/>
  <c r="BF1649" i="2"/>
  <c r="T1649" i="2"/>
  <c r="R1649" i="2"/>
  <c r="P1649" i="2"/>
  <c r="BI1647" i="2"/>
  <c r="BH1647" i="2"/>
  <c r="BG1647" i="2"/>
  <c r="BF1647" i="2"/>
  <c r="T1647" i="2"/>
  <c r="R1647" i="2"/>
  <c r="P1647" i="2"/>
  <c r="BI1645" i="2"/>
  <c r="BH1645" i="2"/>
  <c r="BG1645" i="2"/>
  <c r="BF1645" i="2"/>
  <c r="T1645" i="2"/>
  <c r="R1645" i="2"/>
  <c r="P1645" i="2"/>
  <c r="BI1643" i="2"/>
  <c r="BH1643" i="2"/>
  <c r="BG1643" i="2"/>
  <c r="BF1643" i="2"/>
  <c r="T1643" i="2"/>
  <c r="R1643" i="2"/>
  <c r="P1643" i="2"/>
  <c r="BI1641" i="2"/>
  <c r="BH1641" i="2"/>
  <c r="BG1641" i="2"/>
  <c r="BF1641" i="2"/>
  <c r="T1641" i="2"/>
  <c r="R1641" i="2"/>
  <c r="P1641" i="2"/>
  <c r="BI1639" i="2"/>
  <c r="BH1639" i="2"/>
  <c r="BG1639" i="2"/>
  <c r="BF1639" i="2"/>
  <c r="T1639" i="2"/>
  <c r="R1639" i="2"/>
  <c r="P1639" i="2"/>
  <c r="BI1637" i="2"/>
  <c r="BH1637" i="2"/>
  <c r="BG1637" i="2"/>
  <c r="BF1637" i="2"/>
  <c r="T1637" i="2"/>
  <c r="R1637" i="2"/>
  <c r="P1637" i="2"/>
  <c r="BI1635" i="2"/>
  <c r="BH1635" i="2"/>
  <c r="BG1635" i="2"/>
  <c r="BF1635" i="2"/>
  <c r="T1635" i="2"/>
  <c r="R1635" i="2"/>
  <c r="P1635" i="2"/>
  <c r="BI1633" i="2"/>
  <c r="BH1633" i="2"/>
  <c r="BG1633" i="2"/>
  <c r="BF1633" i="2"/>
  <c r="T1633" i="2"/>
  <c r="R1633" i="2"/>
  <c r="P1633" i="2"/>
  <c r="BI1631" i="2"/>
  <c r="BH1631" i="2"/>
  <c r="BG1631" i="2"/>
  <c r="BF1631" i="2"/>
  <c r="T1631" i="2"/>
  <c r="R1631" i="2"/>
  <c r="P1631" i="2"/>
  <c r="BI1629" i="2"/>
  <c r="BH1629" i="2"/>
  <c r="BG1629" i="2"/>
  <c r="BF1629" i="2"/>
  <c r="T1629" i="2"/>
  <c r="R1629" i="2"/>
  <c r="P1629" i="2"/>
  <c r="BI1627" i="2"/>
  <c r="BH1627" i="2"/>
  <c r="BG1627" i="2"/>
  <c r="BF1627" i="2"/>
  <c r="T1627" i="2"/>
  <c r="R1627" i="2"/>
  <c r="P1627" i="2"/>
  <c r="BI1625" i="2"/>
  <c r="BH1625" i="2"/>
  <c r="BG1625" i="2"/>
  <c r="BF1625" i="2"/>
  <c r="T1625" i="2"/>
  <c r="R1625" i="2"/>
  <c r="P1625" i="2"/>
  <c r="BI1623" i="2"/>
  <c r="BH1623" i="2"/>
  <c r="BG1623" i="2"/>
  <c r="BF1623" i="2"/>
  <c r="T1623" i="2"/>
  <c r="R1623" i="2"/>
  <c r="P1623" i="2"/>
  <c r="BI1621" i="2"/>
  <c r="BH1621" i="2"/>
  <c r="BG1621" i="2"/>
  <c r="BF1621" i="2"/>
  <c r="T1621" i="2"/>
  <c r="R1621" i="2"/>
  <c r="P1621" i="2"/>
  <c r="BI1619" i="2"/>
  <c r="BH1619" i="2"/>
  <c r="BG1619" i="2"/>
  <c r="BF1619" i="2"/>
  <c r="T1619" i="2"/>
  <c r="R1619" i="2"/>
  <c r="P1619" i="2"/>
  <c r="BI1617" i="2"/>
  <c r="BH1617" i="2"/>
  <c r="BG1617" i="2"/>
  <c r="BF1617" i="2"/>
  <c r="T1617" i="2"/>
  <c r="R1617" i="2"/>
  <c r="P1617" i="2"/>
  <c r="BI1615" i="2"/>
  <c r="BH1615" i="2"/>
  <c r="BG1615" i="2"/>
  <c r="BF1615" i="2"/>
  <c r="T1615" i="2"/>
  <c r="R1615" i="2"/>
  <c r="P1615" i="2"/>
  <c r="BI1613" i="2"/>
  <c r="BH1613" i="2"/>
  <c r="BG1613" i="2"/>
  <c r="BF1613" i="2"/>
  <c r="T1613" i="2"/>
  <c r="R1613" i="2"/>
  <c r="P1613" i="2"/>
  <c r="BI1611" i="2"/>
  <c r="BH1611" i="2"/>
  <c r="BG1611" i="2"/>
  <c r="BF1611" i="2"/>
  <c r="T1611" i="2"/>
  <c r="R1611" i="2"/>
  <c r="P1611" i="2"/>
  <c r="BI1609" i="2"/>
  <c r="BH1609" i="2"/>
  <c r="BG1609" i="2"/>
  <c r="BF1609" i="2"/>
  <c r="T1609" i="2"/>
  <c r="R1609" i="2"/>
  <c r="P1609" i="2"/>
  <c r="BI1607" i="2"/>
  <c r="BH1607" i="2"/>
  <c r="BG1607" i="2"/>
  <c r="BF1607" i="2"/>
  <c r="T1607" i="2"/>
  <c r="R1607" i="2"/>
  <c r="P1607" i="2"/>
  <c r="BI1605" i="2"/>
  <c r="BH1605" i="2"/>
  <c r="BG1605" i="2"/>
  <c r="BF1605" i="2"/>
  <c r="T1605" i="2"/>
  <c r="R1605" i="2"/>
  <c r="P1605" i="2"/>
  <c r="BI1603" i="2"/>
  <c r="BH1603" i="2"/>
  <c r="BG1603" i="2"/>
  <c r="BF1603" i="2"/>
  <c r="T1603" i="2"/>
  <c r="R1603" i="2"/>
  <c r="P1603" i="2"/>
  <c r="BI1601" i="2"/>
  <c r="BH1601" i="2"/>
  <c r="BG1601" i="2"/>
  <c r="BF1601" i="2"/>
  <c r="T1601" i="2"/>
  <c r="R1601" i="2"/>
  <c r="P1601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5" i="2"/>
  <c r="BH1595" i="2"/>
  <c r="BG1595" i="2"/>
  <c r="BF1595" i="2"/>
  <c r="T1595" i="2"/>
  <c r="R1595" i="2"/>
  <c r="P1595" i="2"/>
  <c r="BI1593" i="2"/>
  <c r="BH1593" i="2"/>
  <c r="BG1593" i="2"/>
  <c r="BF1593" i="2"/>
  <c r="T1593" i="2"/>
  <c r="R1593" i="2"/>
  <c r="P1593" i="2"/>
  <c r="BI1591" i="2"/>
  <c r="BH1591" i="2"/>
  <c r="BG1591" i="2"/>
  <c r="BF1591" i="2"/>
  <c r="T1591" i="2"/>
  <c r="R1591" i="2"/>
  <c r="P1591" i="2"/>
  <c r="BI1589" i="2"/>
  <c r="BH1589" i="2"/>
  <c r="BG1589" i="2"/>
  <c r="BF1589" i="2"/>
  <c r="T1589" i="2"/>
  <c r="R1589" i="2"/>
  <c r="P1589" i="2"/>
  <c r="BI1587" i="2"/>
  <c r="BH1587" i="2"/>
  <c r="BG1587" i="2"/>
  <c r="BF1587" i="2"/>
  <c r="T1587" i="2"/>
  <c r="R1587" i="2"/>
  <c r="P1587" i="2"/>
  <c r="BI1585" i="2"/>
  <c r="BH1585" i="2"/>
  <c r="BG1585" i="2"/>
  <c r="BF1585" i="2"/>
  <c r="T1585" i="2"/>
  <c r="R1585" i="2"/>
  <c r="P1585" i="2"/>
  <c r="BI1583" i="2"/>
  <c r="BH1583" i="2"/>
  <c r="BG1583" i="2"/>
  <c r="BF1583" i="2"/>
  <c r="T1583" i="2"/>
  <c r="R1583" i="2"/>
  <c r="P1583" i="2"/>
  <c r="BI1581" i="2"/>
  <c r="BH1581" i="2"/>
  <c r="BG1581" i="2"/>
  <c r="BF1581" i="2"/>
  <c r="T1581" i="2"/>
  <c r="R1581" i="2"/>
  <c r="P1581" i="2"/>
  <c r="BI1579" i="2"/>
  <c r="BH1579" i="2"/>
  <c r="BG1579" i="2"/>
  <c r="BF1579" i="2"/>
  <c r="T1579" i="2"/>
  <c r="R1579" i="2"/>
  <c r="P1579" i="2"/>
  <c r="BI1577" i="2"/>
  <c r="BH1577" i="2"/>
  <c r="BG1577" i="2"/>
  <c r="BF1577" i="2"/>
  <c r="T1577" i="2"/>
  <c r="R1577" i="2"/>
  <c r="P1577" i="2"/>
  <c r="BI1575" i="2"/>
  <c r="BH1575" i="2"/>
  <c r="BG1575" i="2"/>
  <c r="BF1575" i="2"/>
  <c r="T1575" i="2"/>
  <c r="R1575" i="2"/>
  <c r="P1575" i="2"/>
  <c r="BI1573" i="2"/>
  <c r="BH1573" i="2"/>
  <c r="BG1573" i="2"/>
  <c r="BF1573" i="2"/>
  <c r="T1573" i="2"/>
  <c r="R1573" i="2"/>
  <c r="P1573" i="2"/>
  <c r="BI1571" i="2"/>
  <c r="BH1571" i="2"/>
  <c r="BG1571" i="2"/>
  <c r="BF1571" i="2"/>
  <c r="T1571" i="2"/>
  <c r="R1571" i="2"/>
  <c r="P1571" i="2"/>
  <c r="BI1569" i="2"/>
  <c r="BH1569" i="2"/>
  <c r="BG1569" i="2"/>
  <c r="BF1569" i="2"/>
  <c r="T1569" i="2"/>
  <c r="R1569" i="2"/>
  <c r="P1569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9" i="2"/>
  <c r="BH1559" i="2"/>
  <c r="BG1559" i="2"/>
  <c r="BF1559" i="2"/>
  <c r="T1559" i="2"/>
  <c r="R1559" i="2"/>
  <c r="P1559" i="2"/>
  <c r="BI1557" i="2"/>
  <c r="BH1557" i="2"/>
  <c r="BG1557" i="2"/>
  <c r="BF1557" i="2"/>
  <c r="T1557" i="2"/>
  <c r="R1557" i="2"/>
  <c r="P1557" i="2"/>
  <c r="BI1555" i="2"/>
  <c r="BH1555" i="2"/>
  <c r="BG1555" i="2"/>
  <c r="BF1555" i="2"/>
  <c r="T1555" i="2"/>
  <c r="R1555" i="2"/>
  <c r="P1555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9" i="2"/>
  <c r="BH1549" i="2"/>
  <c r="BG1549" i="2"/>
  <c r="BF1549" i="2"/>
  <c r="T1549" i="2"/>
  <c r="R1549" i="2"/>
  <c r="P1549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3" i="2"/>
  <c r="BH1543" i="2"/>
  <c r="BG1543" i="2"/>
  <c r="BF1543" i="2"/>
  <c r="T1543" i="2"/>
  <c r="R1543" i="2"/>
  <c r="P1543" i="2"/>
  <c r="BI1541" i="2"/>
  <c r="BH1541" i="2"/>
  <c r="BG1541" i="2"/>
  <c r="BF1541" i="2"/>
  <c r="T1541" i="2"/>
  <c r="R1541" i="2"/>
  <c r="P1541" i="2"/>
  <c r="BI1539" i="2"/>
  <c r="BH1539" i="2"/>
  <c r="BG1539" i="2"/>
  <c r="BF1539" i="2"/>
  <c r="T1539" i="2"/>
  <c r="R1539" i="2"/>
  <c r="P1539" i="2"/>
  <c r="BI1537" i="2"/>
  <c r="BH1537" i="2"/>
  <c r="BG1537" i="2"/>
  <c r="BF1537" i="2"/>
  <c r="T1537" i="2"/>
  <c r="R1537" i="2"/>
  <c r="P1537" i="2"/>
  <c r="BI1535" i="2"/>
  <c r="BH1535" i="2"/>
  <c r="BG1535" i="2"/>
  <c r="BF1535" i="2"/>
  <c r="T1535" i="2"/>
  <c r="R1535" i="2"/>
  <c r="P1535" i="2"/>
  <c r="BI1533" i="2"/>
  <c r="BH1533" i="2"/>
  <c r="BG1533" i="2"/>
  <c r="BF1533" i="2"/>
  <c r="T1533" i="2"/>
  <c r="R1533" i="2"/>
  <c r="P1533" i="2"/>
  <c r="BI1531" i="2"/>
  <c r="BH1531" i="2"/>
  <c r="BG1531" i="2"/>
  <c r="BF1531" i="2"/>
  <c r="T1531" i="2"/>
  <c r="R1531" i="2"/>
  <c r="P1531" i="2"/>
  <c r="BI1529" i="2"/>
  <c r="BH1529" i="2"/>
  <c r="BG1529" i="2"/>
  <c r="BF1529" i="2"/>
  <c r="T1529" i="2"/>
  <c r="R1529" i="2"/>
  <c r="P1529" i="2"/>
  <c r="BI1527" i="2"/>
  <c r="BH1527" i="2"/>
  <c r="BG1527" i="2"/>
  <c r="BF1527" i="2"/>
  <c r="T1527" i="2"/>
  <c r="R1527" i="2"/>
  <c r="P1527" i="2"/>
  <c r="BI1525" i="2"/>
  <c r="BH1525" i="2"/>
  <c r="BG1525" i="2"/>
  <c r="BF1525" i="2"/>
  <c r="T1525" i="2"/>
  <c r="R1525" i="2"/>
  <c r="P1525" i="2"/>
  <c r="BI1523" i="2"/>
  <c r="BH1523" i="2"/>
  <c r="BG1523" i="2"/>
  <c r="BF1523" i="2"/>
  <c r="T1523" i="2"/>
  <c r="R1523" i="2"/>
  <c r="P1523" i="2"/>
  <c r="BI1521" i="2"/>
  <c r="BH1521" i="2"/>
  <c r="BG1521" i="2"/>
  <c r="BF1521" i="2"/>
  <c r="T1521" i="2"/>
  <c r="R1521" i="2"/>
  <c r="P1521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15" i="2"/>
  <c r="BH1515" i="2"/>
  <c r="BG1515" i="2"/>
  <c r="BF1515" i="2"/>
  <c r="T1515" i="2"/>
  <c r="R1515" i="2"/>
  <c r="P1515" i="2"/>
  <c r="BI1513" i="2"/>
  <c r="BH1513" i="2"/>
  <c r="BG1513" i="2"/>
  <c r="BF1513" i="2"/>
  <c r="T1513" i="2"/>
  <c r="R1513" i="2"/>
  <c r="P1513" i="2"/>
  <c r="BI1511" i="2"/>
  <c r="BH1511" i="2"/>
  <c r="BG1511" i="2"/>
  <c r="BF1511" i="2"/>
  <c r="T1511" i="2"/>
  <c r="R1511" i="2"/>
  <c r="P1511" i="2"/>
  <c r="BI1509" i="2"/>
  <c r="BH1509" i="2"/>
  <c r="BG1509" i="2"/>
  <c r="BF1509" i="2"/>
  <c r="T1509" i="2"/>
  <c r="R1509" i="2"/>
  <c r="P1509" i="2"/>
  <c r="BI1507" i="2"/>
  <c r="BH1507" i="2"/>
  <c r="BG1507" i="2"/>
  <c r="BF1507" i="2"/>
  <c r="T1507" i="2"/>
  <c r="R1507" i="2"/>
  <c r="P1507" i="2"/>
  <c r="BI1505" i="2"/>
  <c r="BH1505" i="2"/>
  <c r="BG1505" i="2"/>
  <c r="BF1505" i="2"/>
  <c r="T1505" i="2"/>
  <c r="R1505" i="2"/>
  <c r="P1505" i="2"/>
  <c r="BI1503" i="2"/>
  <c r="BH1503" i="2"/>
  <c r="BG1503" i="2"/>
  <c r="BF1503" i="2"/>
  <c r="T1503" i="2"/>
  <c r="R1503" i="2"/>
  <c r="P1503" i="2"/>
  <c r="BI1501" i="2"/>
  <c r="BH1501" i="2"/>
  <c r="BG1501" i="2"/>
  <c r="BF1501" i="2"/>
  <c r="T1501" i="2"/>
  <c r="R1501" i="2"/>
  <c r="P1501" i="2"/>
  <c r="BI1499" i="2"/>
  <c r="BH1499" i="2"/>
  <c r="BG1499" i="2"/>
  <c r="BF1499" i="2"/>
  <c r="T1499" i="2"/>
  <c r="R1499" i="2"/>
  <c r="P1499" i="2"/>
  <c r="BI1497" i="2"/>
  <c r="BH1497" i="2"/>
  <c r="BG1497" i="2"/>
  <c r="BF1497" i="2"/>
  <c r="T1497" i="2"/>
  <c r="R1497" i="2"/>
  <c r="P1497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91" i="2"/>
  <c r="BH1491" i="2"/>
  <c r="BG1491" i="2"/>
  <c r="BF1491" i="2"/>
  <c r="T1491" i="2"/>
  <c r="R1491" i="2"/>
  <c r="P1491" i="2"/>
  <c r="BI1489" i="2"/>
  <c r="BH1489" i="2"/>
  <c r="BG1489" i="2"/>
  <c r="BF1489" i="2"/>
  <c r="T1489" i="2"/>
  <c r="R1489" i="2"/>
  <c r="P1489" i="2"/>
  <c r="BI1487" i="2"/>
  <c r="BH1487" i="2"/>
  <c r="BG1487" i="2"/>
  <c r="BF1487" i="2"/>
  <c r="T1487" i="2"/>
  <c r="R1487" i="2"/>
  <c r="P1487" i="2"/>
  <c r="BI1485" i="2"/>
  <c r="BH1485" i="2"/>
  <c r="BG1485" i="2"/>
  <c r="BF1485" i="2"/>
  <c r="T1485" i="2"/>
  <c r="R1485" i="2"/>
  <c r="P1485" i="2"/>
  <c r="BI1483" i="2"/>
  <c r="BH1483" i="2"/>
  <c r="BG1483" i="2"/>
  <c r="BF1483" i="2"/>
  <c r="T1483" i="2"/>
  <c r="R1483" i="2"/>
  <c r="P1483" i="2"/>
  <c r="BI1481" i="2"/>
  <c r="BH1481" i="2"/>
  <c r="BG1481" i="2"/>
  <c r="BF1481" i="2"/>
  <c r="T1481" i="2"/>
  <c r="R1481" i="2"/>
  <c r="P1481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R1467" i="2"/>
  <c r="P1467" i="2"/>
  <c r="BI1465" i="2"/>
  <c r="BH1465" i="2"/>
  <c r="BG1465" i="2"/>
  <c r="BF1465" i="2"/>
  <c r="T1465" i="2"/>
  <c r="R1465" i="2"/>
  <c r="P1465" i="2"/>
  <c r="BI1463" i="2"/>
  <c r="BH1463" i="2"/>
  <c r="BG1463" i="2"/>
  <c r="BF1463" i="2"/>
  <c r="T1463" i="2"/>
  <c r="R1463" i="2"/>
  <c r="P1463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5" i="2"/>
  <c r="BH1445" i="2"/>
  <c r="BG1445" i="2"/>
  <c r="BF1445" i="2"/>
  <c r="T1445" i="2"/>
  <c r="R1445" i="2"/>
  <c r="P1445" i="2"/>
  <c r="BI1443" i="2"/>
  <c r="BH1443" i="2"/>
  <c r="BG1443" i="2"/>
  <c r="BF1443" i="2"/>
  <c r="T1443" i="2"/>
  <c r="R1443" i="2"/>
  <c r="P1443" i="2"/>
  <c r="BI1441" i="2"/>
  <c r="BH1441" i="2"/>
  <c r="BG1441" i="2"/>
  <c r="BF1441" i="2"/>
  <c r="T1441" i="2"/>
  <c r="R1441" i="2"/>
  <c r="P1441" i="2"/>
  <c r="BI1439" i="2"/>
  <c r="BH1439" i="2"/>
  <c r="BG1439" i="2"/>
  <c r="BF1439" i="2"/>
  <c r="T1439" i="2"/>
  <c r="R1439" i="2"/>
  <c r="P1439" i="2"/>
  <c r="BI1437" i="2"/>
  <c r="BH1437" i="2"/>
  <c r="BG1437" i="2"/>
  <c r="BF1437" i="2"/>
  <c r="T1437" i="2"/>
  <c r="R1437" i="2"/>
  <c r="P1437" i="2"/>
  <c r="BI1435" i="2"/>
  <c r="BH1435" i="2"/>
  <c r="BG1435" i="2"/>
  <c r="BF1435" i="2"/>
  <c r="T1435" i="2"/>
  <c r="R1435" i="2"/>
  <c r="P1435" i="2"/>
  <c r="BI1433" i="2"/>
  <c r="BH1433" i="2"/>
  <c r="BG1433" i="2"/>
  <c r="BF1433" i="2"/>
  <c r="T1433" i="2"/>
  <c r="R1433" i="2"/>
  <c r="P1433" i="2"/>
  <c r="BI1431" i="2"/>
  <c r="BH1431" i="2"/>
  <c r="BG1431" i="2"/>
  <c r="BF1431" i="2"/>
  <c r="T1431" i="2"/>
  <c r="R1431" i="2"/>
  <c r="P1431" i="2"/>
  <c r="BI1429" i="2"/>
  <c r="BH1429" i="2"/>
  <c r="BG1429" i="2"/>
  <c r="BF1429" i="2"/>
  <c r="T1429" i="2"/>
  <c r="R1429" i="2"/>
  <c r="P1429" i="2"/>
  <c r="BI1427" i="2"/>
  <c r="BH1427" i="2"/>
  <c r="BG1427" i="2"/>
  <c r="BF1427" i="2"/>
  <c r="T1427" i="2"/>
  <c r="R1427" i="2"/>
  <c r="P1427" i="2"/>
  <c r="BI1425" i="2"/>
  <c r="BH1425" i="2"/>
  <c r="BG1425" i="2"/>
  <c r="BF1425" i="2"/>
  <c r="T1425" i="2"/>
  <c r="R1425" i="2"/>
  <c r="P1425" i="2"/>
  <c r="BI1423" i="2"/>
  <c r="BH1423" i="2"/>
  <c r="BG1423" i="2"/>
  <c r="BF1423" i="2"/>
  <c r="T1423" i="2"/>
  <c r="R1423" i="2"/>
  <c r="P1423" i="2"/>
  <c r="BI1421" i="2"/>
  <c r="BH1421" i="2"/>
  <c r="BG1421" i="2"/>
  <c r="BF1421" i="2"/>
  <c r="T1421" i="2"/>
  <c r="R1421" i="2"/>
  <c r="P1421" i="2"/>
  <c r="BI1419" i="2"/>
  <c r="BH1419" i="2"/>
  <c r="BG1419" i="2"/>
  <c r="BF1419" i="2"/>
  <c r="T1419" i="2"/>
  <c r="R1419" i="2"/>
  <c r="P1419" i="2"/>
  <c r="BI1417" i="2"/>
  <c r="BH1417" i="2"/>
  <c r="BG1417" i="2"/>
  <c r="BF1417" i="2"/>
  <c r="T1417" i="2"/>
  <c r="R1417" i="2"/>
  <c r="P1417" i="2"/>
  <c r="BI1415" i="2"/>
  <c r="BH1415" i="2"/>
  <c r="BG1415" i="2"/>
  <c r="BF1415" i="2"/>
  <c r="T1415" i="2"/>
  <c r="R1415" i="2"/>
  <c r="P1415" i="2"/>
  <c r="BI1413" i="2"/>
  <c r="BH1413" i="2"/>
  <c r="BG1413" i="2"/>
  <c r="BF1413" i="2"/>
  <c r="T1413" i="2"/>
  <c r="R1413" i="2"/>
  <c r="P1413" i="2"/>
  <c r="BI1411" i="2"/>
  <c r="BH1411" i="2"/>
  <c r="BG1411" i="2"/>
  <c r="BF1411" i="2"/>
  <c r="T1411" i="2"/>
  <c r="R1411" i="2"/>
  <c r="P1411" i="2"/>
  <c r="BI1409" i="2"/>
  <c r="BH1409" i="2"/>
  <c r="BG1409" i="2"/>
  <c r="BF1409" i="2"/>
  <c r="T1409" i="2"/>
  <c r="R1409" i="2"/>
  <c r="P1409" i="2"/>
  <c r="BI1407" i="2"/>
  <c r="BH1407" i="2"/>
  <c r="BG1407" i="2"/>
  <c r="BF1407" i="2"/>
  <c r="T1407" i="2"/>
  <c r="R1407" i="2"/>
  <c r="P1407" i="2"/>
  <c r="BI1405" i="2"/>
  <c r="BH1405" i="2"/>
  <c r="BG1405" i="2"/>
  <c r="BF1405" i="2"/>
  <c r="T1405" i="2"/>
  <c r="R1405" i="2"/>
  <c r="P1405" i="2"/>
  <c r="BI1403" i="2"/>
  <c r="BH1403" i="2"/>
  <c r="BG1403" i="2"/>
  <c r="BF1403" i="2"/>
  <c r="T1403" i="2"/>
  <c r="R1403" i="2"/>
  <c r="P1403" i="2"/>
  <c r="BI1401" i="2"/>
  <c r="BH1401" i="2"/>
  <c r="BG1401" i="2"/>
  <c r="BF1401" i="2"/>
  <c r="T1401" i="2"/>
  <c r="R1401" i="2"/>
  <c r="P1401" i="2"/>
  <c r="BI1399" i="2"/>
  <c r="BH1399" i="2"/>
  <c r="BG1399" i="2"/>
  <c r="BF1399" i="2"/>
  <c r="T1399" i="2"/>
  <c r="R1399" i="2"/>
  <c r="P1399" i="2"/>
  <c r="BI1397" i="2"/>
  <c r="BH1397" i="2"/>
  <c r="BG1397" i="2"/>
  <c r="BF1397" i="2"/>
  <c r="T1397" i="2"/>
  <c r="R1397" i="2"/>
  <c r="P1397" i="2"/>
  <c r="BI1395" i="2"/>
  <c r="BH1395" i="2"/>
  <c r="BG1395" i="2"/>
  <c r="BF1395" i="2"/>
  <c r="T1395" i="2"/>
  <c r="R1395" i="2"/>
  <c r="P1395" i="2"/>
  <c r="BI1393" i="2"/>
  <c r="BH1393" i="2"/>
  <c r="BG1393" i="2"/>
  <c r="BF1393" i="2"/>
  <c r="T1393" i="2"/>
  <c r="R1393" i="2"/>
  <c r="P1393" i="2"/>
  <c r="BI1391" i="2"/>
  <c r="BH1391" i="2"/>
  <c r="BG1391" i="2"/>
  <c r="BF1391" i="2"/>
  <c r="T1391" i="2"/>
  <c r="R1391" i="2"/>
  <c r="P1391" i="2"/>
  <c r="BI1389" i="2"/>
  <c r="BH1389" i="2"/>
  <c r="BG1389" i="2"/>
  <c r="BF1389" i="2"/>
  <c r="T1389" i="2"/>
  <c r="R1389" i="2"/>
  <c r="P1389" i="2"/>
  <c r="BI1387" i="2"/>
  <c r="BH1387" i="2"/>
  <c r="BG1387" i="2"/>
  <c r="BF1387" i="2"/>
  <c r="T1387" i="2"/>
  <c r="R1387" i="2"/>
  <c r="P1387" i="2"/>
  <c r="BI1385" i="2"/>
  <c r="BH1385" i="2"/>
  <c r="BG1385" i="2"/>
  <c r="BF1385" i="2"/>
  <c r="T1385" i="2"/>
  <c r="R1385" i="2"/>
  <c r="P1385" i="2"/>
  <c r="BI1383" i="2"/>
  <c r="BH1383" i="2"/>
  <c r="BG1383" i="2"/>
  <c r="BF1383" i="2"/>
  <c r="T1383" i="2"/>
  <c r="R1383" i="2"/>
  <c r="P1383" i="2"/>
  <c r="BI1381" i="2"/>
  <c r="BH1381" i="2"/>
  <c r="BG1381" i="2"/>
  <c r="BF1381" i="2"/>
  <c r="T1381" i="2"/>
  <c r="R1381" i="2"/>
  <c r="P1381" i="2"/>
  <c r="BI1379" i="2"/>
  <c r="BH1379" i="2"/>
  <c r="BG1379" i="2"/>
  <c r="BF1379" i="2"/>
  <c r="T1379" i="2"/>
  <c r="R1379" i="2"/>
  <c r="P1379" i="2"/>
  <c r="BI1377" i="2"/>
  <c r="BH1377" i="2"/>
  <c r="BG1377" i="2"/>
  <c r="BF1377" i="2"/>
  <c r="T1377" i="2"/>
  <c r="R1377" i="2"/>
  <c r="P1377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7" i="2"/>
  <c r="BH1367" i="2"/>
  <c r="BG1367" i="2"/>
  <c r="BF1367" i="2"/>
  <c r="T1367" i="2"/>
  <c r="R1367" i="2"/>
  <c r="P1367" i="2"/>
  <c r="BI1365" i="2"/>
  <c r="BH1365" i="2"/>
  <c r="BG1365" i="2"/>
  <c r="BF1365" i="2"/>
  <c r="T1365" i="2"/>
  <c r="R1365" i="2"/>
  <c r="P1365" i="2"/>
  <c r="BI1363" i="2"/>
  <c r="BH1363" i="2"/>
  <c r="BG1363" i="2"/>
  <c r="BF1363" i="2"/>
  <c r="T1363" i="2"/>
  <c r="R1363" i="2"/>
  <c r="P1363" i="2"/>
  <c r="BI1361" i="2"/>
  <c r="BH1361" i="2"/>
  <c r="BG1361" i="2"/>
  <c r="BF1361" i="2"/>
  <c r="T1361" i="2"/>
  <c r="R1361" i="2"/>
  <c r="P1361" i="2"/>
  <c r="BI1359" i="2"/>
  <c r="BH1359" i="2"/>
  <c r="BG1359" i="2"/>
  <c r="BF1359" i="2"/>
  <c r="T1359" i="2"/>
  <c r="R1359" i="2"/>
  <c r="P1359" i="2"/>
  <c r="BI1357" i="2"/>
  <c r="BH1357" i="2"/>
  <c r="BG1357" i="2"/>
  <c r="BF1357" i="2"/>
  <c r="T1357" i="2"/>
  <c r="R1357" i="2"/>
  <c r="P1357" i="2"/>
  <c r="BI1355" i="2"/>
  <c r="BH1355" i="2"/>
  <c r="BG1355" i="2"/>
  <c r="BF1355" i="2"/>
  <c r="T1355" i="2"/>
  <c r="R1355" i="2"/>
  <c r="P1355" i="2"/>
  <c r="BI1353" i="2"/>
  <c r="BH1353" i="2"/>
  <c r="BG1353" i="2"/>
  <c r="BF1353" i="2"/>
  <c r="T1353" i="2"/>
  <c r="R1353" i="2"/>
  <c r="P1353" i="2"/>
  <c r="BI1351" i="2"/>
  <c r="BH1351" i="2"/>
  <c r="BG1351" i="2"/>
  <c r="BF1351" i="2"/>
  <c r="T1351" i="2"/>
  <c r="R1351" i="2"/>
  <c r="P1351" i="2"/>
  <c r="BI1349" i="2"/>
  <c r="BH1349" i="2"/>
  <c r="BG1349" i="2"/>
  <c r="BF1349" i="2"/>
  <c r="T1349" i="2"/>
  <c r="R1349" i="2"/>
  <c r="P1349" i="2"/>
  <c r="BI1347" i="2"/>
  <c r="BH1347" i="2"/>
  <c r="BG1347" i="2"/>
  <c r="BF1347" i="2"/>
  <c r="T1347" i="2"/>
  <c r="R1347" i="2"/>
  <c r="P1347" i="2"/>
  <c r="BI1345" i="2"/>
  <c r="BH1345" i="2"/>
  <c r="BG1345" i="2"/>
  <c r="BF1345" i="2"/>
  <c r="T1345" i="2"/>
  <c r="R1345" i="2"/>
  <c r="P1345" i="2"/>
  <c r="BI1343" i="2"/>
  <c r="BH1343" i="2"/>
  <c r="BG1343" i="2"/>
  <c r="BF1343" i="2"/>
  <c r="T1343" i="2"/>
  <c r="R1343" i="2"/>
  <c r="P1343" i="2"/>
  <c r="BI1341" i="2"/>
  <c r="BH1341" i="2"/>
  <c r="BG1341" i="2"/>
  <c r="BF1341" i="2"/>
  <c r="T1341" i="2"/>
  <c r="R1341" i="2"/>
  <c r="P1341" i="2"/>
  <c r="BI1339" i="2"/>
  <c r="BH1339" i="2"/>
  <c r="BG1339" i="2"/>
  <c r="BF1339" i="2"/>
  <c r="T1339" i="2"/>
  <c r="R1339" i="2"/>
  <c r="P1339" i="2"/>
  <c r="BI1337" i="2"/>
  <c r="BH1337" i="2"/>
  <c r="BG1337" i="2"/>
  <c r="BF1337" i="2"/>
  <c r="T1337" i="2"/>
  <c r="R1337" i="2"/>
  <c r="P1337" i="2"/>
  <c r="BI1335" i="2"/>
  <c r="BH1335" i="2"/>
  <c r="BG1335" i="2"/>
  <c r="BF1335" i="2"/>
  <c r="T1335" i="2"/>
  <c r="R1335" i="2"/>
  <c r="P1335" i="2"/>
  <c r="BI1333" i="2"/>
  <c r="BH1333" i="2"/>
  <c r="BG1333" i="2"/>
  <c r="BF1333" i="2"/>
  <c r="T1333" i="2"/>
  <c r="R1333" i="2"/>
  <c r="P1333" i="2"/>
  <c r="BI1331" i="2"/>
  <c r="BH1331" i="2"/>
  <c r="BG1331" i="2"/>
  <c r="BF1331" i="2"/>
  <c r="T1331" i="2"/>
  <c r="R1331" i="2"/>
  <c r="P1331" i="2"/>
  <c r="BI1329" i="2"/>
  <c r="BH1329" i="2"/>
  <c r="BG1329" i="2"/>
  <c r="BF1329" i="2"/>
  <c r="T1329" i="2"/>
  <c r="R1329" i="2"/>
  <c r="P1329" i="2"/>
  <c r="BI1327" i="2"/>
  <c r="BH1327" i="2"/>
  <c r="BG1327" i="2"/>
  <c r="BF1327" i="2"/>
  <c r="T1327" i="2"/>
  <c r="R1327" i="2"/>
  <c r="P1327" i="2"/>
  <c r="BI1325" i="2"/>
  <c r="BH1325" i="2"/>
  <c r="BG1325" i="2"/>
  <c r="BF1325" i="2"/>
  <c r="T1325" i="2"/>
  <c r="R1325" i="2"/>
  <c r="P1325" i="2"/>
  <c r="BI1323" i="2"/>
  <c r="BH1323" i="2"/>
  <c r="BG1323" i="2"/>
  <c r="BF1323" i="2"/>
  <c r="T1323" i="2"/>
  <c r="R1323" i="2"/>
  <c r="P1323" i="2"/>
  <c r="BI1321" i="2"/>
  <c r="BH1321" i="2"/>
  <c r="BG1321" i="2"/>
  <c r="BF1321" i="2"/>
  <c r="T1321" i="2"/>
  <c r="R1321" i="2"/>
  <c r="P1321" i="2"/>
  <c r="BI1319" i="2"/>
  <c r="BH1319" i="2"/>
  <c r="BG1319" i="2"/>
  <c r="BF1319" i="2"/>
  <c r="T1319" i="2"/>
  <c r="R1319" i="2"/>
  <c r="P1319" i="2"/>
  <c r="BI1317" i="2"/>
  <c r="BH1317" i="2"/>
  <c r="BG1317" i="2"/>
  <c r="BF1317" i="2"/>
  <c r="T1317" i="2"/>
  <c r="R1317" i="2"/>
  <c r="P1317" i="2"/>
  <c r="BI1315" i="2"/>
  <c r="BH1315" i="2"/>
  <c r="BG1315" i="2"/>
  <c r="BF1315" i="2"/>
  <c r="T1315" i="2"/>
  <c r="R1315" i="2"/>
  <c r="P1315" i="2"/>
  <c r="BI1313" i="2"/>
  <c r="BH1313" i="2"/>
  <c r="BG1313" i="2"/>
  <c r="BF1313" i="2"/>
  <c r="T1313" i="2"/>
  <c r="R1313" i="2"/>
  <c r="P1313" i="2"/>
  <c r="BI1311" i="2"/>
  <c r="BH1311" i="2"/>
  <c r="BG1311" i="2"/>
  <c r="BF1311" i="2"/>
  <c r="T1311" i="2"/>
  <c r="R1311" i="2"/>
  <c r="P1311" i="2"/>
  <c r="BI1309" i="2"/>
  <c r="BH1309" i="2"/>
  <c r="BG1309" i="2"/>
  <c r="BF1309" i="2"/>
  <c r="T1309" i="2"/>
  <c r="R1309" i="2"/>
  <c r="P1309" i="2"/>
  <c r="BI1307" i="2"/>
  <c r="BH1307" i="2"/>
  <c r="BG1307" i="2"/>
  <c r="BF1307" i="2"/>
  <c r="T1307" i="2"/>
  <c r="R1307" i="2"/>
  <c r="P1307" i="2"/>
  <c r="BI1305" i="2"/>
  <c r="BH1305" i="2"/>
  <c r="BG1305" i="2"/>
  <c r="BF1305" i="2"/>
  <c r="T1305" i="2"/>
  <c r="R1305" i="2"/>
  <c r="P1305" i="2"/>
  <c r="BI1303" i="2"/>
  <c r="BH1303" i="2"/>
  <c r="BG1303" i="2"/>
  <c r="BF1303" i="2"/>
  <c r="T1303" i="2"/>
  <c r="R1303" i="2"/>
  <c r="P1303" i="2"/>
  <c r="BI1301" i="2"/>
  <c r="BH1301" i="2"/>
  <c r="BG1301" i="2"/>
  <c r="BF1301" i="2"/>
  <c r="T1301" i="2"/>
  <c r="R1301" i="2"/>
  <c r="P1301" i="2"/>
  <c r="BI1299" i="2"/>
  <c r="BH1299" i="2"/>
  <c r="BG1299" i="2"/>
  <c r="BF1299" i="2"/>
  <c r="T1299" i="2"/>
  <c r="R1299" i="2"/>
  <c r="P1299" i="2"/>
  <c r="BI1297" i="2"/>
  <c r="BH1297" i="2"/>
  <c r="BG1297" i="2"/>
  <c r="BF1297" i="2"/>
  <c r="T1297" i="2"/>
  <c r="R1297" i="2"/>
  <c r="P1297" i="2"/>
  <c r="BI1295" i="2"/>
  <c r="BH1295" i="2"/>
  <c r="BG1295" i="2"/>
  <c r="BF1295" i="2"/>
  <c r="T1295" i="2"/>
  <c r="R1295" i="2"/>
  <c r="P1295" i="2"/>
  <c r="BI1293" i="2"/>
  <c r="BH1293" i="2"/>
  <c r="BG1293" i="2"/>
  <c r="BF1293" i="2"/>
  <c r="T1293" i="2"/>
  <c r="R1293" i="2"/>
  <c r="P1293" i="2"/>
  <c r="BI1291" i="2"/>
  <c r="BH1291" i="2"/>
  <c r="BG1291" i="2"/>
  <c r="BF1291" i="2"/>
  <c r="T1291" i="2"/>
  <c r="R1291" i="2"/>
  <c r="P1291" i="2"/>
  <c r="BI1289" i="2"/>
  <c r="BH1289" i="2"/>
  <c r="BG1289" i="2"/>
  <c r="BF1289" i="2"/>
  <c r="T1289" i="2"/>
  <c r="R1289" i="2"/>
  <c r="P1289" i="2"/>
  <c r="BI1287" i="2"/>
  <c r="BH1287" i="2"/>
  <c r="BG1287" i="2"/>
  <c r="BF1287" i="2"/>
  <c r="T1287" i="2"/>
  <c r="R1287" i="2"/>
  <c r="P1287" i="2"/>
  <c r="BI1285" i="2"/>
  <c r="BH1285" i="2"/>
  <c r="BG1285" i="2"/>
  <c r="BF1285" i="2"/>
  <c r="T1285" i="2"/>
  <c r="R1285" i="2"/>
  <c r="P1285" i="2"/>
  <c r="BI1283" i="2"/>
  <c r="BH1283" i="2"/>
  <c r="BG1283" i="2"/>
  <c r="BF1283" i="2"/>
  <c r="T1283" i="2"/>
  <c r="R1283" i="2"/>
  <c r="P1283" i="2"/>
  <c r="BI1281" i="2"/>
  <c r="BH1281" i="2"/>
  <c r="BG1281" i="2"/>
  <c r="BF1281" i="2"/>
  <c r="T1281" i="2"/>
  <c r="R1281" i="2"/>
  <c r="P1281" i="2"/>
  <c r="BI1279" i="2"/>
  <c r="BH1279" i="2"/>
  <c r="BG1279" i="2"/>
  <c r="BF1279" i="2"/>
  <c r="T1279" i="2"/>
  <c r="R1279" i="2"/>
  <c r="P1279" i="2"/>
  <c r="BI1277" i="2"/>
  <c r="BH1277" i="2"/>
  <c r="BG1277" i="2"/>
  <c r="BF1277" i="2"/>
  <c r="T1277" i="2"/>
  <c r="R1277" i="2"/>
  <c r="P1277" i="2"/>
  <c r="BI1275" i="2"/>
  <c r="BH1275" i="2"/>
  <c r="BG1275" i="2"/>
  <c r="BF1275" i="2"/>
  <c r="T1275" i="2"/>
  <c r="R1275" i="2"/>
  <c r="P1275" i="2"/>
  <c r="BI1273" i="2"/>
  <c r="BH1273" i="2"/>
  <c r="BG1273" i="2"/>
  <c r="BF1273" i="2"/>
  <c r="T1273" i="2"/>
  <c r="R1273" i="2"/>
  <c r="P1273" i="2"/>
  <c r="BI1271" i="2"/>
  <c r="BH1271" i="2"/>
  <c r="BG1271" i="2"/>
  <c r="BF1271" i="2"/>
  <c r="T1271" i="2"/>
  <c r="R1271" i="2"/>
  <c r="P1271" i="2"/>
  <c r="BI1269" i="2"/>
  <c r="BH1269" i="2"/>
  <c r="BG1269" i="2"/>
  <c r="BF1269" i="2"/>
  <c r="T1269" i="2"/>
  <c r="R1269" i="2"/>
  <c r="P1269" i="2"/>
  <c r="BI1267" i="2"/>
  <c r="BH1267" i="2"/>
  <c r="BG1267" i="2"/>
  <c r="BF1267" i="2"/>
  <c r="T1267" i="2"/>
  <c r="R1267" i="2"/>
  <c r="P1267" i="2"/>
  <c r="BI1265" i="2"/>
  <c r="BH1265" i="2"/>
  <c r="BG1265" i="2"/>
  <c r="BF1265" i="2"/>
  <c r="T1265" i="2"/>
  <c r="R1265" i="2"/>
  <c r="P1265" i="2"/>
  <c r="BI1263" i="2"/>
  <c r="BH1263" i="2"/>
  <c r="BG1263" i="2"/>
  <c r="BF1263" i="2"/>
  <c r="T1263" i="2"/>
  <c r="R1263" i="2"/>
  <c r="P1263" i="2"/>
  <c r="BI1261" i="2"/>
  <c r="BH1261" i="2"/>
  <c r="BG1261" i="2"/>
  <c r="BF1261" i="2"/>
  <c r="T1261" i="2"/>
  <c r="R1261" i="2"/>
  <c r="P1261" i="2"/>
  <c r="BI1259" i="2"/>
  <c r="BH1259" i="2"/>
  <c r="BG1259" i="2"/>
  <c r="BF1259" i="2"/>
  <c r="T1259" i="2"/>
  <c r="R1259" i="2"/>
  <c r="P1259" i="2"/>
  <c r="BI1257" i="2"/>
  <c r="BH1257" i="2"/>
  <c r="BG1257" i="2"/>
  <c r="BF1257" i="2"/>
  <c r="T1257" i="2"/>
  <c r="R1257" i="2"/>
  <c r="P1257" i="2"/>
  <c r="BI1255" i="2"/>
  <c r="BH1255" i="2"/>
  <c r="BG1255" i="2"/>
  <c r="BF1255" i="2"/>
  <c r="T1255" i="2"/>
  <c r="R1255" i="2"/>
  <c r="P1255" i="2"/>
  <c r="BI1253" i="2"/>
  <c r="BH1253" i="2"/>
  <c r="BG1253" i="2"/>
  <c r="BF1253" i="2"/>
  <c r="T1253" i="2"/>
  <c r="R1253" i="2"/>
  <c r="P1253" i="2"/>
  <c r="BI1251" i="2"/>
  <c r="BH1251" i="2"/>
  <c r="BG1251" i="2"/>
  <c r="BF1251" i="2"/>
  <c r="T1251" i="2"/>
  <c r="R1251" i="2"/>
  <c r="P1251" i="2"/>
  <c r="BI1249" i="2"/>
  <c r="BH1249" i="2"/>
  <c r="BG1249" i="2"/>
  <c r="BF1249" i="2"/>
  <c r="T1249" i="2"/>
  <c r="R1249" i="2"/>
  <c r="P1249" i="2"/>
  <c r="BI1247" i="2"/>
  <c r="BH1247" i="2"/>
  <c r="BG1247" i="2"/>
  <c r="BF1247" i="2"/>
  <c r="T1247" i="2"/>
  <c r="R1247" i="2"/>
  <c r="P1247" i="2"/>
  <c r="BI1245" i="2"/>
  <c r="BH1245" i="2"/>
  <c r="BG1245" i="2"/>
  <c r="BF1245" i="2"/>
  <c r="T1245" i="2"/>
  <c r="R1245" i="2"/>
  <c r="P1245" i="2"/>
  <c r="BI1243" i="2"/>
  <c r="BH1243" i="2"/>
  <c r="BG1243" i="2"/>
  <c r="BF1243" i="2"/>
  <c r="T1243" i="2"/>
  <c r="R1243" i="2"/>
  <c r="P1243" i="2"/>
  <c r="BI1241" i="2"/>
  <c r="BH1241" i="2"/>
  <c r="BG1241" i="2"/>
  <c r="BF1241" i="2"/>
  <c r="T1241" i="2"/>
  <c r="R1241" i="2"/>
  <c r="P1241" i="2"/>
  <c r="BI1239" i="2"/>
  <c r="BH1239" i="2"/>
  <c r="BG1239" i="2"/>
  <c r="BF1239" i="2"/>
  <c r="T1239" i="2"/>
  <c r="R1239" i="2"/>
  <c r="P1239" i="2"/>
  <c r="BI1237" i="2"/>
  <c r="BH1237" i="2"/>
  <c r="BG1237" i="2"/>
  <c r="BF1237" i="2"/>
  <c r="T1237" i="2"/>
  <c r="R1237" i="2"/>
  <c r="P1237" i="2"/>
  <c r="BI1235" i="2"/>
  <c r="BH1235" i="2"/>
  <c r="BG1235" i="2"/>
  <c r="BF1235" i="2"/>
  <c r="T1235" i="2"/>
  <c r="R1235" i="2"/>
  <c r="P1235" i="2"/>
  <c r="BI1233" i="2"/>
  <c r="BH1233" i="2"/>
  <c r="BG1233" i="2"/>
  <c r="BF1233" i="2"/>
  <c r="T1233" i="2"/>
  <c r="R1233" i="2"/>
  <c r="P1233" i="2"/>
  <c r="BI1231" i="2"/>
  <c r="BH1231" i="2"/>
  <c r="BG1231" i="2"/>
  <c r="BF1231" i="2"/>
  <c r="T1231" i="2"/>
  <c r="R1231" i="2"/>
  <c r="P1231" i="2"/>
  <c r="BI1229" i="2"/>
  <c r="BH1229" i="2"/>
  <c r="BG1229" i="2"/>
  <c r="BF1229" i="2"/>
  <c r="T1229" i="2"/>
  <c r="R1229" i="2"/>
  <c r="P1229" i="2"/>
  <c r="BI1227" i="2"/>
  <c r="BH1227" i="2"/>
  <c r="BG1227" i="2"/>
  <c r="BF1227" i="2"/>
  <c r="T1227" i="2"/>
  <c r="R1227" i="2"/>
  <c r="P1227" i="2"/>
  <c r="BI1225" i="2"/>
  <c r="BH1225" i="2"/>
  <c r="BG1225" i="2"/>
  <c r="BF1225" i="2"/>
  <c r="T1225" i="2"/>
  <c r="R1225" i="2"/>
  <c r="P1225" i="2"/>
  <c r="BI1223" i="2"/>
  <c r="BH1223" i="2"/>
  <c r="BG1223" i="2"/>
  <c r="BF1223" i="2"/>
  <c r="T1223" i="2"/>
  <c r="R1223" i="2"/>
  <c r="P1223" i="2"/>
  <c r="BI1221" i="2"/>
  <c r="BH1221" i="2"/>
  <c r="BG1221" i="2"/>
  <c r="BF1221" i="2"/>
  <c r="T1221" i="2"/>
  <c r="R1221" i="2"/>
  <c r="P1221" i="2"/>
  <c r="BI1219" i="2"/>
  <c r="BH1219" i="2"/>
  <c r="BG1219" i="2"/>
  <c r="BF1219" i="2"/>
  <c r="T1219" i="2"/>
  <c r="R1219" i="2"/>
  <c r="P1219" i="2"/>
  <c r="BI1217" i="2"/>
  <c r="BH1217" i="2"/>
  <c r="BG1217" i="2"/>
  <c r="BF1217" i="2"/>
  <c r="T1217" i="2"/>
  <c r="R1217" i="2"/>
  <c r="P1217" i="2"/>
  <c r="BI1215" i="2"/>
  <c r="BH1215" i="2"/>
  <c r="BG1215" i="2"/>
  <c r="BF1215" i="2"/>
  <c r="T1215" i="2"/>
  <c r="R1215" i="2"/>
  <c r="P1215" i="2"/>
  <c r="BI1213" i="2"/>
  <c r="BH1213" i="2"/>
  <c r="BG1213" i="2"/>
  <c r="BF1213" i="2"/>
  <c r="T1213" i="2"/>
  <c r="R1213" i="2"/>
  <c r="P1213" i="2"/>
  <c r="BI1211" i="2"/>
  <c r="BH1211" i="2"/>
  <c r="BG1211" i="2"/>
  <c r="BF1211" i="2"/>
  <c r="T1211" i="2"/>
  <c r="R1211" i="2"/>
  <c r="P1211" i="2"/>
  <c r="BI1209" i="2"/>
  <c r="BH1209" i="2"/>
  <c r="BG1209" i="2"/>
  <c r="BF1209" i="2"/>
  <c r="T1209" i="2"/>
  <c r="R1209" i="2"/>
  <c r="P1209" i="2"/>
  <c r="BI1207" i="2"/>
  <c r="BH1207" i="2"/>
  <c r="BG1207" i="2"/>
  <c r="BF1207" i="2"/>
  <c r="T1207" i="2"/>
  <c r="R1207" i="2"/>
  <c r="P1207" i="2"/>
  <c r="BI1205" i="2"/>
  <c r="BH1205" i="2"/>
  <c r="BG1205" i="2"/>
  <c r="BF1205" i="2"/>
  <c r="T1205" i="2"/>
  <c r="R1205" i="2"/>
  <c r="P1205" i="2"/>
  <c r="BI1203" i="2"/>
  <c r="BH1203" i="2"/>
  <c r="BG1203" i="2"/>
  <c r="BF1203" i="2"/>
  <c r="T1203" i="2"/>
  <c r="R1203" i="2"/>
  <c r="P1203" i="2"/>
  <c r="BI1201" i="2"/>
  <c r="BH1201" i="2"/>
  <c r="BG1201" i="2"/>
  <c r="BF1201" i="2"/>
  <c r="T1201" i="2"/>
  <c r="R1201" i="2"/>
  <c r="P1201" i="2"/>
  <c r="BI1199" i="2"/>
  <c r="BH1199" i="2"/>
  <c r="BG1199" i="2"/>
  <c r="BF1199" i="2"/>
  <c r="T1199" i="2"/>
  <c r="R1199" i="2"/>
  <c r="P1199" i="2"/>
  <c r="BI1197" i="2"/>
  <c r="BH1197" i="2"/>
  <c r="BG1197" i="2"/>
  <c r="BF1197" i="2"/>
  <c r="T1197" i="2"/>
  <c r="R1197" i="2"/>
  <c r="P1197" i="2"/>
  <c r="BI1195" i="2"/>
  <c r="BH1195" i="2"/>
  <c r="BG1195" i="2"/>
  <c r="BF1195" i="2"/>
  <c r="T1195" i="2"/>
  <c r="R1195" i="2"/>
  <c r="P1195" i="2"/>
  <c r="BI1193" i="2"/>
  <c r="BH1193" i="2"/>
  <c r="BG1193" i="2"/>
  <c r="BF1193" i="2"/>
  <c r="T1193" i="2"/>
  <c r="R1193" i="2"/>
  <c r="P1193" i="2"/>
  <c r="BI1191" i="2"/>
  <c r="BH1191" i="2"/>
  <c r="BG1191" i="2"/>
  <c r="BF1191" i="2"/>
  <c r="T1191" i="2"/>
  <c r="R1191" i="2"/>
  <c r="P1191" i="2"/>
  <c r="BI1189" i="2"/>
  <c r="BH1189" i="2"/>
  <c r="BG1189" i="2"/>
  <c r="BF1189" i="2"/>
  <c r="T1189" i="2"/>
  <c r="R1189" i="2"/>
  <c r="P1189" i="2"/>
  <c r="BI1187" i="2"/>
  <c r="BH1187" i="2"/>
  <c r="BG1187" i="2"/>
  <c r="BF1187" i="2"/>
  <c r="T1187" i="2"/>
  <c r="R1187" i="2"/>
  <c r="P1187" i="2"/>
  <c r="BI1185" i="2"/>
  <c r="BH1185" i="2"/>
  <c r="BG1185" i="2"/>
  <c r="BF1185" i="2"/>
  <c r="T1185" i="2"/>
  <c r="R1185" i="2"/>
  <c r="P1185" i="2"/>
  <c r="BI1183" i="2"/>
  <c r="BH1183" i="2"/>
  <c r="BG1183" i="2"/>
  <c r="BF1183" i="2"/>
  <c r="T1183" i="2"/>
  <c r="R1183" i="2"/>
  <c r="P1183" i="2"/>
  <c r="BI1181" i="2"/>
  <c r="BH1181" i="2"/>
  <c r="BG1181" i="2"/>
  <c r="BF1181" i="2"/>
  <c r="T1181" i="2"/>
  <c r="R1181" i="2"/>
  <c r="P1181" i="2"/>
  <c r="BI1179" i="2"/>
  <c r="BH1179" i="2"/>
  <c r="BG1179" i="2"/>
  <c r="BF1179" i="2"/>
  <c r="T1179" i="2"/>
  <c r="R1179" i="2"/>
  <c r="P1179" i="2"/>
  <c r="BI1177" i="2"/>
  <c r="BH1177" i="2"/>
  <c r="BG1177" i="2"/>
  <c r="BF1177" i="2"/>
  <c r="T1177" i="2"/>
  <c r="R1177" i="2"/>
  <c r="P1177" i="2"/>
  <c r="BI1175" i="2"/>
  <c r="BH1175" i="2"/>
  <c r="BG1175" i="2"/>
  <c r="BF1175" i="2"/>
  <c r="T1175" i="2"/>
  <c r="R1175" i="2"/>
  <c r="P1175" i="2"/>
  <c r="BI1173" i="2"/>
  <c r="BH1173" i="2"/>
  <c r="BG1173" i="2"/>
  <c r="BF1173" i="2"/>
  <c r="T1173" i="2"/>
  <c r="R1173" i="2"/>
  <c r="P1173" i="2"/>
  <c r="BI1171" i="2"/>
  <c r="BH1171" i="2"/>
  <c r="BG1171" i="2"/>
  <c r="BF1171" i="2"/>
  <c r="T1171" i="2"/>
  <c r="R1171" i="2"/>
  <c r="P1171" i="2"/>
  <c r="BI1169" i="2"/>
  <c r="BH1169" i="2"/>
  <c r="BG1169" i="2"/>
  <c r="BF1169" i="2"/>
  <c r="T1169" i="2"/>
  <c r="R1169" i="2"/>
  <c r="P1169" i="2"/>
  <c r="BI1167" i="2"/>
  <c r="BH1167" i="2"/>
  <c r="BG1167" i="2"/>
  <c r="BF1167" i="2"/>
  <c r="T1167" i="2"/>
  <c r="R1167" i="2"/>
  <c r="P1167" i="2"/>
  <c r="BI1165" i="2"/>
  <c r="BH1165" i="2"/>
  <c r="BG1165" i="2"/>
  <c r="BF1165" i="2"/>
  <c r="T1165" i="2"/>
  <c r="R1165" i="2"/>
  <c r="P1165" i="2"/>
  <c r="BI1163" i="2"/>
  <c r="BH1163" i="2"/>
  <c r="BG1163" i="2"/>
  <c r="BF1163" i="2"/>
  <c r="T1163" i="2"/>
  <c r="R1163" i="2"/>
  <c r="P1163" i="2"/>
  <c r="BI1161" i="2"/>
  <c r="BH1161" i="2"/>
  <c r="BG1161" i="2"/>
  <c r="BF1161" i="2"/>
  <c r="T1161" i="2"/>
  <c r="R1161" i="2"/>
  <c r="P1161" i="2"/>
  <c r="BI1159" i="2"/>
  <c r="BH1159" i="2"/>
  <c r="BG1159" i="2"/>
  <c r="BF1159" i="2"/>
  <c r="T1159" i="2"/>
  <c r="R1159" i="2"/>
  <c r="P1159" i="2"/>
  <c r="BI1157" i="2"/>
  <c r="BH1157" i="2"/>
  <c r="BG1157" i="2"/>
  <c r="BF1157" i="2"/>
  <c r="T1157" i="2"/>
  <c r="R1157" i="2"/>
  <c r="P1157" i="2"/>
  <c r="BI1155" i="2"/>
  <c r="BH1155" i="2"/>
  <c r="BG1155" i="2"/>
  <c r="BF1155" i="2"/>
  <c r="T1155" i="2"/>
  <c r="R1155" i="2"/>
  <c r="P1155" i="2"/>
  <c r="BI1153" i="2"/>
  <c r="BH1153" i="2"/>
  <c r="BG1153" i="2"/>
  <c r="BF1153" i="2"/>
  <c r="T1153" i="2"/>
  <c r="R1153" i="2"/>
  <c r="P1153" i="2"/>
  <c r="BI1151" i="2"/>
  <c r="BH1151" i="2"/>
  <c r="BG1151" i="2"/>
  <c r="BF1151" i="2"/>
  <c r="T1151" i="2"/>
  <c r="R1151" i="2"/>
  <c r="P1151" i="2"/>
  <c r="BI1149" i="2"/>
  <c r="BH1149" i="2"/>
  <c r="BG1149" i="2"/>
  <c r="BF1149" i="2"/>
  <c r="T1149" i="2"/>
  <c r="R1149" i="2"/>
  <c r="P1149" i="2"/>
  <c r="BI1147" i="2"/>
  <c r="BH1147" i="2"/>
  <c r="BG1147" i="2"/>
  <c r="BF1147" i="2"/>
  <c r="T1147" i="2"/>
  <c r="R1147" i="2"/>
  <c r="P1147" i="2"/>
  <c r="BI1145" i="2"/>
  <c r="BH1145" i="2"/>
  <c r="BG1145" i="2"/>
  <c r="BF1145" i="2"/>
  <c r="T1145" i="2"/>
  <c r="R1145" i="2"/>
  <c r="P1145" i="2"/>
  <c r="BI1143" i="2"/>
  <c r="BH1143" i="2"/>
  <c r="BG1143" i="2"/>
  <c r="BF1143" i="2"/>
  <c r="T1143" i="2"/>
  <c r="R1143" i="2"/>
  <c r="P1143" i="2"/>
  <c r="BI1141" i="2"/>
  <c r="BH1141" i="2"/>
  <c r="BG1141" i="2"/>
  <c r="BF1141" i="2"/>
  <c r="T1141" i="2"/>
  <c r="R1141" i="2"/>
  <c r="P1141" i="2"/>
  <c r="BI1139" i="2"/>
  <c r="BH1139" i="2"/>
  <c r="BG1139" i="2"/>
  <c r="BF1139" i="2"/>
  <c r="T1139" i="2"/>
  <c r="R1139" i="2"/>
  <c r="P1139" i="2"/>
  <c r="BI1137" i="2"/>
  <c r="BH1137" i="2"/>
  <c r="BG1137" i="2"/>
  <c r="BF1137" i="2"/>
  <c r="T1137" i="2"/>
  <c r="R1137" i="2"/>
  <c r="P1137" i="2"/>
  <c r="BI1135" i="2"/>
  <c r="BH1135" i="2"/>
  <c r="BG1135" i="2"/>
  <c r="BF1135" i="2"/>
  <c r="T1135" i="2"/>
  <c r="R1135" i="2"/>
  <c r="P1135" i="2"/>
  <c r="BI1133" i="2"/>
  <c r="BH1133" i="2"/>
  <c r="BG1133" i="2"/>
  <c r="BF1133" i="2"/>
  <c r="T1133" i="2"/>
  <c r="R1133" i="2"/>
  <c r="P1133" i="2"/>
  <c r="BI1131" i="2"/>
  <c r="BH1131" i="2"/>
  <c r="BG1131" i="2"/>
  <c r="BF1131" i="2"/>
  <c r="T1131" i="2"/>
  <c r="R1131" i="2"/>
  <c r="P1131" i="2"/>
  <c r="BI1129" i="2"/>
  <c r="BH1129" i="2"/>
  <c r="BG1129" i="2"/>
  <c r="BF1129" i="2"/>
  <c r="T1129" i="2"/>
  <c r="R1129" i="2"/>
  <c r="P1129" i="2"/>
  <c r="BI1127" i="2"/>
  <c r="BH1127" i="2"/>
  <c r="BG1127" i="2"/>
  <c r="BF1127" i="2"/>
  <c r="T1127" i="2"/>
  <c r="R1127" i="2"/>
  <c r="P1127" i="2"/>
  <c r="BI1125" i="2"/>
  <c r="BH1125" i="2"/>
  <c r="BG1125" i="2"/>
  <c r="BF1125" i="2"/>
  <c r="T1125" i="2"/>
  <c r="R1125" i="2"/>
  <c r="P1125" i="2"/>
  <c r="BI1123" i="2"/>
  <c r="BH1123" i="2"/>
  <c r="BG1123" i="2"/>
  <c r="BF1123" i="2"/>
  <c r="T1123" i="2"/>
  <c r="R1123" i="2"/>
  <c r="P1123" i="2"/>
  <c r="BI1121" i="2"/>
  <c r="BH1121" i="2"/>
  <c r="BG1121" i="2"/>
  <c r="BF1121" i="2"/>
  <c r="T1121" i="2"/>
  <c r="R1121" i="2"/>
  <c r="P1121" i="2"/>
  <c r="BI1119" i="2"/>
  <c r="BH1119" i="2"/>
  <c r="BG1119" i="2"/>
  <c r="BF1119" i="2"/>
  <c r="T1119" i="2"/>
  <c r="R1119" i="2"/>
  <c r="P1119" i="2"/>
  <c r="BI1117" i="2"/>
  <c r="BH1117" i="2"/>
  <c r="BG1117" i="2"/>
  <c r="BF1117" i="2"/>
  <c r="T1117" i="2"/>
  <c r="R1117" i="2"/>
  <c r="P1117" i="2"/>
  <c r="BI1115" i="2"/>
  <c r="BH1115" i="2"/>
  <c r="BG1115" i="2"/>
  <c r="BF1115" i="2"/>
  <c r="T1115" i="2"/>
  <c r="R1115" i="2"/>
  <c r="P1115" i="2"/>
  <c r="BI1113" i="2"/>
  <c r="BH1113" i="2"/>
  <c r="BG1113" i="2"/>
  <c r="BF1113" i="2"/>
  <c r="T1113" i="2"/>
  <c r="R1113" i="2"/>
  <c r="P1113" i="2"/>
  <c r="BI1111" i="2"/>
  <c r="BH1111" i="2"/>
  <c r="BG1111" i="2"/>
  <c r="BF1111" i="2"/>
  <c r="T1111" i="2"/>
  <c r="R1111" i="2"/>
  <c r="P1111" i="2"/>
  <c r="BI1109" i="2"/>
  <c r="BH1109" i="2"/>
  <c r="BG1109" i="2"/>
  <c r="BF1109" i="2"/>
  <c r="T1109" i="2"/>
  <c r="R1109" i="2"/>
  <c r="P1109" i="2"/>
  <c r="BI1107" i="2"/>
  <c r="BH1107" i="2"/>
  <c r="BG1107" i="2"/>
  <c r="BF1107" i="2"/>
  <c r="T1107" i="2"/>
  <c r="R1107" i="2"/>
  <c r="P1107" i="2"/>
  <c r="BI1105" i="2"/>
  <c r="BH1105" i="2"/>
  <c r="BG1105" i="2"/>
  <c r="BF1105" i="2"/>
  <c r="T1105" i="2"/>
  <c r="R1105" i="2"/>
  <c r="P1105" i="2"/>
  <c r="BI1103" i="2"/>
  <c r="BH1103" i="2"/>
  <c r="BG1103" i="2"/>
  <c r="BF1103" i="2"/>
  <c r="T1103" i="2"/>
  <c r="R1103" i="2"/>
  <c r="P1103" i="2"/>
  <c r="BI1101" i="2"/>
  <c r="BH1101" i="2"/>
  <c r="BG1101" i="2"/>
  <c r="BF1101" i="2"/>
  <c r="T1101" i="2"/>
  <c r="R1101" i="2"/>
  <c r="P1101" i="2"/>
  <c r="BI1099" i="2"/>
  <c r="BH1099" i="2"/>
  <c r="BG1099" i="2"/>
  <c r="BF1099" i="2"/>
  <c r="T1099" i="2"/>
  <c r="R1099" i="2"/>
  <c r="P1099" i="2"/>
  <c r="BI1097" i="2"/>
  <c r="BH1097" i="2"/>
  <c r="BG1097" i="2"/>
  <c r="BF1097" i="2"/>
  <c r="T1097" i="2"/>
  <c r="R1097" i="2"/>
  <c r="P1097" i="2"/>
  <c r="BI1095" i="2"/>
  <c r="BH1095" i="2"/>
  <c r="BG1095" i="2"/>
  <c r="BF1095" i="2"/>
  <c r="T1095" i="2"/>
  <c r="R1095" i="2"/>
  <c r="P1095" i="2"/>
  <c r="BI1093" i="2"/>
  <c r="BH1093" i="2"/>
  <c r="BG1093" i="2"/>
  <c r="BF1093" i="2"/>
  <c r="T1093" i="2"/>
  <c r="R1093" i="2"/>
  <c r="P1093" i="2"/>
  <c r="BI1091" i="2"/>
  <c r="BH1091" i="2"/>
  <c r="BG1091" i="2"/>
  <c r="BF1091" i="2"/>
  <c r="T1091" i="2"/>
  <c r="R1091" i="2"/>
  <c r="P1091" i="2"/>
  <c r="BI1089" i="2"/>
  <c r="BH1089" i="2"/>
  <c r="BG1089" i="2"/>
  <c r="BF1089" i="2"/>
  <c r="T1089" i="2"/>
  <c r="R1089" i="2"/>
  <c r="P1089" i="2"/>
  <c r="BI1087" i="2"/>
  <c r="BH1087" i="2"/>
  <c r="BG1087" i="2"/>
  <c r="BF1087" i="2"/>
  <c r="T1087" i="2"/>
  <c r="R1087" i="2"/>
  <c r="P1087" i="2"/>
  <c r="BI1085" i="2"/>
  <c r="BH1085" i="2"/>
  <c r="BG1085" i="2"/>
  <c r="BF1085" i="2"/>
  <c r="T1085" i="2"/>
  <c r="R1085" i="2"/>
  <c r="P1085" i="2"/>
  <c r="BI1083" i="2"/>
  <c r="BH1083" i="2"/>
  <c r="BG1083" i="2"/>
  <c r="BF1083" i="2"/>
  <c r="T1083" i="2"/>
  <c r="R1083" i="2"/>
  <c r="P1083" i="2"/>
  <c r="BI1081" i="2"/>
  <c r="BH1081" i="2"/>
  <c r="BG1081" i="2"/>
  <c r="BF1081" i="2"/>
  <c r="T1081" i="2"/>
  <c r="R1081" i="2"/>
  <c r="P1081" i="2"/>
  <c r="BI1079" i="2"/>
  <c r="BH1079" i="2"/>
  <c r="BG1079" i="2"/>
  <c r="BF1079" i="2"/>
  <c r="T1079" i="2"/>
  <c r="R1079" i="2"/>
  <c r="P1079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71" i="2"/>
  <c r="BH1071" i="2"/>
  <c r="BG1071" i="2"/>
  <c r="BF1071" i="2"/>
  <c r="T1071" i="2"/>
  <c r="R1071" i="2"/>
  <c r="P1071" i="2"/>
  <c r="BI1069" i="2"/>
  <c r="BH1069" i="2"/>
  <c r="BG1069" i="2"/>
  <c r="BF1069" i="2"/>
  <c r="T1069" i="2"/>
  <c r="R1069" i="2"/>
  <c r="P1069" i="2"/>
  <c r="BI1067" i="2"/>
  <c r="BH1067" i="2"/>
  <c r="BG1067" i="2"/>
  <c r="BF1067" i="2"/>
  <c r="T1067" i="2"/>
  <c r="R1067" i="2"/>
  <c r="P1067" i="2"/>
  <c r="BI1065" i="2"/>
  <c r="BH1065" i="2"/>
  <c r="BG1065" i="2"/>
  <c r="BF1065" i="2"/>
  <c r="T1065" i="2"/>
  <c r="R1065" i="2"/>
  <c r="P1065" i="2"/>
  <c r="BI1063" i="2"/>
  <c r="BH1063" i="2"/>
  <c r="BG1063" i="2"/>
  <c r="BF1063" i="2"/>
  <c r="T1063" i="2"/>
  <c r="R1063" i="2"/>
  <c r="P1063" i="2"/>
  <c r="BI1061" i="2"/>
  <c r="BH1061" i="2"/>
  <c r="BG1061" i="2"/>
  <c r="BF1061" i="2"/>
  <c r="T1061" i="2"/>
  <c r="R1061" i="2"/>
  <c r="P1061" i="2"/>
  <c r="BI1059" i="2"/>
  <c r="BH1059" i="2"/>
  <c r="BG1059" i="2"/>
  <c r="BF1059" i="2"/>
  <c r="T1059" i="2"/>
  <c r="R1059" i="2"/>
  <c r="P1059" i="2"/>
  <c r="BI1057" i="2"/>
  <c r="BH1057" i="2"/>
  <c r="BG1057" i="2"/>
  <c r="BF1057" i="2"/>
  <c r="T1057" i="2"/>
  <c r="R1057" i="2"/>
  <c r="P1057" i="2"/>
  <c r="BI1055" i="2"/>
  <c r="BH1055" i="2"/>
  <c r="BG1055" i="2"/>
  <c r="BF1055" i="2"/>
  <c r="T1055" i="2"/>
  <c r="R1055" i="2"/>
  <c r="P1055" i="2"/>
  <c r="BI1053" i="2"/>
  <c r="BH1053" i="2"/>
  <c r="BG1053" i="2"/>
  <c r="BF1053" i="2"/>
  <c r="T1053" i="2"/>
  <c r="R1053" i="2"/>
  <c r="P1053" i="2"/>
  <c r="BI1051" i="2"/>
  <c r="BH1051" i="2"/>
  <c r="BG1051" i="2"/>
  <c r="BF1051" i="2"/>
  <c r="T1051" i="2"/>
  <c r="R1051" i="2"/>
  <c r="P1051" i="2"/>
  <c r="BI1049" i="2"/>
  <c r="BH1049" i="2"/>
  <c r="BG1049" i="2"/>
  <c r="BF1049" i="2"/>
  <c r="T1049" i="2"/>
  <c r="R1049" i="2"/>
  <c r="P1049" i="2"/>
  <c r="BI1047" i="2"/>
  <c r="BH1047" i="2"/>
  <c r="BG1047" i="2"/>
  <c r="BF1047" i="2"/>
  <c r="T1047" i="2"/>
  <c r="R1047" i="2"/>
  <c r="P1047" i="2"/>
  <c r="BI1045" i="2"/>
  <c r="BH1045" i="2"/>
  <c r="BG1045" i="2"/>
  <c r="BF1045" i="2"/>
  <c r="T1045" i="2"/>
  <c r="R1045" i="2"/>
  <c r="P1045" i="2"/>
  <c r="BI1043" i="2"/>
  <c r="BH1043" i="2"/>
  <c r="BG1043" i="2"/>
  <c r="BF1043" i="2"/>
  <c r="T1043" i="2"/>
  <c r="R1043" i="2"/>
  <c r="P1043" i="2"/>
  <c r="BI1041" i="2"/>
  <c r="BH1041" i="2"/>
  <c r="BG1041" i="2"/>
  <c r="BF1041" i="2"/>
  <c r="T1041" i="2"/>
  <c r="R1041" i="2"/>
  <c r="P1041" i="2"/>
  <c r="BI1039" i="2"/>
  <c r="BH1039" i="2"/>
  <c r="BG1039" i="2"/>
  <c r="BF1039" i="2"/>
  <c r="T1039" i="2"/>
  <c r="R1039" i="2"/>
  <c r="P1039" i="2"/>
  <c r="BI1037" i="2"/>
  <c r="BH1037" i="2"/>
  <c r="BG1037" i="2"/>
  <c r="BF1037" i="2"/>
  <c r="T1037" i="2"/>
  <c r="R1037" i="2"/>
  <c r="P1037" i="2"/>
  <c r="BI1035" i="2"/>
  <c r="BH1035" i="2"/>
  <c r="BG1035" i="2"/>
  <c r="BF1035" i="2"/>
  <c r="T1035" i="2"/>
  <c r="R1035" i="2"/>
  <c r="P1035" i="2"/>
  <c r="BI1033" i="2"/>
  <c r="BH1033" i="2"/>
  <c r="BG1033" i="2"/>
  <c r="BF1033" i="2"/>
  <c r="T1033" i="2"/>
  <c r="R1033" i="2"/>
  <c r="P1033" i="2"/>
  <c r="BI1031" i="2"/>
  <c r="BH1031" i="2"/>
  <c r="BG1031" i="2"/>
  <c r="BF1031" i="2"/>
  <c r="T1031" i="2"/>
  <c r="R1031" i="2"/>
  <c r="P1031" i="2"/>
  <c r="BI1029" i="2"/>
  <c r="BH1029" i="2"/>
  <c r="BG1029" i="2"/>
  <c r="BF1029" i="2"/>
  <c r="T1029" i="2"/>
  <c r="R1029" i="2"/>
  <c r="P1029" i="2"/>
  <c r="BI1027" i="2"/>
  <c r="BH1027" i="2"/>
  <c r="BG1027" i="2"/>
  <c r="BF1027" i="2"/>
  <c r="T1027" i="2"/>
  <c r="R1027" i="2"/>
  <c r="P1027" i="2"/>
  <c r="BI1025" i="2"/>
  <c r="BH1025" i="2"/>
  <c r="BG1025" i="2"/>
  <c r="BF1025" i="2"/>
  <c r="T1025" i="2"/>
  <c r="R1025" i="2"/>
  <c r="P1025" i="2"/>
  <c r="BI1023" i="2"/>
  <c r="BH1023" i="2"/>
  <c r="BG1023" i="2"/>
  <c r="BF1023" i="2"/>
  <c r="T1023" i="2"/>
  <c r="R1023" i="2"/>
  <c r="P1023" i="2"/>
  <c r="BI1021" i="2"/>
  <c r="BH1021" i="2"/>
  <c r="BG1021" i="2"/>
  <c r="BF1021" i="2"/>
  <c r="T1021" i="2"/>
  <c r="R1021" i="2"/>
  <c r="P1021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11" i="2"/>
  <c r="BH1011" i="2"/>
  <c r="BG1011" i="2"/>
  <c r="BF1011" i="2"/>
  <c r="T1011" i="2"/>
  <c r="R1011" i="2"/>
  <c r="P1011" i="2"/>
  <c r="BI1009" i="2"/>
  <c r="BH1009" i="2"/>
  <c r="BG1009" i="2"/>
  <c r="BF1009" i="2"/>
  <c r="T1009" i="2"/>
  <c r="R1009" i="2"/>
  <c r="P1009" i="2"/>
  <c r="BI1007" i="2"/>
  <c r="BH1007" i="2"/>
  <c r="BG1007" i="2"/>
  <c r="BF1007" i="2"/>
  <c r="T1007" i="2"/>
  <c r="R1007" i="2"/>
  <c r="P1007" i="2"/>
  <c r="BI1005" i="2"/>
  <c r="BH1005" i="2"/>
  <c r="BG1005" i="2"/>
  <c r="BF1005" i="2"/>
  <c r="T1005" i="2"/>
  <c r="R1005" i="2"/>
  <c r="P1005" i="2"/>
  <c r="BI1003" i="2"/>
  <c r="BH1003" i="2"/>
  <c r="BG1003" i="2"/>
  <c r="BF1003" i="2"/>
  <c r="T1003" i="2"/>
  <c r="R1003" i="2"/>
  <c r="P1003" i="2"/>
  <c r="BI1001" i="2"/>
  <c r="BH1001" i="2"/>
  <c r="BG1001" i="2"/>
  <c r="BF1001" i="2"/>
  <c r="T1001" i="2"/>
  <c r="R1001" i="2"/>
  <c r="P1001" i="2"/>
  <c r="BI999" i="2"/>
  <c r="BH999" i="2"/>
  <c r="BG999" i="2"/>
  <c r="BF999" i="2"/>
  <c r="T999" i="2"/>
  <c r="R999" i="2"/>
  <c r="P999" i="2"/>
  <c r="BI997" i="2"/>
  <c r="BH997" i="2"/>
  <c r="BG997" i="2"/>
  <c r="BF997" i="2"/>
  <c r="T997" i="2"/>
  <c r="R997" i="2"/>
  <c r="P997" i="2"/>
  <c r="BI995" i="2"/>
  <c r="BH995" i="2"/>
  <c r="BG995" i="2"/>
  <c r="BF995" i="2"/>
  <c r="T995" i="2"/>
  <c r="R995" i="2"/>
  <c r="P995" i="2"/>
  <c r="BI993" i="2"/>
  <c r="BH993" i="2"/>
  <c r="BG993" i="2"/>
  <c r="BF993" i="2"/>
  <c r="T993" i="2"/>
  <c r="R993" i="2"/>
  <c r="P993" i="2"/>
  <c r="BI991" i="2"/>
  <c r="BH991" i="2"/>
  <c r="BG991" i="2"/>
  <c r="BF991" i="2"/>
  <c r="T991" i="2"/>
  <c r="R991" i="2"/>
  <c r="P991" i="2"/>
  <c r="BI989" i="2"/>
  <c r="BH989" i="2"/>
  <c r="BG989" i="2"/>
  <c r="BF989" i="2"/>
  <c r="T989" i="2"/>
  <c r="R989" i="2"/>
  <c r="P989" i="2"/>
  <c r="BI987" i="2"/>
  <c r="BH987" i="2"/>
  <c r="BG987" i="2"/>
  <c r="BF987" i="2"/>
  <c r="T987" i="2"/>
  <c r="R987" i="2"/>
  <c r="P987" i="2"/>
  <c r="BI985" i="2"/>
  <c r="BH985" i="2"/>
  <c r="BG985" i="2"/>
  <c r="BF985" i="2"/>
  <c r="T985" i="2"/>
  <c r="R985" i="2"/>
  <c r="P985" i="2"/>
  <c r="BI983" i="2"/>
  <c r="BH983" i="2"/>
  <c r="BG983" i="2"/>
  <c r="BF983" i="2"/>
  <c r="T983" i="2"/>
  <c r="R983" i="2"/>
  <c r="P983" i="2"/>
  <c r="BI981" i="2"/>
  <c r="BH981" i="2"/>
  <c r="BG981" i="2"/>
  <c r="BF981" i="2"/>
  <c r="T981" i="2"/>
  <c r="R981" i="2"/>
  <c r="P981" i="2"/>
  <c r="BI979" i="2"/>
  <c r="BH979" i="2"/>
  <c r="BG979" i="2"/>
  <c r="BF979" i="2"/>
  <c r="T979" i="2"/>
  <c r="R979" i="2"/>
  <c r="P979" i="2"/>
  <c r="BI977" i="2"/>
  <c r="BH977" i="2"/>
  <c r="BG977" i="2"/>
  <c r="BF977" i="2"/>
  <c r="T977" i="2"/>
  <c r="R977" i="2"/>
  <c r="P977" i="2"/>
  <c r="BI975" i="2"/>
  <c r="BH975" i="2"/>
  <c r="BG975" i="2"/>
  <c r="BF975" i="2"/>
  <c r="T975" i="2"/>
  <c r="R975" i="2"/>
  <c r="P975" i="2"/>
  <c r="BI973" i="2"/>
  <c r="BH973" i="2"/>
  <c r="BG973" i="2"/>
  <c r="BF973" i="2"/>
  <c r="T973" i="2"/>
  <c r="R973" i="2"/>
  <c r="P973" i="2"/>
  <c r="BI971" i="2"/>
  <c r="BH971" i="2"/>
  <c r="BG971" i="2"/>
  <c r="BF971" i="2"/>
  <c r="T971" i="2"/>
  <c r="R971" i="2"/>
  <c r="P971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63" i="2"/>
  <c r="BH963" i="2"/>
  <c r="BG963" i="2"/>
  <c r="BF963" i="2"/>
  <c r="T963" i="2"/>
  <c r="R963" i="2"/>
  <c r="P963" i="2"/>
  <c r="BI961" i="2"/>
  <c r="BH961" i="2"/>
  <c r="BG961" i="2"/>
  <c r="BF961" i="2"/>
  <c r="T961" i="2"/>
  <c r="R961" i="2"/>
  <c r="P961" i="2"/>
  <c r="BI959" i="2"/>
  <c r="BH959" i="2"/>
  <c r="BG959" i="2"/>
  <c r="BF959" i="2"/>
  <c r="T959" i="2"/>
  <c r="R959" i="2"/>
  <c r="P959" i="2"/>
  <c r="BI957" i="2"/>
  <c r="BH957" i="2"/>
  <c r="BG957" i="2"/>
  <c r="BF957" i="2"/>
  <c r="T957" i="2"/>
  <c r="R957" i="2"/>
  <c r="P957" i="2"/>
  <c r="BI955" i="2"/>
  <c r="BH955" i="2"/>
  <c r="BG955" i="2"/>
  <c r="BF955" i="2"/>
  <c r="T955" i="2"/>
  <c r="R955" i="2"/>
  <c r="P955" i="2"/>
  <c r="BI953" i="2"/>
  <c r="BH953" i="2"/>
  <c r="BG953" i="2"/>
  <c r="BF953" i="2"/>
  <c r="T953" i="2"/>
  <c r="R953" i="2"/>
  <c r="P953" i="2"/>
  <c r="BI951" i="2"/>
  <c r="BH951" i="2"/>
  <c r="BG951" i="2"/>
  <c r="BF951" i="2"/>
  <c r="T951" i="2"/>
  <c r="R951" i="2"/>
  <c r="P951" i="2"/>
  <c r="BI949" i="2"/>
  <c r="BH949" i="2"/>
  <c r="BG949" i="2"/>
  <c r="BF949" i="2"/>
  <c r="T949" i="2"/>
  <c r="R949" i="2"/>
  <c r="P949" i="2"/>
  <c r="BI947" i="2"/>
  <c r="BH947" i="2"/>
  <c r="BG947" i="2"/>
  <c r="BF947" i="2"/>
  <c r="T947" i="2"/>
  <c r="R947" i="2"/>
  <c r="P947" i="2"/>
  <c r="BI945" i="2"/>
  <c r="BH945" i="2"/>
  <c r="BG945" i="2"/>
  <c r="BF945" i="2"/>
  <c r="T945" i="2"/>
  <c r="R945" i="2"/>
  <c r="P945" i="2"/>
  <c r="BI943" i="2"/>
  <c r="BH943" i="2"/>
  <c r="BG943" i="2"/>
  <c r="BF943" i="2"/>
  <c r="T943" i="2"/>
  <c r="R943" i="2"/>
  <c r="P943" i="2"/>
  <c r="BI941" i="2"/>
  <c r="BH941" i="2"/>
  <c r="BG941" i="2"/>
  <c r="BF941" i="2"/>
  <c r="T941" i="2"/>
  <c r="R941" i="2"/>
  <c r="P941" i="2"/>
  <c r="BI939" i="2"/>
  <c r="BH939" i="2"/>
  <c r="BG939" i="2"/>
  <c r="BF939" i="2"/>
  <c r="T939" i="2"/>
  <c r="R939" i="2"/>
  <c r="P939" i="2"/>
  <c r="BI937" i="2"/>
  <c r="BH937" i="2"/>
  <c r="BG937" i="2"/>
  <c r="BF937" i="2"/>
  <c r="T937" i="2"/>
  <c r="R937" i="2"/>
  <c r="P937" i="2"/>
  <c r="BI935" i="2"/>
  <c r="BH935" i="2"/>
  <c r="BG935" i="2"/>
  <c r="BF935" i="2"/>
  <c r="T935" i="2"/>
  <c r="R935" i="2"/>
  <c r="P935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9" i="2"/>
  <c r="BH929" i="2"/>
  <c r="BG929" i="2"/>
  <c r="BF929" i="2"/>
  <c r="T929" i="2"/>
  <c r="R929" i="2"/>
  <c r="P929" i="2"/>
  <c r="BI927" i="2"/>
  <c r="BH927" i="2"/>
  <c r="BG927" i="2"/>
  <c r="BF927" i="2"/>
  <c r="T927" i="2"/>
  <c r="R927" i="2"/>
  <c r="P927" i="2"/>
  <c r="BI925" i="2"/>
  <c r="BH925" i="2"/>
  <c r="BG925" i="2"/>
  <c r="BF925" i="2"/>
  <c r="T925" i="2"/>
  <c r="R925" i="2"/>
  <c r="P925" i="2"/>
  <c r="BI923" i="2"/>
  <c r="BH923" i="2"/>
  <c r="BG923" i="2"/>
  <c r="BF923" i="2"/>
  <c r="T923" i="2"/>
  <c r="R923" i="2"/>
  <c r="P923" i="2"/>
  <c r="BI921" i="2"/>
  <c r="BH921" i="2"/>
  <c r="BG921" i="2"/>
  <c r="BF921" i="2"/>
  <c r="T921" i="2"/>
  <c r="R921" i="2"/>
  <c r="P921" i="2"/>
  <c r="BI919" i="2"/>
  <c r="BH919" i="2"/>
  <c r="BG919" i="2"/>
  <c r="BF919" i="2"/>
  <c r="T919" i="2"/>
  <c r="R919" i="2"/>
  <c r="P919" i="2"/>
  <c r="BI917" i="2"/>
  <c r="BH917" i="2"/>
  <c r="BG917" i="2"/>
  <c r="BF917" i="2"/>
  <c r="T917" i="2"/>
  <c r="R917" i="2"/>
  <c r="P917" i="2"/>
  <c r="BI915" i="2"/>
  <c r="BH915" i="2"/>
  <c r="BG915" i="2"/>
  <c r="BF915" i="2"/>
  <c r="T915" i="2"/>
  <c r="R915" i="2"/>
  <c r="P915" i="2"/>
  <c r="BI913" i="2"/>
  <c r="BH913" i="2"/>
  <c r="BG913" i="2"/>
  <c r="BF913" i="2"/>
  <c r="T913" i="2"/>
  <c r="R913" i="2"/>
  <c r="P913" i="2"/>
  <c r="BI911" i="2"/>
  <c r="BH911" i="2"/>
  <c r="BG911" i="2"/>
  <c r="BF911" i="2"/>
  <c r="T911" i="2"/>
  <c r="R911" i="2"/>
  <c r="P911" i="2"/>
  <c r="BI909" i="2"/>
  <c r="BH909" i="2"/>
  <c r="BG909" i="2"/>
  <c r="BF909" i="2"/>
  <c r="T909" i="2"/>
  <c r="R909" i="2"/>
  <c r="P909" i="2"/>
  <c r="BI907" i="2"/>
  <c r="BH907" i="2"/>
  <c r="BG907" i="2"/>
  <c r="BF907" i="2"/>
  <c r="T907" i="2"/>
  <c r="R907" i="2"/>
  <c r="P907" i="2"/>
  <c r="BI905" i="2"/>
  <c r="BH905" i="2"/>
  <c r="BG905" i="2"/>
  <c r="BF905" i="2"/>
  <c r="T905" i="2"/>
  <c r="R905" i="2"/>
  <c r="P905" i="2"/>
  <c r="BI903" i="2"/>
  <c r="BH903" i="2"/>
  <c r="BG903" i="2"/>
  <c r="BF903" i="2"/>
  <c r="T903" i="2"/>
  <c r="R903" i="2"/>
  <c r="P903" i="2"/>
  <c r="BI901" i="2"/>
  <c r="BH901" i="2"/>
  <c r="BG901" i="2"/>
  <c r="BF901" i="2"/>
  <c r="T901" i="2"/>
  <c r="R901" i="2"/>
  <c r="P901" i="2"/>
  <c r="BI899" i="2"/>
  <c r="BH899" i="2"/>
  <c r="BG899" i="2"/>
  <c r="BF899" i="2"/>
  <c r="T899" i="2"/>
  <c r="R899" i="2"/>
  <c r="P899" i="2"/>
  <c r="BI897" i="2"/>
  <c r="BH897" i="2"/>
  <c r="BG897" i="2"/>
  <c r="BF897" i="2"/>
  <c r="T897" i="2"/>
  <c r="R897" i="2"/>
  <c r="P897" i="2"/>
  <c r="BI895" i="2"/>
  <c r="BH895" i="2"/>
  <c r="BG895" i="2"/>
  <c r="BF895" i="2"/>
  <c r="T895" i="2"/>
  <c r="R895" i="2"/>
  <c r="P895" i="2"/>
  <c r="BI893" i="2"/>
  <c r="BH893" i="2"/>
  <c r="BG893" i="2"/>
  <c r="BF893" i="2"/>
  <c r="T893" i="2"/>
  <c r="R893" i="2"/>
  <c r="P893" i="2"/>
  <c r="BI891" i="2"/>
  <c r="BH891" i="2"/>
  <c r="BG891" i="2"/>
  <c r="BF891" i="2"/>
  <c r="T891" i="2"/>
  <c r="R891" i="2"/>
  <c r="P891" i="2"/>
  <c r="BI889" i="2"/>
  <c r="BH889" i="2"/>
  <c r="BG889" i="2"/>
  <c r="BF889" i="2"/>
  <c r="T889" i="2"/>
  <c r="R889" i="2"/>
  <c r="P889" i="2"/>
  <c r="BI887" i="2"/>
  <c r="BH887" i="2"/>
  <c r="BG887" i="2"/>
  <c r="BF887" i="2"/>
  <c r="T887" i="2"/>
  <c r="R887" i="2"/>
  <c r="P887" i="2"/>
  <c r="BI885" i="2"/>
  <c r="BH885" i="2"/>
  <c r="BG885" i="2"/>
  <c r="BF885" i="2"/>
  <c r="T885" i="2"/>
  <c r="R885" i="2"/>
  <c r="P885" i="2"/>
  <c r="BI883" i="2"/>
  <c r="BH883" i="2"/>
  <c r="BG883" i="2"/>
  <c r="BF883" i="2"/>
  <c r="T883" i="2"/>
  <c r="R883" i="2"/>
  <c r="P883" i="2"/>
  <c r="BI881" i="2"/>
  <c r="BH881" i="2"/>
  <c r="BG881" i="2"/>
  <c r="BF881" i="2"/>
  <c r="T881" i="2"/>
  <c r="R881" i="2"/>
  <c r="P881" i="2"/>
  <c r="BI879" i="2"/>
  <c r="BH879" i="2"/>
  <c r="BG879" i="2"/>
  <c r="BF879" i="2"/>
  <c r="T879" i="2"/>
  <c r="R879" i="2"/>
  <c r="P879" i="2"/>
  <c r="BI877" i="2"/>
  <c r="BH877" i="2"/>
  <c r="BG877" i="2"/>
  <c r="BF877" i="2"/>
  <c r="T877" i="2"/>
  <c r="R877" i="2"/>
  <c r="P877" i="2"/>
  <c r="BI875" i="2"/>
  <c r="BH875" i="2"/>
  <c r="BG875" i="2"/>
  <c r="BF875" i="2"/>
  <c r="T875" i="2"/>
  <c r="R875" i="2"/>
  <c r="P875" i="2"/>
  <c r="BI873" i="2"/>
  <c r="BH873" i="2"/>
  <c r="BG873" i="2"/>
  <c r="BF873" i="2"/>
  <c r="T873" i="2"/>
  <c r="R873" i="2"/>
  <c r="P873" i="2"/>
  <c r="BI871" i="2"/>
  <c r="BH871" i="2"/>
  <c r="BG871" i="2"/>
  <c r="BF871" i="2"/>
  <c r="T871" i="2"/>
  <c r="R871" i="2"/>
  <c r="P871" i="2"/>
  <c r="BI869" i="2"/>
  <c r="BH869" i="2"/>
  <c r="BG869" i="2"/>
  <c r="BF869" i="2"/>
  <c r="T869" i="2"/>
  <c r="R869" i="2"/>
  <c r="P869" i="2"/>
  <c r="BI867" i="2"/>
  <c r="BH867" i="2"/>
  <c r="BG867" i="2"/>
  <c r="BF867" i="2"/>
  <c r="T867" i="2"/>
  <c r="R867" i="2"/>
  <c r="P867" i="2"/>
  <c r="BI865" i="2"/>
  <c r="BH865" i="2"/>
  <c r="BG865" i="2"/>
  <c r="BF865" i="2"/>
  <c r="T865" i="2"/>
  <c r="R865" i="2"/>
  <c r="P865" i="2"/>
  <c r="BI863" i="2"/>
  <c r="BH863" i="2"/>
  <c r="BG863" i="2"/>
  <c r="BF863" i="2"/>
  <c r="T863" i="2"/>
  <c r="R863" i="2"/>
  <c r="P863" i="2"/>
  <c r="BI861" i="2"/>
  <c r="BH861" i="2"/>
  <c r="BG861" i="2"/>
  <c r="BF861" i="2"/>
  <c r="T861" i="2"/>
  <c r="R861" i="2"/>
  <c r="P861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5" i="2"/>
  <c r="BH855" i="2"/>
  <c r="BG855" i="2"/>
  <c r="BF855" i="2"/>
  <c r="T855" i="2"/>
  <c r="R855" i="2"/>
  <c r="P855" i="2"/>
  <c r="BI853" i="2"/>
  <c r="BH853" i="2"/>
  <c r="BG853" i="2"/>
  <c r="BF853" i="2"/>
  <c r="T853" i="2"/>
  <c r="R853" i="2"/>
  <c r="P853" i="2"/>
  <c r="BI851" i="2"/>
  <c r="BH851" i="2"/>
  <c r="BG851" i="2"/>
  <c r="BF851" i="2"/>
  <c r="T851" i="2"/>
  <c r="R851" i="2"/>
  <c r="P851" i="2"/>
  <c r="BI849" i="2"/>
  <c r="BH849" i="2"/>
  <c r="BG849" i="2"/>
  <c r="BF849" i="2"/>
  <c r="T849" i="2"/>
  <c r="R849" i="2"/>
  <c r="P849" i="2"/>
  <c r="BI847" i="2"/>
  <c r="BH847" i="2"/>
  <c r="BG847" i="2"/>
  <c r="BF847" i="2"/>
  <c r="T847" i="2"/>
  <c r="R847" i="2"/>
  <c r="P847" i="2"/>
  <c r="BI845" i="2"/>
  <c r="BH845" i="2"/>
  <c r="BG845" i="2"/>
  <c r="BF845" i="2"/>
  <c r="T845" i="2"/>
  <c r="R845" i="2"/>
  <c r="P845" i="2"/>
  <c r="BI843" i="2"/>
  <c r="BH843" i="2"/>
  <c r="BG843" i="2"/>
  <c r="BF843" i="2"/>
  <c r="T843" i="2"/>
  <c r="R843" i="2"/>
  <c r="P843" i="2"/>
  <c r="BI841" i="2"/>
  <c r="BH841" i="2"/>
  <c r="BG841" i="2"/>
  <c r="BF841" i="2"/>
  <c r="T841" i="2"/>
  <c r="R841" i="2"/>
  <c r="P841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1" i="2"/>
  <c r="BH831" i="2"/>
  <c r="BG831" i="2"/>
  <c r="BF831" i="2"/>
  <c r="T831" i="2"/>
  <c r="R831" i="2"/>
  <c r="P831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3" i="2"/>
  <c r="BH813" i="2"/>
  <c r="BG813" i="2"/>
  <c r="BF813" i="2"/>
  <c r="T813" i="2"/>
  <c r="R813" i="2"/>
  <c r="P813" i="2"/>
  <c r="BI811" i="2"/>
  <c r="BH811" i="2"/>
  <c r="BG811" i="2"/>
  <c r="BF811" i="2"/>
  <c r="T811" i="2"/>
  <c r="R811" i="2"/>
  <c r="P811" i="2"/>
  <c r="BI809" i="2"/>
  <c r="BH809" i="2"/>
  <c r="BG809" i="2"/>
  <c r="BF809" i="2"/>
  <c r="T809" i="2"/>
  <c r="R809" i="2"/>
  <c r="P809" i="2"/>
  <c r="BI807" i="2"/>
  <c r="BH807" i="2"/>
  <c r="BG807" i="2"/>
  <c r="BF807" i="2"/>
  <c r="T807" i="2"/>
  <c r="R807" i="2"/>
  <c r="P807" i="2"/>
  <c r="BI805" i="2"/>
  <c r="BH805" i="2"/>
  <c r="BG805" i="2"/>
  <c r="BF805" i="2"/>
  <c r="T805" i="2"/>
  <c r="R805" i="2"/>
  <c r="P805" i="2"/>
  <c r="BI803" i="2"/>
  <c r="BH803" i="2"/>
  <c r="BG803" i="2"/>
  <c r="BF803" i="2"/>
  <c r="T803" i="2"/>
  <c r="R803" i="2"/>
  <c r="P803" i="2"/>
  <c r="BI801" i="2"/>
  <c r="BH801" i="2"/>
  <c r="BG801" i="2"/>
  <c r="BF801" i="2"/>
  <c r="T801" i="2"/>
  <c r="R801" i="2"/>
  <c r="P801" i="2"/>
  <c r="BI799" i="2"/>
  <c r="BH799" i="2"/>
  <c r="BG799" i="2"/>
  <c r="BF799" i="2"/>
  <c r="T799" i="2"/>
  <c r="R799" i="2"/>
  <c r="P799" i="2"/>
  <c r="BI797" i="2"/>
  <c r="BH797" i="2"/>
  <c r="BG797" i="2"/>
  <c r="BF797" i="2"/>
  <c r="T797" i="2"/>
  <c r="R797" i="2"/>
  <c r="P797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3" i="2"/>
  <c r="BH773" i="2"/>
  <c r="BG773" i="2"/>
  <c r="BF773" i="2"/>
  <c r="T773" i="2"/>
  <c r="R773" i="2"/>
  <c r="P773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5" i="2"/>
  <c r="BH605" i="2"/>
  <c r="BG605" i="2"/>
  <c r="BF605" i="2"/>
  <c r="T605" i="2"/>
  <c r="R605" i="2"/>
  <c r="P605" i="2"/>
  <c r="BI603" i="2"/>
  <c r="BH603" i="2"/>
  <c r="BG603" i="2"/>
  <c r="BF603" i="2"/>
  <c r="T603" i="2"/>
  <c r="R603" i="2"/>
  <c r="P603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BI85" i="2"/>
  <c r="BH85" i="2"/>
  <c r="BG85" i="2"/>
  <c r="BF85" i="2"/>
  <c r="T85" i="2"/>
  <c r="R85" i="2"/>
  <c r="P85" i="2"/>
  <c r="BI83" i="2"/>
  <c r="BH83" i="2"/>
  <c r="BG83" i="2"/>
  <c r="BF83" i="2"/>
  <c r="T83" i="2"/>
  <c r="R83" i="2"/>
  <c r="P83" i="2"/>
  <c r="BI81" i="2"/>
  <c r="BH81" i="2"/>
  <c r="BG81" i="2"/>
  <c r="BF81" i="2"/>
  <c r="T81" i="2"/>
  <c r="R81" i="2"/>
  <c r="P81" i="2"/>
  <c r="F74" i="2"/>
  <c r="E72" i="2"/>
  <c r="F52" i="2"/>
  <c r="E50" i="2"/>
  <c r="J24" i="2"/>
  <c r="E24" i="2"/>
  <c r="J55" i="2"/>
  <c r="J23" i="2"/>
  <c r="J21" i="2"/>
  <c r="E21" i="2"/>
  <c r="J76" i="2"/>
  <c r="J20" i="2"/>
  <c r="J18" i="2"/>
  <c r="E18" i="2"/>
  <c r="F77" i="2" s="1"/>
  <c r="J17" i="2"/>
  <c r="J15" i="2"/>
  <c r="E15" i="2"/>
  <c r="F54" i="2"/>
  <c r="J14" i="2"/>
  <c r="J12" i="2"/>
  <c r="J74" i="2"/>
  <c r="E7" i="2"/>
  <c r="E48" i="2" s="1"/>
  <c r="L50" i="1"/>
  <c r="AM50" i="1"/>
  <c r="AM49" i="1"/>
  <c r="L49" i="1"/>
  <c r="AM47" i="1"/>
  <c r="L47" i="1"/>
  <c r="L45" i="1"/>
  <c r="L44" i="1"/>
  <c r="J1529" i="2"/>
  <c r="J1485" i="2"/>
  <c r="J2385" i="2"/>
  <c r="BK2245" i="2"/>
  <c r="J2067" i="2"/>
  <c r="BK3123" i="2"/>
  <c r="J2411" i="2"/>
  <c r="BK791" i="2"/>
  <c r="BK2141" i="2"/>
  <c r="J3467" i="2"/>
  <c r="J2627" i="2"/>
  <c r="J3065" i="2"/>
  <c r="BK385" i="2"/>
  <c r="J3185" i="2"/>
  <c r="J1399" i="2"/>
  <c r="BK3733" i="2"/>
  <c r="J3105" i="2"/>
  <c r="BK2283" i="2"/>
  <c r="BK805" i="2"/>
  <c r="J2421" i="2"/>
  <c r="J1893" i="2"/>
  <c r="BK1255" i="2"/>
  <c r="BK645" i="2"/>
  <c r="BK3509" i="2"/>
  <c r="J2649" i="2"/>
  <c r="BK1341" i="2"/>
  <c r="BK629" i="2"/>
  <c r="BK283" i="2"/>
  <c r="BK3443" i="2"/>
  <c r="J3101" i="2"/>
  <c r="BK2179" i="2"/>
  <c r="J1841" i="2"/>
  <c r="J1215" i="2"/>
  <c r="J885" i="2"/>
  <c r="J611" i="2"/>
  <c r="BK3521" i="2"/>
  <c r="J2979" i="2"/>
  <c r="J1977" i="2"/>
  <c r="BK1175" i="2"/>
  <c r="J79" i="3"/>
  <c r="J89" i="5"/>
  <c r="J783" i="2"/>
  <c r="J1441" i="2"/>
  <c r="J2389" i="2"/>
  <c r="J1149" i="2"/>
  <c r="J481" i="2"/>
  <c r="J2841" i="2"/>
  <c r="J229" i="2"/>
  <c r="J2723" i="2"/>
  <c r="J2273" i="2"/>
  <c r="J1137" i="2"/>
  <c r="J2475" i="2"/>
  <c r="BK1285" i="2"/>
  <c r="BK3507" i="2"/>
  <c r="J1647" i="2"/>
  <c r="J2795" i="2"/>
  <c r="J1515" i="2"/>
  <c r="BK2139" i="2"/>
  <c r="BK3693" i="2"/>
  <c r="BK2423" i="2"/>
  <c r="BK1353" i="2"/>
  <c r="BK365" i="2"/>
  <c r="J3121" i="2"/>
  <c r="J1719" i="2"/>
  <c r="J1169" i="2"/>
  <c r="J627" i="2"/>
  <c r="J1761" i="2"/>
  <c r="J775" i="2"/>
  <c r="J3407" i="2"/>
  <c r="J2791" i="2"/>
  <c r="BK2177" i="2"/>
  <c r="J1429" i="2"/>
  <c r="J911" i="2"/>
  <c r="BK3631" i="2"/>
  <c r="J3143" i="2"/>
  <c r="BK163" i="3"/>
  <c r="BK79" i="4"/>
  <c r="J1109" i="2"/>
  <c r="BK2569" i="2"/>
  <c r="BK1249" i="2"/>
  <c r="J1759" i="2"/>
  <c r="J3445" i="2"/>
  <c r="BK2007" i="2"/>
  <c r="BK2463" i="2"/>
  <c r="J2917" i="2"/>
  <c r="J1345" i="2"/>
  <c r="BK2421" i="2"/>
  <c r="BK981" i="2"/>
  <c r="J3577" i="2"/>
  <c r="BK1967" i="2"/>
  <c r="BK1149" i="2"/>
  <c r="BK575" i="2"/>
  <c r="BK2483" i="2"/>
  <c r="J1037" i="2"/>
  <c r="J539" i="2"/>
  <c r="BK3707" i="2"/>
  <c r="BK3171" i="2"/>
  <c r="BK2097" i="2"/>
  <c r="BK1139" i="2"/>
  <c r="BK815" i="2"/>
  <c r="J239" i="2"/>
  <c r="J2981" i="2"/>
  <c r="J1383" i="2"/>
  <c r="BK81" i="4"/>
  <c r="J375" i="2"/>
  <c r="BK3107" i="2"/>
  <c r="BK963" i="2"/>
  <c r="BK1393" i="2"/>
  <c r="J1765" i="2"/>
  <c r="J3621" i="2"/>
  <c r="BK2705" i="2"/>
  <c r="J305" i="2"/>
  <c r="J1179" i="2"/>
  <c r="J81" i="2"/>
  <c r="J3247" i="2"/>
  <c r="BK2821" i="2"/>
  <c r="J2293" i="2"/>
  <c r="BK2087" i="2"/>
  <c r="J793" i="2"/>
  <c r="J243" i="2"/>
  <c r="J2023" i="2"/>
  <c r="J1279" i="2"/>
  <c r="BK361" i="2"/>
  <c r="J2153" i="2"/>
  <c r="J125" i="2"/>
  <c r="BK2703" i="2"/>
  <c r="BK1213" i="2"/>
  <c r="J357" i="2"/>
  <c r="J1605" i="2"/>
  <c r="BK221" i="2"/>
  <c r="BK3007" i="2"/>
  <c r="J1773" i="2"/>
  <c r="J2801" i="2"/>
  <c r="BK3405" i="2"/>
  <c r="BK2279" i="2"/>
  <c r="J1151" i="2"/>
  <c r="BK3305" i="2"/>
  <c r="J2427" i="2"/>
  <c r="J503" i="2"/>
  <c r="J3095" i="2"/>
  <c r="BK1549" i="2"/>
  <c r="BK1681" i="2"/>
  <c r="BK87" i="2"/>
  <c r="BK3231" i="2"/>
  <c r="J2641" i="2"/>
  <c r="J1319" i="2"/>
  <c r="BK3665" i="2"/>
  <c r="BK1891" i="2"/>
  <c r="BK259" i="2"/>
  <c r="J163" i="3"/>
  <c r="J1005" i="2"/>
  <c r="J101" i="2"/>
  <c r="J765" i="2"/>
  <c r="BK101" i="2"/>
  <c r="J1801" i="2"/>
  <c r="J2111" i="2"/>
  <c r="BK3633" i="2"/>
  <c r="J3059" i="2"/>
  <c r="BK1935" i="2"/>
  <c r="J2599" i="2"/>
  <c r="BK1099" i="2"/>
  <c r="BK605" i="2"/>
  <c r="BK3475" i="2"/>
  <c r="J817" i="2"/>
  <c r="BK103" i="3"/>
  <c r="BK166" i="3"/>
  <c r="J2075" i="2"/>
  <c r="J1015" i="2"/>
  <c r="BK843" i="2"/>
  <c r="J697" i="2"/>
  <c r="J2593" i="2"/>
  <c r="J1853" i="2"/>
  <c r="J1367" i="2"/>
  <c r="J2619" i="2"/>
  <c r="J1923" i="2"/>
  <c r="BK761" i="2"/>
  <c r="BK2031" i="2"/>
  <c r="J317" i="2"/>
  <c r="J1821" i="2"/>
  <c r="BK1101" i="2"/>
  <c r="J2495" i="2"/>
  <c r="J1371" i="2"/>
  <c r="BK3746" i="2"/>
  <c r="J3417" i="2"/>
  <c r="BK3205" i="2"/>
  <c r="BK1929" i="2"/>
  <c r="BK3167" i="2"/>
  <c r="BK2667" i="2"/>
  <c r="J3639" i="2"/>
  <c r="BK1593" i="2"/>
  <c r="BK1419" i="2"/>
  <c r="J3329" i="2"/>
  <c r="BK2795" i="2"/>
  <c r="BK1117" i="2"/>
  <c r="J3067" i="2"/>
  <c r="J2393" i="2"/>
  <c r="BK1881" i="2"/>
  <c r="J1315" i="2"/>
  <c r="J1071" i="2"/>
  <c r="BK781" i="2"/>
  <c r="J387" i="2"/>
  <c r="J3453" i="2"/>
  <c r="BK3013" i="2"/>
  <c r="BK1653" i="2"/>
  <c r="BK257" i="2"/>
  <c r="BK216" i="3"/>
  <c r="J91" i="5"/>
  <c r="BK185" i="2"/>
  <c r="BK1067" i="2"/>
  <c r="J2533" i="2"/>
  <c r="BK203" i="2"/>
  <c r="J151" i="2"/>
  <c r="J2895" i="2"/>
  <c r="BK2387" i="2"/>
  <c r="BK1169" i="2"/>
  <c r="BK647" i="2"/>
  <c r="BK2749" i="2"/>
  <c r="BK1969" i="2"/>
  <c r="BK391" i="2"/>
  <c r="BK1499" i="2"/>
  <c r="BK721" i="2"/>
  <c r="BK3003" i="2"/>
  <c r="J1771" i="2"/>
  <c r="BK3333" i="2"/>
  <c r="BK1711" i="2"/>
  <c r="J183" i="2"/>
  <c r="BK3435" i="2"/>
  <c r="BK2933" i="2"/>
  <c r="J2439" i="2"/>
  <c r="BK1831" i="2"/>
  <c r="BK369" i="2"/>
  <c r="J3347" i="2"/>
  <c r="BK1871" i="2"/>
  <c r="BK1131" i="2"/>
  <c r="J178" i="3"/>
  <c r="BK157" i="3"/>
  <c r="J105" i="4"/>
  <c r="J91" i="4"/>
  <c r="BK1351" i="2"/>
  <c r="BK251" i="2"/>
  <c r="BK913" i="2"/>
  <c r="BK2699" i="2"/>
  <c r="J1365" i="2"/>
  <c r="BK2659" i="2"/>
  <c r="J1953" i="2"/>
  <c r="J977" i="2"/>
  <c r="J2103" i="2"/>
  <c r="BK3225" i="2"/>
  <c r="BK2587" i="2"/>
  <c r="J777" i="2"/>
  <c r="J2211" i="2"/>
  <c r="J3497" i="2"/>
  <c r="J1717" i="2"/>
  <c r="BK1959" i="2"/>
  <c r="BK2669" i="2"/>
  <c r="J197" i="2"/>
  <c r="BK765" i="2"/>
  <c r="J1899" i="2"/>
  <c r="J3547" i="2"/>
  <c r="BK293" i="2"/>
  <c r="BK3219" i="2"/>
  <c r="J2357" i="2"/>
  <c r="J1797" i="2"/>
  <c r="J921" i="2"/>
  <c r="J547" i="2"/>
  <c r="J3533" i="2"/>
  <c r="BK3047" i="2"/>
  <c r="BK1855" i="2"/>
  <c r="J677" i="2"/>
  <c r="BK148" i="3"/>
  <c r="BK97" i="4"/>
  <c r="BK1999" i="2"/>
  <c r="BK879" i="2"/>
  <c r="J2781" i="2"/>
  <c r="J2847" i="2"/>
  <c r="BK2001" i="2"/>
  <c r="J903" i="2"/>
  <c r="BK241" i="2"/>
  <c r="BK755" i="2"/>
  <c r="J2155" i="2"/>
  <c r="BK925" i="2"/>
  <c r="J2531" i="2"/>
  <c r="J2743" i="2"/>
  <c r="BK1683" i="2"/>
  <c r="BK2731" i="2"/>
  <c r="BK3127" i="2"/>
  <c r="BK383" i="2"/>
  <c r="J2201" i="2"/>
  <c r="J3643" i="2"/>
  <c r="BK909" i="2"/>
  <c r="BK373" i="2"/>
  <c r="BK2957" i="2"/>
  <c r="J1741" i="2"/>
  <c r="BK649" i="2"/>
  <c r="BK439" i="2"/>
  <c r="BK3431" i="2"/>
  <c r="J3103" i="2"/>
  <c r="BK2645" i="2"/>
  <c r="BK2109" i="2"/>
  <c r="BK1259" i="2"/>
  <c r="J925" i="2"/>
  <c r="BK255" i="2"/>
  <c r="BK169" i="2"/>
  <c r="BK2511" i="2"/>
  <c r="BK1833" i="2"/>
  <c r="J439" i="2"/>
  <c r="J109" i="3"/>
  <c r="J187" i="3"/>
  <c r="BK120" i="4"/>
  <c r="J2127" i="2"/>
  <c r="J825" i="2"/>
  <c r="BK197" i="2"/>
  <c r="J1811" i="2"/>
  <c r="BK2471" i="2"/>
  <c r="J1019" i="2"/>
  <c r="J573" i="2"/>
  <c r="BK2079" i="2"/>
  <c r="BK2981" i="2"/>
  <c r="BK1093" i="2"/>
  <c r="J103" i="2"/>
  <c r="J1351" i="2"/>
  <c r="J3705" i="2"/>
  <c r="J3061" i="2"/>
  <c r="J425" i="2"/>
  <c r="BK3063" i="2"/>
  <c r="BK2251" i="2"/>
  <c r="BK247" i="2"/>
  <c r="J3183" i="2"/>
  <c r="J2505" i="2"/>
  <c r="J1431" i="2"/>
  <c r="BK147" i="2"/>
  <c r="BK3349" i="2"/>
  <c r="BK2945" i="2"/>
  <c r="BK2009" i="2"/>
  <c r="J1433" i="2"/>
  <c r="J807" i="2"/>
  <c r="BK3601" i="2"/>
  <c r="BK2873" i="2"/>
  <c r="J2305" i="2"/>
  <c r="J1847" i="2"/>
  <c r="BK1241" i="2"/>
  <c r="J821" i="2"/>
  <c r="J3617" i="2"/>
  <c r="J3197" i="2"/>
  <c r="BK1469" i="2"/>
  <c r="J3009" i="2"/>
  <c r="BK2289" i="2"/>
  <c r="J517" i="2"/>
  <c r="J1385" i="2"/>
  <c r="BK2809" i="2"/>
  <c r="BK609" i="2"/>
  <c r="BK2531" i="2"/>
  <c r="J729" i="2"/>
  <c r="BK2407" i="2"/>
  <c r="J2193" i="2"/>
  <c r="J971" i="2"/>
  <c r="BK2403" i="2"/>
  <c r="J3219" i="2"/>
  <c r="BK1003" i="2"/>
  <c r="J2725" i="2"/>
  <c r="BK3717" i="2"/>
  <c r="BK2803" i="2"/>
  <c r="BK2649" i="2"/>
  <c r="BK3347" i="2"/>
  <c r="BK3685" i="2"/>
  <c r="BK2943" i="2"/>
  <c r="J1731" i="2"/>
  <c r="BK911" i="2"/>
  <c r="J277" i="2"/>
  <c r="BK2393" i="2"/>
  <c r="BK1205" i="2"/>
  <c r="J711" i="2"/>
  <c r="J3505" i="2"/>
  <c r="BK1283" i="2"/>
  <c r="BK2995" i="2"/>
  <c r="J3303" i="2"/>
  <c r="J3165" i="2"/>
  <c r="J3235" i="2"/>
  <c r="J325" i="2"/>
  <c r="J605" i="2"/>
  <c r="J2667" i="2"/>
  <c r="J1055" i="2"/>
  <c r="BK3195" i="2"/>
  <c r="BK89" i="2"/>
  <c r="J3523" i="2"/>
  <c r="J1565" i="2"/>
  <c r="BK499" i="2"/>
  <c r="J1955" i="2"/>
  <c r="J2779" i="2"/>
  <c r="BK3213" i="2"/>
  <c r="J787" i="2"/>
  <c r="BK869" i="2"/>
  <c r="J2415" i="2"/>
  <c r="BK115" i="2"/>
  <c r="J3025" i="2"/>
  <c r="J1957" i="2"/>
  <c r="BK2583" i="2"/>
  <c r="J3463" i="2"/>
  <c r="BK2999" i="2"/>
  <c r="J3591" i="2"/>
  <c r="BK2609" i="2"/>
  <c r="J287" i="2"/>
  <c r="J153" i="2"/>
  <c r="BK2211" i="2"/>
  <c r="J915" i="2"/>
  <c r="J1965" i="2"/>
  <c r="J87" i="2"/>
  <c r="BK1941" i="2"/>
  <c r="BK1561" i="2"/>
  <c r="J1125" i="2"/>
  <c r="J675" i="2"/>
  <c r="BK2571" i="2"/>
  <c r="BK2113" i="2"/>
  <c r="J363" i="2"/>
  <c r="J3645" i="2"/>
  <c r="J3367" i="2"/>
  <c r="J3083" i="2"/>
  <c r="BK1079" i="2"/>
  <c r="BK2345" i="2"/>
  <c r="BK1307" i="2"/>
  <c r="BK2859" i="2"/>
  <c r="J201" i="2"/>
  <c r="J1737" i="2"/>
  <c r="BK475" i="2"/>
  <c r="J649" i="2"/>
  <c r="J1309" i="2"/>
  <c r="BK2987" i="2"/>
  <c r="J2947" i="2"/>
  <c r="J1511" i="2"/>
  <c r="J3149" i="2"/>
  <c r="BK1529" i="2"/>
  <c r="J3419" i="2"/>
  <c r="BK2365" i="2"/>
  <c r="J919" i="2"/>
  <c r="BK209" i="2"/>
  <c r="J3511" i="2"/>
  <c r="BK2481" i="2"/>
  <c r="BK1835" i="2"/>
  <c r="J1203" i="2"/>
  <c r="BK973" i="2"/>
  <c r="J3697" i="2"/>
  <c r="BK1779" i="2"/>
  <c r="J799" i="2"/>
  <c r="J579" i="2"/>
  <c r="J301" i="2"/>
  <c r="BK3655" i="2"/>
  <c r="BK3385" i="2"/>
  <c r="J3019" i="2"/>
  <c r="BK2367" i="2"/>
  <c r="BK1873" i="2"/>
  <c r="J1349" i="2"/>
  <c r="BK1083" i="2"/>
  <c r="J923" i="2"/>
  <c r="J111" i="4"/>
  <c r="BK2849" i="2"/>
  <c r="J725" i="2"/>
  <c r="BK1859" i="2"/>
  <c r="BK939" i="2"/>
  <c r="J383" i="2"/>
  <c r="BK1735" i="2"/>
  <c r="BK883" i="2"/>
  <c r="BK225" i="2"/>
  <c r="BK1977" i="2"/>
  <c r="BK2929" i="2"/>
  <c r="J2603" i="2"/>
  <c r="BK1411" i="2"/>
  <c r="BK1011" i="2"/>
  <c r="J193" i="2"/>
  <c r="J1617" i="2"/>
  <c r="J3545" i="2"/>
  <c r="J3335" i="2"/>
  <c r="J1733" i="2"/>
  <c r="BK3309" i="2"/>
  <c r="J2275" i="2"/>
  <c r="BK1623" i="2"/>
  <c r="J3011" i="2"/>
  <c r="BK1435" i="2"/>
  <c r="BK3627" i="2"/>
  <c r="J1681" i="2"/>
  <c r="BK1077" i="2"/>
  <c r="BK555" i="2"/>
  <c r="J3583" i="2"/>
  <c r="BK2375" i="2"/>
  <c r="J1879" i="2"/>
  <c r="J1185" i="2"/>
  <c r="BK921" i="2"/>
  <c r="BK717" i="2"/>
  <c r="BK2027" i="2"/>
  <c r="BK3585" i="2"/>
  <c r="J1921" i="2"/>
  <c r="J479" i="2"/>
  <c r="J157" i="3"/>
  <c r="J103" i="4"/>
  <c r="BK1657" i="2"/>
  <c r="J995" i="2"/>
  <c r="J643" i="2"/>
  <c r="BK109" i="2"/>
  <c r="BK2011" i="2"/>
  <c r="J1455" i="2"/>
  <c r="BK527" i="2"/>
  <c r="BK2195" i="2"/>
  <c r="BK825" i="2"/>
  <c r="J2499" i="2"/>
  <c r="BK2757" i="2"/>
  <c r="BK3501" i="2"/>
  <c r="J1325" i="2"/>
  <c r="J2719" i="2"/>
  <c r="BK1643" i="2"/>
  <c r="BK3285" i="2"/>
  <c r="J2869" i="2"/>
  <c r="BK3607" i="2"/>
  <c r="J2227" i="2"/>
  <c r="J3733" i="2"/>
  <c r="BK3135" i="2"/>
  <c r="J1595" i="2"/>
  <c r="J1359" i="2"/>
  <c r="BK3259" i="2"/>
  <c r="BK2357" i="2"/>
  <c r="J1403" i="2"/>
  <c r="BK917" i="2"/>
  <c r="BK3597" i="2"/>
  <c r="BK3089" i="2"/>
  <c r="BK2307" i="2"/>
  <c r="J1891" i="2"/>
  <c r="J1249" i="2"/>
  <c r="J1009" i="2"/>
  <c r="BK507" i="2"/>
  <c r="J3319" i="2"/>
  <c r="BK2927" i="2"/>
  <c r="J1685" i="2"/>
  <c r="J2755" i="2"/>
  <c r="BK2275" i="2"/>
  <c r="BK2015" i="2"/>
  <c r="BK1373" i="2"/>
  <c r="J887" i="2"/>
  <c r="J679" i="2"/>
  <c r="J3483" i="2"/>
  <c r="J3113" i="2"/>
  <c r="BK1889" i="2"/>
  <c r="BK1025" i="2"/>
  <c r="BK218" i="3"/>
  <c r="BK115" i="4"/>
  <c r="J1229" i="2"/>
  <c r="J909" i="2"/>
  <c r="BK2715" i="2"/>
  <c r="BK1511" i="2"/>
  <c r="J1825" i="2"/>
  <c r="J2567" i="2"/>
  <c r="J1831" i="2"/>
  <c r="J1293" i="2"/>
  <c r="BK465" i="2"/>
  <c r="J1467" i="2"/>
  <c r="J1725" i="2"/>
  <c r="BK1925" i="2"/>
  <c r="BK1009" i="2"/>
  <c r="BK1245" i="2"/>
  <c r="J225" i="2"/>
  <c r="BK3451" i="2"/>
  <c r="J1885" i="2"/>
  <c r="J1509" i="2"/>
  <c r="BK449" i="2"/>
  <c r="J166" i="3"/>
  <c r="J89" i="4"/>
  <c r="BK89" i="5"/>
  <c r="J1167" i="2"/>
  <c r="BK613" i="2"/>
  <c r="BK117" i="2"/>
  <c r="J2805" i="2"/>
  <c r="J1929" i="2"/>
  <c r="J2761" i="2"/>
  <c r="BK3329" i="2"/>
  <c r="J1653" i="2"/>
  <c r="BK1727" i="2"/>
  <c r="BK3153" i="2"/>
  <c r="BK1467" i="2"/>
  <c r="BK3345" i="2"/>
  <c r="J3281" i="2"/>
  <c r="BK991" i="2"/>
  <c r="BK1677" i="2"/>
  <c r="BK3497" i="2"/>
  <c r="J2973" i="2"/>
  <c r="BK2555" i="2"/>
  <c r="J1627" i="2"/>
  <c r="BK1073" i="2"/>
  <c r="BK305" i="2"/>
  <c r="BK3455" i="2"/>
  <c r="BK2351" i="2"/>
  <c r="J1835" i="2"/>
  <c r="BK535" i="2"/>
  <c r="BK187" i="3"/>
  <c r="BK154" i="3"/>
  <c r="J106" i="3"/>
  <c r="BK105" i="4"/>
  <c r="J635" i="2"/>
  <c r="BK2295" i="2"/>
  <c r="J2471" i="2"/>
  <c r="BK1125" i="2"/>
  <c r="BK673" i="2"/>
  <c r="J1869" i="2"/>
  <c r="J131" i="2"/>
  <c r="BK1747" i="2"/>
  <c r="J2315" i="2"/>
  <c r="J2741" i="2"/>
  <c r="J3125" i="2"/>
  <c r="BK1573" i="2"/>
  <c r="J1253" i="2"/>
  <c r="J1221" i="2"/>
  <c r="BK1113" i="2"/>
  <c r="J847" i="2"/>
  <c r="BK551" i="2"/>
  <c r="BK3525" i="2"/>
  <c r="J507" i="2"/>
  <c r="BK3463" i="2"/>
  <c r="J3041" i="2"/>
  <c r="BK2741" i="2"/>
  <c r="J2607" i="2"/>
  <c r="BK2281" i="2"/>
  <c r="J1845" i="2"/>
  <c r="J1317" i="2"/>
  <c r="BK1145" i="2"/>
  <c r="J651" i="2"/>
  <c r="J113" i="2"/>
  <c r="J2449" i="2"/>
  <c r="BK1759" i="2"/>
  <c r="J757" i="2"/>
  <c r="J179" i="2"/>
  <c r="J205" i="3"/>
  <c r="BK142" i="3"/>
  <c r="J83" i="4"/>
  <c r="J85" i="5"/>
  <c r="J1105" i="2"/>
  <c r="J485" i="2"/>
  <c r="J1401" i="2"/>
  <c r="BK2067" i="2"/>
  <c r="BK773" i="2"/>
  <c r="J2253" i="2"/>
  <c r="BK393" i="2"/>
  <c r="BK2953" i="2"/>
  <c r="BK1675" i="2"/>
  <c r="J1039" i="2"/>
  <c r="J329" i="2"/>
  <c r="J2775" i="2"/>
  <c r="BK1639" i="2"/>
  <c r="J3647" i="2"/>
  <c r="J3221" i="2"/>
  <c r="BK2665" i="2"/>
  <c r="BK3681" i="2"/>
  <c r="BK3015" i="2"/>
  <c r="BK1907" i="2"/>
  <c r="J379" i="2"/>
  <c r="J3637" i="2"/>
  <c r="J2675" i="2"/>
  <c r="BK1641" i="2"/>
  <c r="J1059" i="2"/>
  <c r="BK3513" i="2"/>
  <c r="BK3149" i="2"/>
  <c r="BK2329" i="2"/>
  <c r="J1813" i="2"/>
  <c r="BK1217" i="2"/>
  <c r="J663" i="2"/>
  <c r="BK123" i="2"/>
  <c r="BK3269" i="2"/>
  <c r="BK2977" i="2"/>
  <c r="J2407" i="2"/>
  <c r="BK1997" i="2"/>
  <c r="J1489" i="2"/>
  <c r="J1131" i="2"/>
  <c r="BK967" i="2"/>
  <c r="J581" i="2"/>
  <c r="J3287" i="2"/>
  <c r="J2057" i="2"/>
  <c r="BK1007" i="2"/>
  <c r="BK3740" i="2"/>
  <c r="BK3381" i="2"/>
  <c r="BK3129" i="2"/>
  <c r="J2615" i="2"/>
  <c r="BK2111" i="2"/>
  <c r="J1479" i="2"/>
  <c r="BK1053" i="2"/>
  <c r="BK223" i="2"/>
  <c r="BK2507" i="2"/>
  <c r="J1239" i="2"/>
  <c r="BK2855" i="2"/>
  <c r="J1035" i="2"/>
  <c r="J2643" i="2"/>
  <c r="J2045" i="2"/>
  <c r="BK1071" i="2"/>
  <c r="J2585" i="2"/>
  <c r="J2013" i="2"/>
  <c r="BK1633" i="2"/>
  <c r="BK853" i="2"/>
  <c r="J743" i="2"/>
  <c r="J2051" i="2"/>
  <c r="J3315" i="2"/>
  <c r="BK2615" i="2"/>
  <c r="J2479" i="2"/>
  <c r="BK643" i="2"/>
  <c r="BK301" i="2"/>
  <c r="BK2529" i="2"/>
  <c r="J1971" i="2"/>
  <c r="BK3669" i="2"/>
  <c r="J3295" i="2"/>
  <c r="BK3177" i="2"/>
  <c r="BK3035" i="2"/>
  <c r="J1601" i="2"/>
  <c r="BK3649" i="2"/>
  <c r="J3005" i="2"/>
  <c r="BK2257" i="2"/>
  <c r="J359" i="2"/>
  <c r="BK3173" i="2"/>
  <c r="J2685" i="2"/>
  <c r="J1625" i="2"/>
  <c r="BK1385" i="2"/>
  <c r="J3731" i="2"/>
  <c r="BK3423" i="2"/>
  <c r="BK2915" i="2"/>
  <c r="BK2349" i="2"/>
  <c r="BK1519" i="2"/>
  <c r="BK1379" i="2"/>
  <c r="BK829" i="2"/>
  <c r="J657" i="2"/>
  <c r="BK231" i="2"/>
  <c r="J3525" i="2"/>
  <c r="J3069" i="2"/>
  <c r="J2877" i="2"/>
  <c r="J2343" i="2"/>
  <c r="BK1869" i="2"/>
  <c r="BK1243" i="2"/>
  <c r="J963" i="2"/>
  <c r="J745" i="2"/>
  <c r="J457" i="2"/>
  <c r="BK3599" i="2"/>
  <c r="J3309" i="2"/>
  <c r="J2977" i="2"/>
  <c r="J2601" i="2"/>
  <c r="J2015" i="2"/>
  <c r="J1417" i="2"/>
  <c r="J1141" i="2"/>
  <c r="J2817" i="2"/>
  <c r="BK1513" i="2"/>
  <c r="BK539" i="2"/>
  <c r="J2217" i="2"/>
  <c r="J1135" i="2"/>
  <c r="J275" i="2"/>
  <c r="J1199" i="2"/>
  <c r="BK669" i="2"/>
  <c r="BK2337" i="2"/>
  <c r="BK1481" i="2"/>
  <c r="J361" i="2"/>
  <c r="J2661" i="2"/>
  <c r="J1757" i="2"/>
  <c r="J1165" i="2"/>
  <c r="J693" i="2"/>
  <c r="BK2777" i="2"/>
  <c r="BK2433" i="2"/>
  <c r="J1469" i="2"/>
  <c r="BK3559" i="2"/>
  <c r="BK3361" i="2"/>
  <c r="J3141" i="2"/>
  <c r="BK2721" i="2"/>
  <c r="J259" i="2"/>
  <c r="J3289" i="2"/>
  <c r="J2335" i="2"/>
  <c r="J1665" i="2"/>
  <c r="BK3395" i="2"/>
  <c r="BK3077" i="2"/>
  <c r="J1699" i="2"/>
  <c r="J167" i="2"/>
  <c r="J2927" i="2"/>
  <c r="J1925" i="2"/>
  <c r="BK1151" i="2"/>
  <c r="BK915" i="2"/>
  <c r="BK1915" i="2"/>
  <c r="BK1027" i="2"/>
  <c r="J2849" i="2"/>
  <c r="BK329" i="2"/>
  <c r="BK2217" i="2"/>
  <c r="BK1911" i="2"/>
  <c r="J1227" i="2"/>
  <c r="BK663" i="2"/>
  <c r="J2651" i="2"/>
  <c r="J2319" i="2"/>
  <c r="J2749" i="2"/>
  <c r="J1313" i="2"/>
  <c r="BK1075" i="2"/>
  <c r="BK2425" i="2"/>
  <c r="J2035" i="2"/>
  <c r="BK3637" i="2"/>
  <c r="J3137" i="2"/>
  <c r="J2545" i="2"/>
  <c r="J2077" i="2"/>
  <c r="BK637" i="2"/>
  <c r="BK2553" i="2"/>
  <c r="BK161" i="2"/>
  <c r="J2263" i="2"/>
  <c r="J841" i="2"/>
  <c r="BK2499" i="2"/>
  <c r="BK387" i="2"/>
  <c r="BK3005" i="2"/>
  <c r="J2699" i="2"/>
  <c r="BK2023" i="2"/>
  <c r="J483" i="2"/>
  <c r="J2861" i="2"/>
  <c r="J1443" i="2"/>
  <c r="BK653" i="2"/>
  <c r="BK455" i="2"/>
  <c r="J2257" i="2"/>
  <c r="BK1153" i="2"/>
  <c r="J647" i="2"/>
  <c r="BK2751" i="2"/>
  <c r="J1809" i="2"/>
  <c r="J175" i="2"/>
  <c r="J2813" i="2"/>
  <c r="J2609" i="2"/>
  <c r="J1649" i="2"/>
  <c r="BK481" i="2"/>
  <c r="J2803" i="2"/>
  <c r="BK2395" i="2"/>
  <c r="J1389" i="2"/>
  <c r="J3569" i="2"/>
  <c r="J3485" i="2"/>
  <c r="BK3229" i="2"/>
  <c r="J3057" i="2"/>
  <c r="J2463" i="2"/>
  <c r="J355" i="2"/>
  <c r="BK3323" i="2"/>
  <c r="BK2823" i="2"/>
  <c r="J2403" i="2"/>
  <c r="J1657" i="2"/>
  <c r="J2985" i="2"/>
  <c r="BK1687" i="2"/>
  <c r="BK1397" i="2"/>
  <c r="BK275" i="2"/>
  <c r="J3177" i="2"/>
  <c r="J2379" i="2"/>
  <c r="J1643" i="2"/>
  <c r="J2141" i="2"/>
  <c r="BK159" i="2"/>
  <c r="BK3067" i="2"/>
  <c r="J2621" i="2"/>
  <c r="J1459" i="2"/>
  <c r="BK1043" i="2"/>
  <c r="J145" i="2"/>
  <c r="J2409" i="2"/>
  <c r="BK1629" i="2"/>
  <c r="J3713" i="2"/>
  <c r="BK3441" i="2"/>
  <c r="BK3197" i="2"/>
  <c r="BK1659" i="2"/>
  <c r="BK905" i="2"/>
  <c r="J185" i="2"/>
  <c r="BK2077" i="2"/>
  <c r="J791" i="2"/>
  <c r="BK2613" i="2"/>
  <c r="J2375" i="2"/>
  <c r="BK807" i="2"/>
  <c r="J1693" i="2"/>
  <c r="BK2663" i="2"/>
  <c r="BK2353" i="2"/>
  <c r="BK1583" i="2"/>
  <c r="J1975" i="2"/>
  <c r="BK2599" i="2"/>
  <c r="J1609" i="2"/>
  <c r="J3663" i="2"/>
  <c r="BK2247" i="2"/>
  <c r="J3343" i="2"/>
  <c r="BK1387" i="2"/>
  <c r="BK3357" i="2"/>
  <c r="J2555" i="2"/>
  <c r="BK1331" i="2"/>
  <c r="BK733" i="2"/>
  <c r="BK3267" i="2"/>
  <c r="BK2401" i="2"/>
  <c r="J1355" i="2"/>
  <c r="BK665" i="2"/>
  <c r="J2119" i="2"/>
  <c r="J3655" i="2"/>
  <c r="J1995" i="2"/>
  <c r="BK1433" i="2"/>
  <c r="J3515" i="2"/>
  <c r="BK1673" i="2"/>
  <c r="J883" i="2"/>
  <c r="BK3619" i="2"/>
  <c r="BK2969" i="2"/>
  <c r="J2367" i="2"/>
  <c r="BK1845" i="2"/>
  <c r="J1093" i="2"/>
  <c r="BK569" i="2"/>
  <c r="BK3359" i="2"/>
  <c r="J2461" i="2"/>
  <c r="J1001" i="2"/>
  <c r="J521" i="2"/>
  <c r="BK3731" i="2"/>
  <c r="BK3495" i="2"/>
  <c r="J3209" i="2"/>
  <c r="J2807" i="2"/>
  <c r="BK2165" i="2"/>
  <c r="BK1463" i="2"/>
  <c r="BK971" i="2"/>
  <c r="BK699" i="2"/>
  <c r="BK121" i="2"/>
  <c r="BK3493" i="2"/>
  <c r="J2359" i="2"/>
  <c r="BK1847" i="2"/>
  <c r="BK679" i="2"/>
  <c r="J214" i="3"/>
  <c r="BK199" i="3"/>
  <c r="BK93" i="4"/>
  <c r="J1153" i="2"/>
  <c r="BK2321" i="2"/>
  <c r="BK821" i="2"/>
  <c r="J2043" i="2"/>
  <c r="J2149" i="2"/>
  <c r="J855" i="2"/>
  <c r="BK1591" i="2"/>
  <c r="BK411" i="2"/>
  <c r="J2991" i="2"/>
  <c r="BK2671" i="2"/>
  <c r="BK1465" i="2"/>
  <c r="BK105" i="2"/>
  <c r="BK353" i="2"/>
  <c r="J3531" i="2"/>
  <c r="J2373" i="2"/>
  <c r="BK819" i="2"/>
  <c r="J3679" i="2"/>
  <c r="J2277" i="2"/>
  <c r="J1567" i="2"/>
  <c r="J1091" i="2"/>
  <c r="BK803" i="2"/>
  <c r="BK2411" i="2"/>
  <c r="BK1185" i="2"/>
  <c r="BK331" i="2"/>
  <c r="BK3721" i="2"/>
  <c r="BK3147" i="2"/>
  <c r="J2453" i="2"/>
  <c r="J1663" i="2"/>
  <c r="BK861" i="2"/>
  <c r="J89" i="2"/>
  <c r="BK1121" i="2"/>
  <c r="J145" i="3"/>
  <c r="J220" i="3"/>
  <c r="J1057" i="2"/>
  <c r="J801" i="2"/>
  <c r="BK479" i="2"/>
  <c r="BK401" i="2"/>
  <c r="J2195" i="2"/>
  <c r="J1715" i="2"/>
  <c r="J667" i="2"/>
  <c r="J2399" i="2"/>
  <c r="J1219" i="2"/>
  <c r="BK561" i="2"/>
  <c r="J1581" i="2"/>
  <c r="BK405" i="2"/>
  <c r="BK1439" i="2"/>
  <c r="BK2779" i="2"/>
  <c r="J2417" i="2"/>
  <c r="J1329" i="2"/>
  <c r="J3599" i="2"/>
  <c r="BK3227" i="2"/>
  <c r="BK2621" i="2"/>
  <c r="BK3691" i="2"/>
  <c r="J2993" i="2"/>
  <c r="J2031" i="2"/>
  <c r="BK3667" i="2"/>
  <c r="BK2297" i="2"/>
  <c r="BK1555" i="2"/>
  <c r="BK1089" i="2"/>
  <c r="J3359" i="2"/>
  <c r="BK2867" i="2"/>
  <c r="BK2129" i="2"/>
  <c r="J1451" i="2"/>
  <c r="BK837" i="2"/>
  <c r="BK3623" i="2"/>
  <c r="BK3009" i="2"/>
  <c r="J2279" i="2"/>
  <c r="BK1701" i="2"/>
  <c r="BK989" i="2"/>
  <c r="BK3553" i="2"/>
  <c r="BK2657" i="2"/>
  <c r="BK1565" i="2"/>
  <c r="BK661" i="2"/>
  <c r="J513" i="2"/>
  <c r="J273" i="2"/>
  <c r="BK3487" i="2"/>
  <c r="BK2789" i="2"/>
  <c r="BK2445" i="2"/>
  <c r="BK1775" i="2"/>
  <c r="BK537" i="2"/>
  <c r="BK124" i="4"/>
  <c r="BK1449" i="2"/>
  <c r="BK2419" i="2"/>
  <c r="J1245" i="2"/>
  <c r="J551" i="2"/>
  <c r="J339" i="2"/>
  <c r="J3475" i="2"/>
  <c r="J3223" i="2"/>
  <c r="J165" i="2"/>
  <c r="J1873" i="2"/>
  <c r="J1079" i="2"/>
  <c r="BK2807" i="2"/>
  <c r="BK957" i="2"/>
  <c r="BK3365" i="2"/>
  <c r="BK2637" i="2"/>
  <c r="J1901" i="2"/>
  <c r="J619" i="2"/>
  <c r="J3481" i="2"/>
  <c r="J2233" i="2"/>
  <c r="J1705" i="2"/>
  <c r="BK937" i="2"/>
  <c r="J255" i="2"/>
  <c r="J216" i="3"/>
  <c r="J99" i="4"/>
  <c r="BK1343" i="2"/>
  <c r="BK867" i="2"/>
  <c r="BK2799" i="2"/>
  <c r="BK1559" i="2"/>
  <c r="J2185" i="2"/>
  <c r="J1075" i="2"/>
  <c r="BK135" i="2"/>
  <c r="J2097" i="2"/>
  <c r="J901" i="2"/>
  <c r="J2285" i="2"/>
  <c r="BK2973" i="2"/>
  <c r="J1583" i="2"/>
  <c r="J407" i="2"/>
  <c r="BK1381" i="2"/>
  <c r="BK3391" i="2"/>
  <c r="J2595" i="2"/>
  <c r="BK323" i="2"/>
  <c r="J2915" i="2"/>
  <c r="J381" i="2"/>
  <c r="J3321" i="2"/>
  <c r="J1683" i="2"/>
  <c r="BK2939" i="2"/>
  <c r="BK595" i="2"/>
  <c r="BK2455" i="2"/>
  <c r="BK1107" i="2"/>
  <c r="J3365" i="2"/>
  <c r="BK1407" i="2"/>
  <c r="J3439" i="2"/>
  <c r="J3119" i="2"/>
  <c r="J2731" i="2"/>
  <c r="BK2089" i="2"/>
  <c r="BK1829" i="2"/>
  <c r="J1133" i="2"/>
  <c r="BK763" i="2"/>
  <c r="J501" i="2"/>
  <c r="BK3603" i="2"/>
  <c r="BK3473" i="2"/>
  <c r="BK2457" i="2"/>
  <c r="J1967" i="2"/>
  <c r="BK1437" i="2"/>
  <c r="BK969" i="2"/>
  <c r="BK269" i="2"/>
  <c r="BK190" i="3"/>
  <c r="BK212" i="3"/>
  <c r="J118" i="4"/>
  <c r="BK1303" i="2"/>
  <c r="J779" i="2"/>
  <c r="J139" i="2"/>
  <c r="BK1157" i="2"/>
  <c r="BK1799" i="2"/>
  <c r="BK93" i="2"/>
  <c r="BK2581" i="2"/>
  <c r="J719" i="2"/>
  <c r="J3707" i="2"/>
  <c r="BK3257" i="2"/>
  <c r="BK409" i="2"/>
  <c r="J3351" i="2"/>
  <c r="J2837" i="2"/>
  <c r="J3721" i="2"/>
  <c r="J1423" i="2"/>
  <c r="BK3263" i="2"/>
  <c r="BK2377" i="2"/>
  <c r="J1507" i="2"/>
  <c r="BK3661" i="2"/>
  <c r="J1187" i="2"/>
  <c r="J1183" i="2"/>
  <c r="BK2327" i="2"/>
  <c r="J3055" i="2"/>
  <c r="J1779" i="2"/>
  <c r="J417" i="2"/>
  <c r="J1297" i="2"/>
  <c r="BK3117" i="2"/>
  <c r="J1755" i="2"/>
  <c r="J2529" i="2"/>
  <c r="BK3671" i="2"/>
  <c r="J1701" i="2"/>
  <c r="BK3719" i="2"/>
  <c r="BK2931" i="2"/>
  <c r="J1483" i="2"/>
  <c r="J401" i="2"/>
  <c r="J3513" i="2"/>
  <c r="J2391" i="2"/>
  <c r="BK1627" i="2"/>
  <c r="BK3327" i="2"/>
  <c r="J899" i="2"/>
  <c r="BK3161" i="2"/>
  <c r="BK2225" i="2"/>
  <c r="BK1337" i="2"/>
  <c r="J3535" i="2"/>
  <c r="J2219" i="2"/>
  <c r="BK89" i="4"/>
  <c r="J1217" i="2"/>
  <c r="J2259" i="2"/>
  <c r="BK549" i="2"/>
  <c r="J2225" i="2"/>
  <c r="BK857" i="2"/>
  <c r="J2115" i="2"/>
  <c r="J2969" i="2"/>
  <c r="J1083" i="2"/>
  <c r="J2765" i="2"/>
  <c r="BK3541" i="2"/>
  <c r="BK3217" i="2"/>
  <c r="J3727" i="2"/>
  <c r="BK2717" i="2"/>
  <c r="J455" i="2"/>
  <c r="BK3401" i="2"/>
  <c r="BK3635" i="2"/>
  <c r="BK2679" i="2"/>
  <c r="J2205" i="2"/>
  <c r="J1115" i="2"/>
  <c r="BK389" i="2"/>
  <c r="J95" i="2"/>
  <c r="BK2971" i="2"/>
  <c r="J2363" i="2"/>
  <c r="J1679" i="2"/>
  <c r="BK1279" i="2"/>
  <c r="J891" i="2"/>
  <c r="BK659" i="2"/>
  <c r="J3561" i="2"/>
  <c r="J2689" i="2"/>
  <c r="BK1721" i="2"/>
  <c r="BK945" i="2"/>
  <c r="BK1039" i="2"/>
  <c r="BK1569" i="2"/>
  <c r="BK2517" i="2"/>
  <c r="J577" i="2"/>
  <c r="BK2775" i="2"/>
  <c r="J3273" i="2"/>
  <c r="J2509" i="2"/>
  <c r="J997" i="2"/>
  <c r="J2617" i="2"/>
  <c r="J1637" i="2"/>
  <c r="BK3738" i="2"/>
  <c r="J3443" i="2"/>
  <c r="BK2513" i="2"/>
  <c r="J2883" i="2"/>
  <c r="BK1577" i="2"/>
  <c r="BK2879" i="2"/>
  <c r="J1043" i="2"/>
  <c r="J2989" i="2"/>
  <c r="BK1085" i="2"/>
  <c r="J1587" i="2"/>
  <c r="J967" i="2"/>
  <c r="BK2075" i="2"/>
  <c r="J1413" i="2"/>
  <c r="J845" i="2"/>
  <c r="BK3079" i="2"/>
  <c r="BK1501" i="2"/>
  <c r="J2625" i="2"/>
  <c r="J3381" i="2"/>
  <c r="BK1631" i="2"/>
  <c r="BK591" i="2"/>
  <c r="BK91" i="2"/>
  <c r="J2139" i="2"/>
  <c r="BK1913" i="2"/>
  <c r="J2897" i="2"/>
  <c r="BK2521" i="2"/>
  <c r="J723" i="2"/>
  <c r="BK1697" i="2"/>
  <c r="BK183" i="2"/>
  <c r="BK1585" i="2"/>
  <c r="J2701" i="2"/>
  <c r="J313" i="2"/>
  <c r="BK2501" i="2"/>
  <c r="BK371" i="2"/>
  <c r="BK1981" i="2"/>
  <c r="J1341" i="2"/>
  <c r="J3499" i="2"/>
  <c r="J2911" i="2"/>
  <c r="J3629" i="2"/>
  <c r="BK1755" i="2"/>
  <c r="BK3517" i="2"/>
  <c r="J2397" i="2"/>
  <c r="BK2487" i="2"/>
  <c r="BK949" i="2"/>
  <c r="J1333" i="2"/>
  <c r="BK3589" i="2"/>
  <c r="BK2851" i="2"/>
  <c r="J563" i="2"/>
  <c r="J1195" i="2"/>
  <c r="J2425" i="2"/>
  <c r="J2831" i="2"/>
  <c r="J1379" i="2"/>
  <c r="J2867" i="2"/>
  <c r="J2281" i="2"/>
  <c r="J205" i="2"/>
  <c r="J3201" i="2"/>
  <c r="J2679" i="2"/>
  <c r="BK1991" i="2"/>
  <c r="BK3699" i="2"/>
  <c r="BK3087" i="2"/>
  <c r="J2011" i="2"/>
  <c r="J3033" i="2"/>
  <c r="BK1745" i="2"/>
  <c r="J3703" i="2"/>
  <c r="BK2135" i="2"/>
  <c r="BK1045" i="2"/>
  <c r="BK1471" i="2"/>
  <c r="J3559" i="2"/>
  <c r="J2029" i="2"/>
  <c r="BK2473" i="2"/>
  <c r="BK127" i="3"/>
  <c r="BK1251" i="2"/>
  <c r="BK175" i="2"/>
  <c r="J591" i="2"/>
  <c r="BK3243" i="2"/>
  <c r="BK2495" i="2"/>
  <c r="J1915" i="2"/>
  <c r="J3155" i="2"/>
  <c r="J2937" i="2"/>
  <c r="BK2543" i="2"/>
  <c r="BK2951" i="2"/>
  <c r="BK667" i="2"/>
  <c r="J1933" i="2"/>
  <c r="J993" i="2"/>
  <c r="J3603" i="2"/>
  <c r="BK935" i="2"/>
  <c r="BK3453" i="2"/>
  <c r="J2899" i="2"/>
  <c r="BK1885" i="2"/>
  <c r="J947" i="2"/>
  <c r="BK333" i="2"/>
  <c r="BK1289" i="2"/>
  <c r="BK163" i="2"/>
  <c r="J136" i="3"/>
  <c r="J81" i="5"/>
  <c r="J1667" i="2"/>
  <c r="BK3209" i="2"/>
  <c r="BK1159" i="2"/>
  <c r="BK3397" i="2"/>
  <c r="J269" i="2"/>
  <c r="J1563" i="2"/>
  <c r="BK3237" i="2"/>
  <c r="BK1323" i="2"/>
  <c r="J2925" i="2"/>
  <c r="J1603" i="2"/>
  <c r="BK2405" i="2"/>
  <c r="BK1287" i="2"/>
  <c r="BK671" i="2"/>
  <c r="J2413" i="2"/>
  <c r="BK1209" i="2"/>
  <c r="BK3471" i="2"/>
  <c r="J2515" i="2"/>
  <c r="BK1271" i="2"/>
  <c r="J545" i="2"/>
  <c r="BK1919" i="2"/>
  <c r="BK193" i="3"/>
  <c r="J2833" i="2"/>
  <c r="BK1937" i="2"/>
  <c r="BK1927" i="2"/>
  <c r="J3253" i="2"/>
  <c r="J2695" i="2"/>
  <c r="J1081" i="2"/>
  <c r="J2553" i="2"/>
  <c r="J3659" i="2"/>
  <c r="J3245" i="2"/>
  <c r="J1607" i="2"/>
  <c r="J443" i="2"/>
  <c r="BK1395" i="2"/>
  <c r="BK685" i="2"/>
  <c r="BK3625" i="2"/>
  <c r="J2443" i="2"/>
  <c r="J2903" i="2"/>
  <c r="BK303" i="2"/>
  <c r="J829" i="2"/>
  <c r="BK243" i="2"/>
  <c r="J2147" i="2"/>
  <c r="BK2593" i="2"/>
  <c r="BK2047" i="2"/>
  <c r="BK3023" i="2"/>
  <c r="BK2215" i="2"/>
  <c r="BK2845" i="2"/>
  <c r="J369" i="2"/>
  <c r="BK3043" i="2"/>
  <c r="J2997" i="2"/>
  <c r="J3423" i="2"/>
  <c r="BK2115" i="2"/>
  <c r="J3151" i="2"/>
  <c r="BK131" i="2"/>
  <c r="J1257" i="2"/>
  <c r="J2683" i="2"/>
  <c r="BK171" i="2"/>
  <c r="BK2875" i="2"/>
  <c r="BK2155" i="2"/>
  <c r="BK1507" i="2"/>
  <c r="J905" i="2"/>
  <c r="BK695" i="2"/>
  <c r="BK3575" i="2"/>
  <c r="J2783" i="2"/>
  <c r="BK1883" i="2"/>
  <c r="J1295" i="2"/>
  <c r="BK127" i="2"/>
  <c r="J184" i="3"/>
  <c r="J95" i="4"/>
  <c r="J969" i="2"/>
  <c r="J465" i="2"/>
  <c r="J1025" i="2"/>
  <c r="J2873" i="2"/>
  <c r="BK2051" i="2"/>
  <c r="J1021" i="2"/>
  <c r="BK729" i="2"/>
  <c r="J135" i="2"/>
  <c r="J1447" i="2"/>
  <c r="J2073" i="2"/>
  <c r="J685" i="2"/>
  <c r="J1687" i="2"/>
  <c r="J853" i="2"/>
  <c r="J245" i="2"/>
  <c r="J2811" i="2"/>
  <c r="J1889" i="2"/>
  <c r="BK813" i="2"/>
  <c r="BK987" i="2"/>
  <c r="J3701" i="2"/>
  <c r="J3623" i="2"/>
  <c r="J3205" i="2"/>
  <c r="J2923" i="2"/>
  <c r="BK2417" i="2"/>
  <c r="J1997" i="2"/>
  <c r="BK1291" i="2"/>
  <c r="BK1063" i="2"/>
  <c r="BK881" i="2"/>
  <c r="J683" i="2"/>
  <c r="BK179" i="2"/>
  <c r="BK151" i="2"/>
  <c r="J2307" i="2"/>
  <c r="BK1875" i="2"/>
  <c r="BK1603" i="2"/>
  <c r="J1049" i="2"/>
  <c r="J267" i="2"/>
  <c r="J85" i="3"/>
  <c r="J133" i="3"/>
  <c r="J88" i="3"/>
  <c r="BK118" i="4"/>
  <c r="J1635" i="2"/>
  <c r="J689" i="2"/>
  <c r="J2859" i="2"/>
  <c r="BK2105" i="2"/>
  <c r="J659" i="2"/>
  <c r="BK2331" i="2"/>
  <c r="BK889" i="2"/>
  <c r="J447" i="2"/>
  <c r="BK3179" i="2"/>
  <c r="BK2465" i="2"/>
  <c r="J1421" i="2"/>
  <c r="BK979" i="2"/>
  <c r="J2835" i="2"/>
  <c r="J2705" i="2"/>
  <c r="BK2315" i="2"/>
  <c r="J1273" i="2"/>
  <c r="BK3343" i="2"/>
  <c r="J3003" i="2"/>
  <c r="BK1655" i="2"/>
  <c r="J3611" i="2"/>
  <c r="J3237" i="2"/>
  <c r="J2821" i="2"/>
  <c r="J2099" i="2"/>
  <c r="J1675" i="2"/>
  <c r="BK3727" i="2"/>
  <c r="J3349" i="2"/>
  <c r="BK229" i="2"/>
  <c r="J2945" i="2"/>
  <c r="J2093" i="2"/>
  <c r="J1147" i="2"/>
  <c r="BK3467" i="2"/>
  <c r="BK2813" i="2"/>
  <c r="J2541" i="2"/>
  <c r="J2001" i="2"/>
  <c r="BK1207" i="2"/>
  <c r="BK249" i="2"/>
  <c r="J2299" i="2"/>
  <c r="J1573" i="2"/>
  <c r="BK101" i="4"/>
  <c r="J1143" i="2"/>
  <c r="BK523" i="2"/>
  <c r="BK1399" i="2"/>
  <c r="BK2343" i="2"/>
  <c r="J1139" i="2"/>
  <c r="BK641" i="2"/>
  <c r="J211" i="2"/>
  <c r="BK1221" i="2"/>
  <c r="J437" i="2"/>
  <c r="BK2579" i="2"/>
  <c r="BK3457" i="2"/>
  <c r="BK1987" i="2"/>
  <c r="BK2325" i="2"/>
  <c r="BK1517" i="2"/>
  <c r="J597" i="2"/>
  <c r="BK3131" i="2"/>
  <c r="J2323" i="2"/>
  <c r="BK1321" i="2"/>
  <c r="BK2887" i="2"/>
  <c r="J323" i="2"/>
  <c r="J2161" i="2"/>
  <c r="BK1015" i="2"/>
  <c r="J1117" i="2"/>
  <c r="BK503" i="2"/>
  <c r="BK143" i="2"/>
  <c r="BK3203" i="2"/>
  <c r="BK469" i="2"/>
  <c r="BK2573" i="2"/>
  <c r="BK3617" i="2"/>
  <c r="BK3249" i="2"/>
  <c r="BK2975" i="2"/>
  <c r="J3641" i="2"/>
  <c r="BK1607" i="2"/>
  <c r="BK3355" i="2"/>
  <c r="J1527" i="2"/>
  <c r="BK2379" i="2"/>
  <c r="BK1377" i="2"/>
  <c r="BK2241" i="2"/>
  <c r="J2261" i="2"/>
  <c r="J769" i="2"/>
  <c r="J2535" i="2"/>
  <c r="BK2539" i="2"/>
  <c r="BK1277" i="2"/>
  <c r="J3293" i="2"/>
  <c r="J1907" i="2"/>
  <c r="J761" i="2"/>
  <c r="BK447" i="2"/>
  <c r="J2431" i="2"/>
  <c r="BK731" i="2"/>
  <c r="J2967" i="2"/>
  <c r="J917" i="2"/>
  <c r="J1857" i="2"/>
  <c r="BK297" i="2"/>
  <c r="J1979" i="2"/>
  <c r="BK2069" i="2"/>
  <c r="BK3295" i="2"/>
  <c r="BK2727" i="2"/>
  <c r="BK725" i="2"/>
  <c r="BK2213" i="2"/>
  <c r="J147" i="2"/>
  <c r="BK3351" i="2"/>
  <c r="BK1725" i="2"/>
  <c r="BK2935" i="2"/>
  <c r="J1535" i="2"/>
  <c r="J3239" i="2"/>
  <c r="BK1413" i="2"/>
  <c r="BK3561" i="2"/>
  <c r="J2933" i="2"/>
  <c r="BK1515" i="2"/>
  <c r="J1445" i="2"/>
  <c r="J1405" i="2"/>
  <c r="BK1267" i="2"/>
  <c r="BK1201" i="2"/>
  <c r="J1113" i="2"/>
  <c r="J931" i="2"/>
  <c r="J881" i="2"/>
  <c r="J715" i="2"/>
  <c r="BK517" i="2"/>
  <c r="BK443" i="2"/>
  <c r="J281" i="2"/>
  <c r="J149" i="2"/>
  <c r="J3607" i="2"/>
  <c r="J3399" i="2"/>
  <c r="BK3233" i="2"/>
  <c r="BK2911" i="2"/>
  <c r="BK2509" i="2"/>
  <c r="BK2399" i="2"/>
  <c r="J2295" i="2"/>
  <c r="J2247" i="2"/>
  <c r="BK1867" i="2"/>
  <c r="J1497" i="2"/>
  <c r="BK1333" i="2"/>
  <c r="BK767" i="2"/>
  <c r="BK611" i="2"/>
  <c r="BK437" i="2"/>
  <c r="J3579" i="2"/>
  <c r="BK3415" i="2"/>
  <c r="J3233" i="2"/>
  <c r="J3015" i="2"/>
  <c r="BK2719" i="2"/>
  <c r="BK2383" i="2"/>
  <c r="BK2029" i="2"/>
  <c r="BK1691" i="2"/>
  <c r="BK1391" i="2"/>
  <c r="BK1029" i="2"/>
  <c r="BK709" i="2"/>
  <c r="J603" i="2"/>
  <c r="J435" i="2"/>
  <c r="J161" i="2"/>
  <c r="J3691" i="2"/>
  <c r="J3501" i="2"/>
  <c r="J3451" i="2"/>
  <c r="J3415" i="2"/>
  <c r="J3229" i="2"/>
  <c r="BK3125" i="2"/>
  <c r="J2935" i="2"/>
  <c r="J2747" i="2"/>
  <c r="BK1897" i="2"/>
  <c r="BK1523" i="2"/>
  <c r="J1331" i="2"/>
  <c r="J1201" i="2"/>
  <c r="J981" i="2"/>
  <c r="BK897" i="2"/>
  <c r="J755" i="2"/>
  <c r="BK493" i="2"/>
  <c r="BK233" i="2"/>
  <c r="J3661" i="2"/>
  <c r="J3527" i="2"/>
  <c r="BK3503" i="2"/>
  <c r="J3379" i="2"/>
  <c r="BK3261" i="2"/>
  <c r="J3029" i="2"/>
  <c r="BK2523" i="2"/>
  <c r="BK2309" i="2"/>
  <c r="J2221" i="2"/>
  <c r="J1927" i="2"/>
  <c r="J1881" i="2"/>
  <c r="J1829" i="2"/>
  <c r="J1549" i="2"/>
  <c r="J1391" i="2"/>
  <c r="BK1369" i="2"/>
  <c r="BK1033" i="2"/>
  <c r="BK871" i="2"/>
  <c r="J665" i="2"/>
  <c r="BK457" i="2"/>
  <c r="BK307" i="2"/>
  <c r="J157" i="2"/>
  <c r="J94" i="3"/>
  <c r="J124" i="3"/>
  <c r="BK145" i="3"/>
  <c r="BK115" i="3"/>
  <c r="J169" i="3"/>
  <c r="J190" i="3"/>
  <c r="BK94" i="3"/>
  <c r="BK132" i="4"/>
  <c r="BK99" i="4"/>
  <c r="BK128" i="4"/>
  <c r="BK111" i="4"/>
  <c r="J87" i="5"/>
  <c r="J1155" i="2"/>
  <c r="J961" i="2"/>
  <c r="BK901" i="2"/>
  <c r="J785" i="2"/>
  <c r="J629" i="2"/>
  <c r="BK585" i="2"/>
  <c r="J461" i="2"/>
  <c r="BK2551" i="2"/>
  <c r="J2167" i="2"/>
  <c r="J1867" i="2"/>
  <c r="J1545" i="2"/>
  <c r="J537" i="2"/>
  <c r="BK2805" i="2"/>
  <c r="BK2123" i="2"/>
  <c r="BK325" i="2"/>
  <c r="J2171" i="2"/>
  <c r="BK1609" i="2"/>
  <c r="J871" i="2"/>
  <c r="J733" i="2"/>
  <c r="BK545" i="2"/>
  <c r="BK1693" i="2"/>
  <c r="J2655" i="2"/>
  <c r="J3291" i="2"/>
  <c r="J2855" i="2"/>
  <c r="BK1705" i="2"/>
  <c r="BK1155" i="2"/>
  <c r="BK769" i="2"/>
  <c r="J2485" i="2"/>
  <c r="J1523" i="2"/>
  <c r="BK237" i="2"/>
  <c r="J3493" i="2"/>
  <c r="J3327" i="2"/>
  <c r="BK3175" i="2"/>
  <c r="J1267" i="2"/>
  <c r="BK83" i="2"/>
  <c r="J1735" i="2"/>
  <c r="J397" i="2"/>
  <c r="J129" i="2"/>
  <c r="J2181" i="2"/>
  <c r="J601" i="2"/>
  <c r="J949" i="2"/>
  <c r="BK2467" i="2"/>
  <c r="BK1805" i="2"/>
  <c r="J283" i="2"/>
  <c r="J2843" i="2"/>
  <c r="BK2229" i="2"/>
  <c r="J3725" i="2"/>
  <c r="J1673" i="2"/>
  <c r="J2809" i="2"/>
  <c r="BK1545" i="2"/>
  <c r="BK2949" i="2"/>
  <c r="J2633" i="2"/>
  <c r="BK1443" i="2"/>
  <c r="BK1189" i="2"/>
  <c r="J661" i="2"/>
  <c r="J3049" i="2"/>
  <c r="J2255" i="2"/>
  <c r="BK1491" i="2"/>
  <c r="J835" i="2"/>
  <c r="BK3533" i="2"/>
  <c r="BK2827" i="2"/>
  <c r="BK1187" i="2"/>
  <c r="J411" i="2"/>
  <c r="BK3641" i="2"/>
  <c r="BK3339" i="2"/>
  <c r="J2961" i="2"/>
  <c r="J2243" i="2"/>
  <c r="J1817" i="2"/>
  <c r="BK1135" i="2"/>
  <c r="J717" i="2"/>
  <c r="J389" i="2"/>
  <c r="BK3445" i="2"/>
  <c r="J1827" i="2"/>
  <c r="BK995" i="2"/>
  <c r="J343" i="2"/>
  <c r="J196" i="3"/>
  <c r="BK126" i="4"/>
  <c r="J2165" i="2"/>
  <c r="BK547" i="2"/>
  <c r="BK2675" i="2"/>
  <c r="BK2381" i="2"/>
  <c r="BK3461" i="2"/>
  <c r="BK3319" i="2"/>
  <c r="J3039" i="2"/>
  <c r="J3573" i="2"/>
  <c r="BK2121" i="2"/>
  <c r="J423" i="2"/>
  <c r="BK1909" i="2"/>
  <c r="BK3337" i="2"/>
  <c r="J2199" i="2"/>
  <c r="BK759" i="2"/>
  <c r="J3331" i="2"/>
  <c r="J2447" i="2"/>
  <c r="J1127" i="2"/>
  <c r="J2539" i="2"/>
  <c r="BK1557" i="2"/>
  <c r="J625" i="2"/>
  <c r="BK3245" i="2"/>
  <c r="J2559" i="2"/>
  <c r="BK2127" i="2"/>
  <c r="J1237" i="2"/>
  <c r="BK809" i="2"/>
  <c r="BK165" i="2"/>
  <c r="J3383" i="2"/>
  <c r="BK419" i="2"/>
  <c r="J199" i="3"/>
  <c r="BK122" i="4"/>
  <c r="J1369" i="2"/>
  <c r="BK187" i="2"/>
  <c r="J1207" i="2"/>
  <c r="BK245" i="2"/>
  <c r="BK2227" i="2"/>
  <c r="J1011" i="2"/>
  <c r="J695" i="2"/>
  <c r="J209" i="2"/>
  <c r="BK1903" i="2"/>
  <c r="J1729" i="2"/>
  <c r="BK2885" i="2"/>
  <c r="BK2535" i="2"/>
  <c r="J1519" i="2"/>
  <c r="J1303" i="2"/>
  <c r="J3649" i="2"/>
  <c r="J2123" i="2"/>
  <c r="BK1563" i="2"/>
  <c r="BK1495" i="2"/>
  <c r="J415" i="2"/>
  <c r="BK3615" i="2"/>
  <c r="J3139" i="2"/>
  <c r="BK2491" i="2"/>
  <c r="BK1497" i="2"/>
  <c r="J1235" i="2"/>
  <c r="BK355" i="2"/>
  <c r="BK111" i="2"/>
  <c r="BK3165" i="2"/>
  <c r="J2489" i="2"/>
  <c r="BK2143" i="2"/>
  <c r="J1449" i="2"/>
  <c r="BK1191" i="2"/>
  <c r="BK735" i="2"/>
  <c r="BK3545" i="2"/>
  <c r="BK3021" i="2"/>
  <c r="J2065" i="2"/>
  <c r="J789" i="2"/>
  <c r="J593" i="2"/>
  <c r="J321" i="2"/>
  <c r="J3633" i="2"/>
  <c r="J3457" i="2"/>
  <c r="BK3221" i="2"/>
  <c r="BK2967" i="2"/>
  <c r="BK2173" i="2"/>
  <c r="J1531" i="2"/>
  <c r="J1209" i="2"/>
  <c r="BK931" i="2"/>
  <c r="BK877" i="2"/>
  <c r="J613" i="2"/>
  <c r="J3537" i="2"/>
  <c r="J3363" i="2"/>
  <c r="J1973" i="2"/>
  <c r="J1837" i="2"/>
  <c r="BK873" i="2"/>
  <c r="BK339" i="2"/>
  <c r="BK208" i="3"/>
  <c r="BK139" i="3"/>
  <c r="BK83" i="4"/>
  <c r="J2333" i="2"/>
  <c r="J1493" i="2"/>
  <c r="BK779" i="2"/>
  <c r="J2095" i="2"/>
  <c r="J1629" i="2"/>
  <c r="BK2005" i="2"/>
  <c r="BK3045" i="2"/>
  <c r="BK2743" i="2"/>
  <c r="BK2503" i="2"/>
  <c r="BK1503" i="2"/>
  <c r="BK1001" i="2"/>
  <c r="J2889" i="2"/>
  <c r="J2455" i="2"/>
  <c r="BK1305" i="2"/>
  <c r="BK3387" i="2"/>
  <c r="J3179" i="2"/>
  <c r="BK1811" i="2"/>
  <c r="BK311" i="2"/>
  <c r="BK3315" i="2"/>
  <c r="BK2125" i="2"/>
  <c r="BK205" i="2"/>
  <c r="J3411" i="2"/>
  <c r="J3037" i="2"/>
  <c r="BK2081" i="2"/>
  <c r="J2287" i="2"/>
  <c r="BK3189" i="2"/>
  <c r="BK2739" i="2"/>
  <c r="J2175" i="2"/>
  <c r="BK1297" i="2"/>
  <c r="BK597" i="2"/>
  <c r="J3581" i="2"/>
  <c r="J3135" i="2"/>
  <c r="J2327" i="2"/>
  <c r="BK1839" i="2"/>
  <c r="J1027" i="2"/>
  <c r="J653" i="2"/>
  <c r="BK151" i="3"/>
  <c r="BK136" i="3"/>
  <c r="J175" i="3"/>
  <c r="J128" i="4"/>
  <c r="J1983" i="2"/>
  <c r="J633" i="2"/>
  <c r="BK167" i="2"/>
  <c r="BK1361" i="2"/>
  <c r="J753" i="2"/>
  <c r="J2069" i="2"/>
  <c r="J1023" i="2"/>
  <c r="J295" i="2"/>
  <c r="J2311" i="2"/>
  <c r="BK1781" i="2"/>
  <c r="BK719" i="2"/>
  <c r="BK1905" i="2"/>
  <c r="J3117" i="2"/>
  <c r="BK2677" i="2"/>
  <c r="J1777" i="2"/>
  <c r="J491" i="2"/>
  <c r="BK1537" i="2"/>
  <c r="J3191" i="2"/>
  <c r="J3673" i="2"/>
  <c r="BK2709" i="2"/>
  <c r="BK1589" i="2"/>
  <c r="BK2453" i="2"/>
  <c r="BK341" i="2"/>
  <c r="BK2413" i="2"/>
  <c r="J3543" i="2"/>
  <c r="BK1843" i="2"/>
  <c r="BK795" i="2"/>
  <c r="J2071" i="2"/>
  <c r="BK689" i="2"/>
  <c r="BK3725" i="2"/>
  <c r="BK3187" i="2"/>
  <c r="BK2619" i="2"/>
  <c r="J1895" i="2"/>
  <c r="BK1177" i="2"/>
  <c r="BK863" i="2"/>
  <c r="J391" i="2"/>
  <c r="J3509" i="2"/>
  <c r="J3405" i="2"/>
  <c r="J557" i="2"/>
  <c r="BK2519" i="2"/>
  <c r="BK515" i="2"/>
  <c r="J177" i="2"/>
  <c r="J1633" i="2"/>
  <c r="BK797" i="2"/>
  <c r="J2401" i="2"/>
  <c r="BK1621" i="2"/>
  <c r="J2251" i="2"/>
  <c r="BK1081" i="2"/>
  <c r="BK2239" i="2"/>
  <c r="BK2631" i="2"/>
  <c r="BK1817" i="2"/>
  <c r="BK215" i="2"/>
  <c r="BK3539" i="2"/>
  <c r="J1911" i="2"/>
  <c r="BK3663" i="2"/>
  <c r="J2429" i="2"/>
  <c r="BK1173" i="2"/>
  <c r="J3337" i="2"/>
  <c r="J543" i="2"/>
  <c r="BK3449" i="2"/>
  <c r="J3163" i="2"/>
  <c r="BK2781" i="2"/>
  <c r="BK2505" i="2"/>
  <c r="BK2183" i="2"/>
  <c r="J1871" i="2"/>
  <c r="J1375" i="2"/>
  <c r="BK983" i="2"/>
  <c r="J849" i="2"/>
  <c r="BK581" i="2"/>
  <c r="BK173" i="2"/>
  <c r="J2995" i="2"/>
  <c r="J1859" i="2"/>
  <c r="J1387" i="2"/>
  <c r="J489" i="2"/>
  <c r="J151" i="3"/>
  <c r="J97" i="3"/>
  <c r="J81" i="4"/>
  <c r="BK2917" i="2"/>
  <c r="J999" i="2"/>
  <c r="J553" i="2"/>
  <c r="BK2437" i="2"/>
  <c r="J1709" i="2"/>
  <c r="J2481" i="2"/>
  <c r="J1555" i="2"/>
  <c r="BK2017" i="2"/>
  <c r="J265" i="2"/>
  <c r="BK3613" i="2"/>
  <c r="J3249" i="2"/>
  <c r="J3075" i="2"/>
  <c r="J2383" i="2"/>
  <c r="BK1773" i="2"/>
  <c r="J1087" i="2"/>
  <c r="BK737" i="2"/>
  <c r="J333" i="2"/>
  <c r="J3299" i="2"/>
  <c r="BK2861" i="2"/>
  <c r="J2341" i="2"/>
  <c r="J1919" i="2"/>
  <c r="J1787" i="2"/>
  <c r="J1373" i="2"/>
  <c r="J1067" i="2"/>
  <c r="BK703" i="2"/>
  <c r="J3597" i="2"/>
  <c r="J3521" i="2"/>
  <c r="BK2409" i="2"/>
  <c r="BK1301" i="2"/>
  <c r="BK3647" i="2"/>
  <c r="J3227" i="2"/>
  <c r="J2953" i="2"/>
  <c r="BK2469" i="2"/>
  <c r="BK1853" i="2"/>
  <c r="J1299" i="2"/>
  <c r="J109" i="2"/>
  <c r="BK3111" i="2"/>
  <c r="J1961" i="2"/>
  <c r="J497" i="2"/>
  <c r="BK81" i="5"/>
  <c r="J1321" i="2"/>
  <c r="J133" i="2"/>
  <c r="J979" i="2"/>
  <c r="J191" i="2"/>
  <c r="BK2273" i="2"/>
  <c r="J1501" i="2"/>
  <c r="J529" i="2"/>
  <c r="J1557" i="2"/>
  <c r="BK2837" i="2"/>
  <c r="BK2203" i="2"/>
  <c r="BK2905" i="2"/>
  <c r="BK2287" i="2"/>
  <c r="J3605" i="2"/>
  <c r="BK3353" i="2"/>
  <c r="BK2625" i="2"/>
  <c r="J3519" i="2"/>
  <c r="J2865" i="2"/>
  <c r="J1815" i="2"/>
  <c r="BK3577" i="2"/>
  <c r="J2829" i="2"/>
  <c r="BK3583" i="2"/>
  <c r="BK2919" i="2"/>
  <c r="J2081" i="2"/>
  <c r="BK1237" i="2"/>
  <c r="J1641" i="2"/>
  <c r="BK99" i="2"/>
  <c r="BK1731" i="2"/>
  <c r="BK929" i="2"/>
  <c r="BK2361" i="2"/>
  <c r="J795" i="2"/>
  <c r="BK2025" i="2"/>
  <c r="BK1993" i="2"/>
  <c r="BK2605" i="2"/>
  <c r="BK1455" i="2"/>
  <c r="J2759" i="2"/>
  <c r="BK1785" i="2"/>
  <c r="BK239" i="2"/>
  <c r="J3207" i="2"/>
  <c r="BK1679" i="2"/>
  <c r="J3045" i="2"/>
  <c r="J2087" i="2"/>
  <c r="BK3705" i="2"/>
  <c r="BK2785" i="2"/>
  <c r="BK375" i="2"/>
  <c r="BK3393" i="2"/>
  <c r="BK1595" i="2"/>
  <c r="J991" i="2"/>
  <c r="BK345" i="2"/>
  <c r="J2465" i="2"/>
  <c r="BK1963" i="2"/>
  <c r="BK565" i="2"/>
  <c r="BK2611" i="2"/>
  <c r="BK1167" i="2"/>
  <c r="BK1671" i="2"/>
  <c r="J3225" i="2"/>
  <c r="BK1689" i="2"/>
  <c r="BK817" i="2"/>
  <c r="BK2085" i="2"/>
  <c r="J2183" i="2"/>
  <c r="BK395" i="2"/>
  <c r="J3269" i="2"/>
  <c r="J2591" i="2"/>
  <c r="BK747" i="2"/>
  <c r="BK1049" i="2"/>
  <c r="BK317" i="2"/>
  <c r="BK2145" i="2"/>
  <c r="J1623" i="2"/>
  <c r="J393" i="2"/>
  <c r="BK2941" i="2"/>
  <c r="J2565" i="2"/>
  <c r="BK2767" i="2"/>
  <c r="BK1493" i="2"/>
  <c r="J337" i="2"/>
  <c r="J3317" i="2"/>
  <c r="J3685" i="2"/>
  <c r="BK2311" i="2"/>
  <c r="J3631" i="2"/>
  <c r="BK2603" i="2"/>
  <c r="BK1347" i="2"/>
  <c r="BK3363" i="2"/>
  <c r="BK2689" i="2"/>
  <c r="J1805" i="2"/>
  <c r="BK2961" i="2"/>
  <c r="J1721" i="2"/>
  <c r="J3565" i="2"/>
  <c r="J3215" i="2"/>
  <c r="J347" i="2"/>
  <c r="J1465" i="2"/>
  <c r="J2631" i="2"/>
  <c r="BK1309" i="2"/>
  <c r="J1161" i="2"/>
  <c r="BK381" i="2"/>
  <c r="BK1921" i="2"/>
  <c r="J427" i="2"/>
  <c r="J2939" i="2"/>
  <c r="J1473" i="2"/>
  <c r="J987" i="2"/>
  <c r="BK2355" i="2"/>
  <c r="BK1261" i="2"/>
  <c r="J3395" i="2"/>
  <c r="J1611" i="2"/>
  <c r="BK2391" i="2"/>
  <c r="J3619" i="2"/>
  <c r="J1789" i="2"/>
  <c r="J1353" i="2"/>
  <c r="J3699" i="2"/>
  <c r="J2901" i="2"/>
  <c r="BK2811" i="2"/>
  <c r="J2101" i="2"/>
  <c r="J1381" i="2"/>
  <c r="BK1059" i="2"/>
  <c r="J115" i="2"/>
  <c r="J2659" i="2"/>
  <c r="BK1717" i="2"/>
  <c r="J1111" i="2"/>
  <c r="J511" i="2"/>
  <c r="J3181" i="2"/>
  <c r="J2047" i="2"/>
  <c r="BK955" i="2"/>
  <c r="BK3695" i="2"/>
  <c r="J3459" i="2"/>
  <c r="J3145" i="2"/>
  <c r="J2733" i="2"/>
  <c r="J2085" i="2"/>
  <c r="J1513" i="2"/>
  <c r="BK999" i="2"/>
  <c r="BK783" i="2"/>
  <c r="BK351" i="2"/>
  <c r="J3425" i="2"/>
  <c r="BK2259" i="2"/>
  <c r="BK1699" i="2"/>
  <c r="J943" i="2"/>
  <c r="BK130" i="3"/>
  <c r="BK109" i="4"/>
  <c r="J863" i="2"/>
  <c r="BK1057" i="2"/>
  <c r="J2109" i="2"/>
  <c r="J2179" i="2"/>
  <c r="BK823" i="2"/>
  <c r="J2037" i="2"/>
  <c r="J2053" i="2"/>
  <c r="BK3075" i="2"/>
  <c r="J2549" i="2"/>
  <c r="BK1265" i="2"/>
  <c r="BK327" i="2"/>
  <c r="J1343" i="2"/>
  <c r="BK2815" i="2"/>
  <c r="J1553" i="2"/>
  <c r="BK459" i="2"/>
  <c r="J2959" i="2"/>
  <c r="BK2039" i="2"/>
  <c r="BK1371" i="2"/>
  <c r="J2721" i="2"/>
  <c r="BK505" i="2"/>
  <c r="J3431" i="2"/>
  <c r="BK253" i="2"/>
  <c r="J139" i="3"/>
  <c r="BK93" i="5"/>
  <c r="J1263" i="2"/>
  <c r="J2711" i="2"/>
  <c r="J1937" i="2"/>
  <c r="BK2755" i="2"/>
  <c r="BK1453" i="2"/>
  <c r="J3357" i="2"/>
  <c r="BK3033" i="2"/>
  <c r="J395" i="2"/>
  <c r="J3001" i="2"/>
  <c r="BK1475" i="2"/>
  <c r="BK3377" i="2"/>
  <c r="J1541" i="2"/>
  <c r="BK3689" i="2"/>
  <c r="J3161" i="2"/>
  <c r="J1775" i="2"/>
  <c r="BK315" i="2"/>
  <c r="J3549" i="2"/>
  <c r="J2027" i="2"/>
  <c r="J1503" i="2"/>
  <c r="BK451" i="2"/>
  <c r="J3279" i="2"/>
  <c r="J989" i="2"/>
  <c r="J215" i="2"/>
  <c r="J3255" i="2"/>
  <c r="BK2181" i="2"/>
  <c r="J1751" i="2"/>
  <c r="BK1119" i="2"/>
  <c r="BK3611" i="2"/>
  <c r="J3307" i="2"/>
  <c r="J1865" i="2"/>
  <c r="BK81" i="2"/>
  <c r="J130" i="4"/>
  <c r="J2239" i="2"/>
  <c r="J877" i="2"/>
  <c r="BK2761" i="2"/>
  <c r="BK2835" i="2"/>
  <c r="BK1667" i="2"/>
  <c r="J571" i="2"/>
  <c r="BK1635" i="2"/>
  <c r="BK3421" i="2"/>
  <c r="J1999" i="2"/>
  <c r="J3265" i="2"/>
  <c r="J1689" i="2"/>
  <c r="J3355" i="2"/>
  <c r="BK1611" i="2"/>
  <c r="J1265" i="2"/>
  <c r="BK2477" i="2"/>
  <c r="BK757" i="2"/>
  <c r="J1277" i="2"/>
  <c r="J3687" i="2"/>
  <c r="J3047" i="2"/>
  <c r="J2189" i="2"/>
  <c r="BK1525" i="2"/>
  <c r="J148" i="3"/>
  <c r="J126" i="4"/>
  <c r="BK2103" i="2"/>
  <c r="BK1547" i="2"/>
  <c r="J2107" i="2"/>
  <c r="BK835" i="2"/>
  <c r="BK683" i="2"/>
  <c r="J2513" i="2"/>
  <c r="BK1685" i="2"/>
  <c r="J567" i="2"/>
  <c r="J2793" i="2"/>
  <c r="J1191" i="2"/>
  <c r="J811" i="2"/>
  <c r="BK2527" i="2"/>
  <c r="BK1619" i="2"/>
  <c r="J311" i="2"/>
  <c r="BK2515" i="2"/>
  <c r="J1251" i="2"/>
  <c r="J2345" i="2"/>
  <c r="BK3251" i="2"/>
  <c r="BK1955" i="2"/>
  <c r="J3085" i="2"/>
  <c r="J2521" i="2"/>
  <c r="BK3581" i="2"/>
  <c r="J2943" i="2"/>
  <c r="BK1813" i="2"/>
  <c r="BK2825" i="2"/>
  <c r="J2955" i="2"/>
  <c r="BK1485" i="2"/>
  <c r="BK579" i="2"/>
  <c r="BK2415" i="2"/>
  <c r="BK587" i="2"/>
  <c r="J3469" i="2"/>
  <c r="J2913" i="2"/>
  <c r="J2477" i="2"/>
  <c r="BK1863" i="2"/>
  <c r="BK1231" i="2"/>
  <c r="J843" i="2"/>
  <c r="J227" i="2"/>
  <c r="J3373" i="2"/>
  <c r="BK1895" i="2"/>
  <c r="BK1801" i="2"/>
  <c r="J865" i="2"/>
  <c r="BK91" i="3"/>
  <c r="BK118" i="3"/>
  <c r="J107" i="4"/>
  <c r="J2891" i="2"/>
  <c r="J1411" i="2"/>
  <c r="J813" i="2"/>
  <c r="BK2175" i="2"/>
  <c r="J933" i="2"/>
  <c r="BK2199" i="2"/>
  <c r="BK2881" i="2"/>
  <c r="BK1487" i="2"/>
  <c r="J607" i="2"/>
  <c r="J2191" i="2"/>
  <c r="BK1051" i="2"/>
  <c r="BK407" i="2"/>
  <c r="BK827" i="2"/>
  <c r="J493" i="2"/>
  <c r="J251" i="2"/>
  <c r="BK2903" i="2"/>
  <c r="BK1415" i="2"/>
  <c r="J541" i="2"/>
  <c r="BK3465" i="2"/>
  <c r="BK1951" i="2"/>
  <c r="J2647" i="2"/>
  <c r="BK399" i="2"/>
  <c r="J1007" i="2"/>
  <c r="J707" i="2"/>
  <c r="J155" i="2"/>
  <c r="BK3059" i="2"/>
  <c r="J2209" i="2"/>
  <c r="J1069" i="2"/>
  <c r="BK3551" i="2"/>
  <c r="J637" i="2"/>
  <c r="BK3223" i="2"/>
  <c r="J2753" i="2"/>
  <c r="BK2171" i="2"/>
  <c r="J1703" i="2"/>
  <c r="BK1129" i="2"/>
  <c r="J721" i="2"/>
  <c r="BK133" i="2"/>
  <c r="J2231" i="2"/>
  <c r="J1655" i="2"/>
  <c r="J983" i="2"/>
  <c r="BK367" i="2"/>
  <c r="J202" i="3"/>
  <c r="BK107" i="4"/>
  <c r="BK1535" i="2"/>
  <c r="J781" i="2"/>
  <c r="J2561" i="2"/>
  <c r="BK831" i="2"/>
  <c r="J2203" i="2"/>
  <c r="J1599" i="2"/>
  <c r="J3077" i="2"/>
  <c r="J1823" i="2"/>
  <c r="BK1161" i="2"/>
  <c r="J533" i="2"/>
  <c r="BK2549" i="2"/>
  <c r="BK1313" i="2"/>
  <c r="J231" i="2"/>
  <c r="J3109" i="2"/>
  <c r="J1947" i="2"/>
  <c r="BK3299" i="2"/>
  <c r="J2673" i="2"/>
  <c r="BK1663" i="2"/>
  <c r="BK3273" i="2"/>
  <c r="BK2137" i="2"/>
  <c r="BK421" i="2"/>
  <c r="BK3403" i="2"/>
  <c r="BK2899" i="2"/>
  <c r="J1799" i="2"/>
  <c r="BK1349" i="2"/>
  <c r="BK855" i="2"/>
  <c r="J173" i="2"/>
  <c r="J3251" i="2"/>
  <c r="J2635" i="2"/>
  <c r="J1875" i="2"/>
  <c r="BK1219" i="2"/>
  <c r="BK997" i="2"/>
  <c r="BK491" i="2"/>
  <c r="J2677" i="2"/>
  <c r="J1695" i="2"/>
  <c r="J3653" i="2"/>
  <c r="BK3211" i="2"/>
  <c r="BK2185" i="2"/>
  <c r="J1569" i="2"/>
  <c r="BK577" i="2"/>
  <c r="J3465" i="2"/>
  <c r="J1763" i="2"/>
  <c r="J2007" i="2"/>
  <c r="BK413" i="2"/>
  <c r="J1281" i="2"/>
  <c r="BK477" i="2"/>
  <c r="BK2157" i="2"/>
  <c r="J907" i="2"/>
  <c r="J2623" i="2"/>
  <c r="BK3091" i="2"/>
  <c r="J2717" i="2"/>
  <c r="J2517" i="2"/>
  <c r="J1145" i="2"/>
  <c r="J583" i="2"/>
  <c r="BK213" i="2"/>
  <c r="BK2697" i="2"/>
  <c r="J2129" i="2"/>
  <c r="J1579" i="2"/>
  <c r="J3437" i="2"/>
  <c r="BK3113" i="2"/>
  <c r="J1909" i="2"/>
  <c r="BK3313" i="2"/>
  <c r="BK2093" i="2"/>
  <c r="J3709" i="2"/>
  <c r="J2133" i="2"/>
  <c r="BK287" i="2"/>
  <c r="J3243" i="2"/>
  <c r="J2797" i="2"/>
  <c r="BK1821" i="2"/>
  <c r="BK1019" i="2"/>
  <c r="J747" i="2"/>
  <c r="J3593" i="2"/>
  <c r="J3275" i="2"/>
  <c r="J2459" i="2"/>
  <c r="J1935" i="2"/>
  <c r="J1561" i="2"/>
  <c r="BK1171" i="2"/>
  <c r="BK603" i="2"/>
  <c r="J3097" i="2"/>
  <c r="BK1403" i="2"/>
  <c r="BK573" i="2"/>
  <c r="J2737" i="2"/>
  <c r="BK1345" i="2"/>
  <c r="J3507" i="2"/>
  <c r="BK3307" i="2"/>
  <c r="BK1953" i="2"/>
  <c r="BK3713" i="2"/>
  <c r="BK2623" i="2"/>
  <c r="BK1709" i="2"/>
  <c r="BK3335" i="2"/>
  <c r="J2321" i="2"/>
  <c r="BK1211" i="2"/>
  <c r="BK3659" i="2"/>
  <c r="BK1235" i="2"/>
  <c r="BK189" i="2"/>
  <c r="BK1809" i="2"/>
  <c r="BK1115" i="2"/>
  <c r="J2317" i="2"/>
  <c r="BK1579" i="2"/>
  <c r="BK199" i="2"/>
  <c r="J207" i="2"/>
  <c r="J2773" i="2"/>
  <c r="BK2363" i="2"/>
  <c r="J1477" i="2"/>
  <c r="BK2207" i="2"/>
  <c r="J985" i="2"/>
  <c r="BK2831" i="2"/>
  <c r="BK2661" i="2"/>
  <c r="BK1065" i="2"/>
  <c r="BK2629" i="2"/>
  <c r="J3071" i="2"/>
  <c r="J2405" i="2"/>
  <c r="BK607" i="2"/>
  <c r="J2739" i="2"/>
  <c r="BK1571" i="2"/>
  <c r="BK3609" i="2"/>
  <c r="BK751" i="2"/>
  <c r="J377" i="2"/>
  <c r="J587" i="2"/>
  <c r="BK2673" i="2"/>
  <c r="J261" i="2"/>
  <c r="J3305" i="2"/>
  <c r="BK2753" i="2"/>
  <c r="BK1961" i="2"/>
  <c r="BK1273" i="2"/>
  <c r="BK2497" i="2"/>
  <c r="BK435" i="2"/>
  <c r="BK3439" i="2"/>
  <c r="J1739" i="2"/>
  <c r="J2637" i="2"/>
  <c r="J285" i="2"/>
  <c r="J1577" i="2"/>
  <c r="BK403" i="2"/>
  <c r="J3193" i="2"/>
  <c r="J241" i="2"/>
  <c r="J2113" i="2"/>
  <c r="BK1229" i="2"/>
  <c r="BK3019" i="2"/>
  <c r="BK1647" i="2"/>
  <c r="J100" i="3"/>
  <c r="J87" i="4"/>
  <c r="BK681" i="2"/>
  <c r="J373" i="2"/>
  <c r="BK2095" i="2"/>
  <c r="J2735" i="2"/>
  <c r="BK3051" i="2"/>
  <c r="BK1599" i="2"/>
  <c r="J763" i="2"/>
  <c r="J3487" i="2"/>
  <c r="J3213" i="2"/>
  <c r="BK2397" i="2"/>
  <c r="J2687" i="2"/>
  <c r="BK3083" i="2"/>
  <c r="BK2865" i="2"/>
  <c r="J1233" i="2"/>
  <c r="J565" i="2"/>
  <c r="BK1023" i="2"/>
  <c r="BK541" i="2"/>
  <c r="J105" i="2"/>
  <c r="BK3515" i="2"/>
  <c r="BK3207" i="2"/>
  <c r="J2771" i="2"/>
  <c r="BK2265" i="2"/>
  <c r="J2033" i="2"/>
  <c r="J1189" i="2"/>
  <c r="BK655" i="2"/>
  <c r="J213" i="2"/>
  <c r="J3555" i="2"/>
  <c r="J303" i="2"/>
  <c r="BK133" i="3"/>
  <c r="BK95" i="4"/>
  <c r="BK485" i="2"/>
  <c r="BK2585" i="2"/>
  <c r="BK3557" i="2"/>
  <c r="BK1695" i="2"/>
  <c r="J2707" i="2"/>
  <c r="J1393" i="2"/>
  <c r="J3529" i="2"/>
  <c r="J1287" i="2"/>
  <c r="BK2895" i="2"/>
  <c r="BK839" i="2"/>
  <c r="BK2333" i="2"/>
  <c r="J927" i="2"/>
  <c r="BK3744" i="2"/>
  <c r="J2907" i="2"/>
  <c r="BK907" i="2"/>
  <c r="J1551" i="2"/>
  <c r="J3341" i="2"/>
  <c r="BK2601" i="2"/>
  <c r="BK1763" i="2"/>
  <c r="J2435" i="2"/>
  <c r="BK3185" i="2"/>
  <c r="J1437" i="2"/>
  <c r="BK2493" i="2"/>
  <c r="BK701" i="2"/>
  <c r="J3477" i="2"/>
  <c r="J2975" i="2"/>
  <c r="J2241" i="2"/>
  <c r="BK1765" i="2"/>
  <c r="BK531" i="2"/>
  <c r="BK3523" i="2"/>
  <c r="J2715" i="2"/>
  <c r="J1409" i="2"/>
  <c r="J731" i="2"/>
  <c r="BK202" i="3"/>
  <c r="BK106" i="3"/>
  <c r="BK1989" i="2"/>
  <c r="BK1031" i="2"/>
  <c r="J459" i="2"/>
  <c r="BK467" i="2"/>
  <c r="BK1531" i="2"/>
  <c r="BK2863" i="2"/>
  <c r="BK2191" i="2"/>
  <c r="BK525" i="2"/>
  <c r="J279" i="2"/>
  <c r="BK2883" i="2"/>
  <c r="J1453" i="2"/>
  <c r="J271" i="2"/>
  <c r="BK1777" i="2"/>
  <c r="J3449" i="2"/>
  <c r="J2931" i="2"/>
  <c r="J3601" i="2"/>
  <c r="J3683" i="2"/>
  <c r="BK2147" i="2"/>
  <c r="BK3639" i="2"/>
  <c r="BK427" i="2"/>
  <c r="J2223" i="2"/>
  <c r="BK3183" i="2"/>
  <c r="BK483" i="2"/>
  <c r="BK2223" i="2"/>
  <c r="J1539" i="2"/>
  <c r="BK563" i="2"/>
  <c r="J112" i="3"/>
  <c r="J193" i="3"/>
  <c r="J132" i="4"/>
  <c r="BK2791" i="2"/>
  <c r="J1029" i="2"/>
  <c r="J1241" i="2"/>
  <c r="BK193" i="2"/>
  <c r="BK2035" i="2"/>
  <c r="J1085" i="2"/>
  <c r="BK3629" i="2"/>
  <c r="BK3073" i="2"/>
  <c r="J3717" i="2"/>
  <c r="J3031" i="2"/>
  <c r="BK1281" i="2"/>
  <c r="BK623" i="2"/>
  <c r="J2207" i="2"/>
  <c r="BK1197" i="2"/>
  <c r="BK739" i="2"/>
  <c r="BK3025" i="2"/>
  <c r="J1897" i="2"/>
  <c r="J875" i="2"/>
  <c r="BK196" i="3"/>
  <c r="BK181" i="3"/>
  <c r="BK1995" i="2"/>
  <c r="BK1533" i="2"/>
  <c r="BK265" i="2"/>
  <c r="J2483" i="2"/>
  <c r="BK227" i="2"/>
  <c r="BK1461" i="2"/>
  <c r="J641" i="2"/>
  <c r="BK2747" i="2"/>
  <c r="BK3279" i="2"/>
  <c r="BK2459" i="2"/>
  <c r="BK3325" i="2"/>
  <c r="J1505" i="2"/>
  <c r="J3091" i="2"/>
  <c r="BK1355" i="2"/>
  <c r="J3369" i="2"/>
  <c r="J2691" i="2"/>
  <c r="J1651" i="2"/>
  <c r="BK619" i="2"/>
  <c r="J3123" i="2"/>
  <c r="BK2359" i="2"/>
  <c r="BK1183" i="2"/>
  <c r="BK651" i="2"/>
  <c r="BK3543" i="2"/>
  <c r="J2467" i="2"/>
  <c r="BK157" i="2"/>
  <c r="BK2763" i="2"/>
  <c r="BK1865" i="2"/>
  <c r="BK1163" i="2"/>
  <c r="BK3505" i="2"/>
  <c r="BK1841" i="2"/>
  <c r="J109" i="4"/>
  <c r="BK1899" i="2"/>
  <c r="J93" i="2"/>
  <c r="BK1239" i="2"/>
  <c r="J819" i="2"/>
  <c r="BK1665" i="2"/>
  <c r="BK2759" i="2"/>
  <c r="BK2537" i="2"/>
  <c r="J759" i="2"/>
  <c r="J2825" i="2"/>
  <c r="BK1649" i="2"/>
  <c r="J3403" i="2"/>
  <c r="BK2947" i="2"/>
  <c r="J1659" i="2"/>
  <c r="J3257" i="2"/>
  <c r="BK2233" i="2"/>
  <c r="BK3653" i="2"/>
  <c r="J1985" i="2"/>
  <c r="J3541" i="2"/>
  <c r="BK3163" i="2"/>
  <c r="BK2303" i="2"/>
  <c r="J1255" i="2"/>
  <c r="J669" i="2"/>
  <c r="BK3565" i="2"/>
  <c r="J2951" i="2"/>
  <c r="J1991" i="2"/>
  <c r="J1833" i="2"/>
  <c r="BK1383" i="2"/>
  <c r="J827" i="2"/>
  <c r="BK3529" i="2"/>
  <c r="J2853" i="2"/>
  <c r="J1931" i="2"/>
  <c r="BK1005" i="2"/>
  <c r="J975" i="2"/>
  <c r="BK2389" i="2"/>
  <c r="J1335" i="2"/>
  <c r="J2823" i="2"/>
  <c r="BK2285" i="2"/>
  <c r="J879" i="2"/>
  <c r="BK2107" i="2"/>
  <c r="BK95" i="2"/>
  <c r="BK1509" i="2"/>
  <c r="BK359" i="2"/>
  <c r="J1307" i="2"/>
  <c r="BK3427" i="2"/>
  <c r="BK363" i="2"/>
  <c r="J2713" i="2"/>
  <c r="BK347" i="2"/>
  <c r="J2083" i="2"/>
  <c r="BK1357" i="2"/>
  <c r="BK3563" i="2"/>
  <c r="J1033" i="2"/>
  <c r="J2157" i="2"/>
  <c r="BK2561" i="2"/>
  <c r="J2387" i="2"/>
  <c r="BK941" i="2"/>
  <c r="J473" i="2"/>
  <c r="BK2877" i="2"/>
  <c r="BK2733" i="2"/>
  <c r="BK1311" i="2"/>
  <c r="BK3011" i="2"/>
  <c r="J2919" i="2"/>
  <c r="BK1037" i="2"/>
  <c r="J319" i="2"/>
  <c r="J2611" i="2"/>
  <c r="J531" i="2"/>
  <c r="BK3037" i="2"/>
  <c r="J2493" i="2"/>
  <c r="J851" i="2"/>
  <c r="BK1293" i="2"/>
  <c r="BK85" i="2"/>
  <c r="BK1751" i="2"/>
  <c r="J195" i="2"/>
  <c r="BK2765" i="2"/>
  <c r="J1781" i="2"/>
  <c r="BK2681" i="2"/>
  <c r="BK3519" i="2"/>
  <c r="BK3103" i="2"/>
  <c r="J1631" i="2"/>
  <c r="J3027" i="2"/>
  <c r="BK431" i="2"/>
  <c r="J2845" i="2"/>
  <c r="BK3675" i="2"/>
  <c r="J3131" i="2"/>
  <c r="BK1771" i="2"/>
  <c r="BK2841" i="2"/>
  <c r="BK2563" i="2"/>
  <c r="BK3121" i="2"/>
  <c r="J2573" i="2"/>
  <c r="J1291" i="2"/>
  <c r="J569" i="2"/>
  <c r="BK2773" i="2"/>
  <c r="J1357" i="2"/>
  <c r="BK3483" i="2"/>
  <c r="BK3239" i="2"/>
  <c r="J3053" i="2"/>
  <c r="J477" i="2"/>
  <c r="J1047" i="2"/>
  <c r="J2353" i="2"/>
  <c r="BK2787" i="2"/>
  <c r="BK2277" i="2"/>
  <c r="J1073" i="2"/>
  <c r="BK489" i="2"/>
  <c r="BK473" i="2"/>
  <c r="J2173" i="2"/>
  <c r="J171" i="2"/>
  <c r="J3043" i="2"/>
  <c r="J2569" i="2"/>
  <c r="BK1447" i="2"/>
  <c r="BK2557" i="2"/>
  <c r="BK1423" i="2"/>
  <c r="BK3723" i="2"/>
  <c r="J2905" i="2"/>
  <c r="BK3317" i="2"/>
  <c r="BK1597" i="2"/>
  <c r="J3277" i="2"/>
  <c r="BK1477" i="2"/>
  <c r="BK3591" i="2"/>
  <c r="J1783" i="2"/>
  <c r="J559" i="2"/>
  <c r="BK3367" i="2"/>
  <c r="BK2955" i="2"/>
  <c r="BK1971" i="2"/>
  <c r="J1159" i="2"/>
  <c r="BK801" i="2"/>
  <c r="BK3549" i="2"/>
  <c r="BK2991" i="2"/>
  <c r="J2395" i="2"/>
  <c r="J1591" i="2"/>
  <c r="J595" i="2"/>
  <c r="J737" i="2"/>
  <c r="BK557" i="2"/>
  <c r="J237" i="2"/>
  <c r="J3461" i="2"/>
  <c r="BK3069" i="2"/>
  <c r="J2135" i="2"/>
  <c r="J1425" i="2"/>
  <c r="J463" i="2"/>
  <c r="BK82" i="3"/>
  <c r="BK91" i="4"/>
  <c r="BK1795" i="2"/>
  <c r="BK923" i="2"/>
  <c r="BK1733" i="2"/>
  <c r="BK1923" i="2"/>
  <c r="J409" i="2"/>
  <c r="BK1421" i="2"/>
  <c r="BK3729" i="2"/>
  <c r="BK3369" i="2"/>
  <c r="J3259" i="2"/>
  <c r="J3729" i="2"/>
  <c r="BK3039" i="2"/>
  <c r="BK2249" i="2"/>
  <c r="J3711" i="2"/>
  <c r="J1361" i="2"/>
  <c r="J3195" i="2"/>
  <c r="BK1479" i="2"/>
  <c r="J221" i="2"/>
  <c r="J3651" i="2"/>
  <c r="BK2963" i="2"/>
  <c r="J2163" i="2"/>
  <c r="J1031" i="2"/>
  <c r="J107" i="2"/>
  <c r="J3361" i="2"/>
  <c r="J154" i="3"/>
  <c r="J1181" i="2"/>
  <c r="BK2341" i="2"/>
  <c r="BK753" i="2"/>
  <c r="BK2695" i="2"/>
  <c r="BK2161" i="2"/>
  <c r="BK887" i="2"/>
  <c r="J609" i="2"/>
  <c r="BK1753" i="2"/>
  <c r="J2019" i="2"/>
  <c r="BK3169" i="2"/>
  <c r="BK1489" i="2"/>
  <c r="J163" i="2"/>
  <c r="J2229" i="2"/>
  <c r="BK1269" i="2"/>
  <c r="J3491" i="2"/>
  <c r="BK3255" i="2"/>
  <c r="BK3071" i="2"/>
  <c r="J1753" i="2"/>
  <c r="BK3531" i="2"/>
  <c r="J2819" i="2"/>
  <c r="BK1791" i="2"/>
  <c r="BK271" i="2"/>
  <c r="J3409" i="2"/>
  <c r="BK2575" i="2"/>
  <c r="BK1505" i="2"/>
  <c r="BK289" i="2"/>
  <c r="BK3651" i="2"/>
  <c r="J2983" i="2"/>
  <c r="J2289" i="2"/>
  <c r="J1089" i="2"/>
  <c r="J219" i="2"/>
  <c r="BK3291" i="2"/>
  <c r="BK2435" i="2"/>
  <c r="BK1837" i="2"/>
  <c r="BK1409" i="2"/>
  <c r="J893" i="2"/>
  <c r="J3503" i="2"/>
  <c r="BK2847" i="2"/>
  <c r="BK1949" i="2"/>
  <c r="J699" i="2"/>
  <c r="J475" i="2"/>
  <c r="BK3679" i="2"/>
  <c r="J3447" i="2"/>
  <c r="BK3141" i="2"/>
  <c r="BK2735" i="2"/>
  <c r="BK2197" i="2"/>
  <c r="BK1789" i="2"/>
  <c r="J1481" i="2"/>
  <c r="BK169" i="3"/>
  <c r="BK184" i="3"/>
  <c r="BK130" i="4"/>
  <c r="J1791" i="2"/>
  <c r="J2197" i="2"/>
  <c r="J1003" i="2"/>
  <c r="BK2771" i="2"/>
  <c r="J2021" i="2"/>
  <c r="J3736" i="2"/>
  <c r="J3495" i="2"/>
  <c r="BK3271" i="2"/>
  <c r="BK2801" i="2"/>
  <c r="J1707" i="2"/>
  <c r="J3571" i="2"/>
  <c r="J3157" i="2"/>
  <c r="J309" i="2"/>
  <c r="J3169" i="2"/>
  <c r="BK2339" i="2"/>
  <c r="J235" i="2"/>
  <c r="J1793" i="2"/>
  <c r="J815" i="2"/>
  <c r="J3669" i="2"/>
  <c r="BK1979" i="2"/>
  <c r="BK895" i="2"/>
  <c r="BK3139" i="2"/>
  <c r="BK2063" i="2"/>
  <c r="J585" i="2"/>
  <c r="BK3151" i="2"/>
  <c r="J2159" i="2"/>
  <c r="J1415" i="2"/>
  <c r="BK97" i="2"/>
  <c r="J3397" i="2"/>
  <c r="BK1965" i="2"/>
  <c r="J1363" i="2"/>
  <c r="J527" i="2"/>
  <c r="J169" i="2"/>
  <c r="BK205" i="3"/>
  <c r="BK85" i="3"/>
  <c r="BK83" i="5"/>
  <c r="BK1473" i="2"/>
  <c r="J2881" i="2"/>
  <c r="BK1637" i="2"/>
  <c r="BK599" i="2"/>
  <c r="J1849" i="2"/>
  <c r="J471" i="2"/>
  <c r="J2663" i="2"/>
  <c r="BK1111" i="2"/>
  <c r="BK571" i="2"/>
  <c r="BK2371" i="2"/>
  <c r="BK2045" i="2"/>
  <c r="BK2745" i="2"/>
  <c r="BK1147" i="2"/>
  <c r="BK2693" i="2"/>
  <c r="J3742" i="2"/>
  <c r="J3079" i="2"/>
  <c r="J3744" i="2"/>
  <c r="BK2269" i="2"/>
  <c r="BK217" i="2"/>
  <c r="BK2839" i="2"/>
  <c r="BK1223" i="2"/>
  <c r="J2629" i="2"/>
  <c r="BK3137" i="2"/>
  <c r="J2351" i="2"/>
  <c r="BK1165" i="2"/>
  <c r="BK959" i="2"/>
  <c r="J3007" i="2"/>
  <c r="BK2057" i="2"/>
  <c r="J1697" i="2"/>
  <c r="BK1035" i="2"/>
  <c r="J365" i="2"/>
  <c r="BK121" i="3"/>
  <c r="J172" i="3"/>
  <c r="J124" i="4"/>
  <c r="BK1227" i="2"/>
  <c r="BK677" i="2"/>
  <c r="BK279" i="2"/>
  <c r="J687" i="2"/>
  <c r="J2061" i="2"/>
  <c r="BK1299" i="2"/>
  <c r="BK487" i="2"/>
  <c r="BK1729" i="2"/>
  <c r="BK337" i="2"/>
  <c r="BK2053" i="2"/>
  <c r="J767" i="2"/>
  <c r="BK2589" i="2"/>
  <c r="BK2091" i="2"/>
  <c r="BK3159" i="2"/>
  <c r="J965" i="2"/>
  <c r="BK3433" i="2"/>
  <c r="BK2989" i="2"/>
  <c r="J1585" i="2"/>
  <c r="J3159" i="2"/>
  <c r="BK1797" i="2"/>
  <c r="J1347" i="2"/>
  <c r="J599" i="2"/>
  <c r="J3613" i="2"/>
  <c r="J2433" i="2"/>
  <c r="BK975" i="2"/>
  <c r="BK3595" i="2"/>
  <c r="J797" i="2"/>
  <c r="BK281" i="2"/>
  <c r="BK3311" i="2"/>
  <c r="BK2833" i="2"/>
  <c r="J2121" i="2"/>
  <c r="J1213" i="2"/>
  <c r="BK799" i="2"/>
  <c r="BK513" i="2"/>
  <c r="BK3095" i="2"/>
  <c r="J1887" i="2"/>
  <c r="BK1247" i="2"/>
  <c r="J85" i="2"/>
  <c r="J218" i="3"/>
  <c r="J127" i="3"/>
  <c r="J120" i="4"/>
  <c r="BK1295" i="2"/>
  <c r="BK617" i="2"/>
  <c r="J1883" i="2"/>
  <c r="BK2819" i="2"/>
  <c r="BK1719" i="2"/>
  <c r="J3325" i="2"/>
  <c r="J2893" i="2"/>
  <c r="J2929" i="2"/>
  <c r="BK1769" i="2"/>
  <c r="BK3527" i="2"/>
  <c r="J2885" i="2"/>
  <c r="J1259" i="2"/>
  <c r="J3665" i="2"/>
  <c r="BK3109" i="2"/>
  <c r="BK2235" i="2"/>
  <c r="J1547" i="2"/>
  <c r="BK1109" i="2"/>
  <c r="J509" i="2"/>
  <c r="J3746" i="2"/>
  <c r="BK2937" i="2"/>
  <c r="J2059" i="2"/>
  <c r="BK1541" i="2"/>
  <c r="BK521" i="2"/>
  <c r="J3017" i="2"/>
  <c r="J1747" i="2"/>
  <c r="J3553" i="2"/>
  <c r="BK3085" i="2"/>
  <c r="BK2149" i="2"/>
  <c r="BK1263" i="2"/>
  <c r="J405" i="2"/>
  <c r="J3375" i="2"/>
  <c r="BK891" i="2"/>
  <c r="BK1669" i="2"/>
  <c r="J203" i="2"/>
  <c r="J1713" i="2"/>
  <c r="BK833" i="2"/>
  <c r="J1939" i="2"/>
  <c r="J831" i="2"/>
  <c r="J2523" i="2"/>
  <c r="BK155" i="2"/>
  <c r="BK3001" i="2"/>
  <c r="BK2639" i="2"/>
  <c r="J1749" i="2"/>
  <c r="J3625" i="2"/>
  <c r="BK2985" i="2"/>
  <c r="BK1723" i="2"/>
  <c r="J263" i="2"/>
  <c r="J3133" i="2"/>
  <c r="BK2301" i="2"/>
  <c r="J1471" i="2"/>
  <c r="J1051" i="2"/>
  <c r="BK3331" i="2"/>
  <c r="J2419" i="2"/>
  <c r="J1491" i="2"/>
  <c r="J1323" i="2"/>
  <c r="BK533" i="2"/>
  <c r="BK207" i="2"/>
  <c r="J3147" i="2"/>
  <c r="J2437" i="2"/>
  <c r="BK2065" i="2"/>
  <c r="BK1849" i="2"/>
  <c r="BK1445" i="2"/>
  <c r="J1097" i="2"/>
  <c r="J889" i="2"/>
  <c r="BK2595" i="2"/>
  <c r="J1225" i="2"/>
  <c r="BK2133" i="2"/>
  <c r="J2055" i="2"/>
  <c r="J913" i="2"/>
  <c r="BK2525" i="2"/>
  <c r="BK1713" i="2"/>
  <c r="J2551" i="2"/>
  <c r="J3127" i="2"/>
  <c r="BK2559" i="2"/>
  <c r="J929" i="2"/>
  <c r="J2709" i="2"/>
  <c r="J2017" i="2"/>
  <c r="BK441" i="2"/>
  <c r="BK3407" i="2"/>
  <c r="J2875" i="2"/>
  <c r="J3671" i="2"/>
  <c r="J2457" i="2"/>
  <c r="J1785" i="2"/>
  <c r="BK3241" i="2"/>
  <c r="BK1975" i="2"/>
  <c r="BK3709" i="2"/>
  <c r="J2921" i="2"/>
  <c r="BK1317" i="2"/>
  <c r="BK103" i="2"/>
  <c r="BK1483" i="2"/>
  <c r="BK445" i="2"/>
  <c r="BK2163" i="2"/>
  <c r="BK1123" i="2"/>
  <c r="BK727" i="2"/>
  <c r="BK343" i="2"/>
  <c r="BK2319" i="2"/>
  <c r="J575" i="2"/>
  <c r="BK2545" i="2"/>
  <c r="J1559" i="2"/>
  <c r="BK3469" i="2"/>
  <c r="J2815" i="2"/>
  <c r="BK1315" i="2"/>
  <c r="J859" i="2"/>
  <c r="BK2255" i="2"/>
  <c r="J233" i="2"/>
  <c r="BK2687" i="2"/>
  <c r="BK1757" i="2"/>
  <c r="J2729" i="2"/>
  <c r="J83" i="2"/>
  <c r="BK2737" i="2"/>
  <c r="J2245" i="2"/>
  <c r="BK593" i="2"/>
  <c r="BK2533" i="2"/>
  <c r="BK693" i="2"/>
  <c r="J2145" i="2"/>
  <c r="J2309" i="2"/>
  <c r="BK985" i="2"/>
  <c r="J1521" i="2"/>
  <c r="J2971" i="2"/>
  <c r="BK2071" i="2"/>
  <c r="BK951" i="2"/>
  <c r="BK107" i="2"/>
  <c r="J2503" i="2"/>
  <c r="BK1257" i="2"/>
  <c r="BK3409" i="2"/>
  <c r="J3153" i="2"/>
  <c r="J1951" i="2"/>
  <c r="BK261" i="2"/>
  <c r="J3283" i="2"/>
  <c r="BK2117" i="2"/>
  <c r="J119" i="2"/>
  <c r="BK3157" i="2"/>
  <c r="BK2209" i="2"/>
  <c r="J1597" i="2"/>
  <c r="BK3711" i="2"/>
  <c r="BK3283" i="2"/>
  <c r="J2987" i="2"/>
  <c r="J2337" i="2"/>
  <c r="J2769" i="2"/>
  <c r="BK2891" i="2"/>
  <c r="J1275" i="2"/>
  <c r="BK3373" i="2"/>
  <c r="J1589" i="2"/>
  <c r="J2187" i="2"/>
  <c r="J2105" i="2"/>
  <c r="BK927" i="2"/>
  <c r="J535" i="2"/>
  <c r="J857" i="2"/>
  <c r="J2089" i="2"/>
  <c r="BK2033" i="2"/>
  <c r="J2763" i="2"/>
  <c r="BK3017" i="2"/>
  <c r="J1819" i="2"/>
  <c r="J1065" i="2"/>
  <c r="BK219" i="2"/>
  <c r="J1517" i="2"/>
  <c r="BK3041" i="2"/>
  <c r="BK319" i="2"/>
  <c r="BK2925" i="2"/>
  <c r="BK1819" i="2"/>
  <c r="J3427" i="2"/>
  <c r="BK2893" i="2"/>
  <c r="J257" i="2"/>
  <c r="BK3143" i="2"/>
  <c r="BK1803" i="2"/>
  <c r="J1095" i="2"/>
  <c r="BK453" i="2"/>
  <c r="J3585" i="2"/>
  <c r="J2301" i="2"/>
  <c r="BK1581" i="2"/>
  <c r="J861" i="2"/>
  <c r="J3575" i="2"/>
  <c r="BK3247" i="2"/>
  <c r="BK2335" i="2"/>
  <c r="BK741" i="2"/>
  <c r="BK471" i="2"/>
  <c r="J3551" i="2"/>
  <c r="BK3181" i="2"/>
  <c r="J2777" i="2"/>
  <c r="J2131" i="2"/>
  <c r="BK1861" i="2"/>
  <c r="J1157" i="2"/>
  <c r="J867" i="2"/>
  <c r="BK495" i="2"/>
  <c r="J1077" i="2"/>
  <c r="J1301" i="2"/>
  <c r="J2871" i="2"/>
  <c r="BK2293" i="2"/>
  <c r="J1223" i="2"/>
  <c r="J2283" i="2"/>
  <c r="J335" i="2"/>
  <c r="J2839" i="2"/>
  <c r="J1723" i="2"/>
  <c r="BK961" i="2"/>
  <c r="J2543" i="2"/>
  <c r="J453" i="2"/>
  <c r="J3429" i="2"/>
  <c r="J3089" i="2"/>
  <c r="BK3643" i="2"/>
  <c r="BK2829" i="2"/>
  <c r="J1677" i="2"/>
  <c r="BK1651" i="2"/>
  <c r="BK2907" i="2"/>
  <c r="J1807" i="2"/>
  <c r="BK885" i="2"/>
  <c r="BK177" i="2"/>
  <c r="BK2901" i="2"/>
  <c r="J2213" i="2"/>
  <c r="J441" i="2"/>
  <c r="BK1625" i="2"/>
  <c r="J469" i="2"/>
  <c r="BK3683" i="2"/>
  <c r="J3099" i="2"/>
  <c r="J1305" i="2"/>
  <c r="BK711" i="2"/>
  <c r="BK3447" i="2"/>
  <c r="BK601" i="2"/>
  <c r="J91" i="3"/>
  <c r="BK113" i="4"/>
  <c r="J589" i="2"/>
  <c r="BK2153" i="2"/>
  <c r="BK977" i="2"/>
  <c r="BK2101" i="2"/>
  <c r="BK849" i="2"/>
  <c r="BK2237" i="2"/>
  <c r="BK2597" i="2"/>
  <c r="J3297" i="2"/>
  <c r="J2265" i="2"/>
  <c r="BK1815" i="2"/>
  <c r="J1163" i="2"/>
  <c r="J247" i="2"/>
  <c r="BK3411" i="2"/>
  <c r="BK2651" i="2"/>
  <c r="BK2253" i="2"/>
  <c r="J1575" i="2"/>
  <c r="BK1087" i="2"/>
  <c r="J3587" i="2"/>
  <c r="J2787" i="2"/>
  <c r="J1327" i="2"/>
  <c r="J631" i="2"/>
  <c r="J371" i="2"/>
  <c r="BK3499" i="2"/>
  <c r="BK3199" i="2"/>
  <c r="J2671" i="2"/>
  <c r="BK1857" i="2"/>
  <c r="BK1253" i="2"/>
  <c r="J955" i="2"/>
  <c r="J691" i="2"/>
  <c r="BK295" i="2"/>
  <c r="J3471" i="2"/>
  <c r="BK3057" i="2"/>
  <c r="BK2201" i="2"/>
  <c r="J1457" i="2"/>
  <c r="BK627" i="2"/>
  <c r="J82" i="3"/>
  <c r="BK91" i="5"/>
  <c r="J121" i="2"/>
  <c r="BK2099" i="2"/>
  <c r="BK631" i="2"/>
  <c r="BK137" i="2"/>
  <c r="J3187" i="2"/>
  <c r="BK2617" i="2"/>
  <c r="BK2291" i="2"/>
  <c r="BK1457" i="2"/>
  <c r="J123" i="2"/>
  <c r="BK2683" i="2"/>
  <c r="J1271" i="2"/>
  <c r="J3563" i="2"/>
  <c r="J3051" i="2"/>
  <c r="J1943" i="2"/>
  <c r="J3677" i="2"/>
  <c r="BK1933" i="2"/>
  <c r="J3715" i="2"/>
  <c r="J2681" i="2"/>
  <c r="BK1127" i="2"/>
  <c r="BK1615" i="2"/>
  <c r="J505" i="2"/>
  <c r="BK2267" i="2"/>
  <c r="J1121" i="2"/>
  <c r="J3539" i="2"/>
  <c r="J2377" i="2"/>
  <c r="BK3491" i="2"/>
  <c r="BK2769" i="2"/>
  <c r="J1877" i="2"/>
  <c r="BK713" i="2"/>
  <c r="BK145" i="2"/>
  <c r="BK3061" i="2"/>
  <c r="BK1825" i="2"/>
  <c r="BK1047" i="2"/>
  <c r="J341" i="2"/>
  <c r="BK160" i="3"/>
  <c r="J103" i="3"/>
  <c r="J115" i="4"/>
  <c r="J93" i="5"/>
  <c r="BK1707" i="2"/>
  <c r="J681" i="2"/>
  <c r="J873" i="2"/>
  <c r="J1795" i="2"/>
  <c r="BK745" i="2"/>
  <c r="BK139" i="2"/>
  <c r="BK2431" i="2"/>
  <c r="BK3101" i="2"/>
  <c r="J2527" i="2"/>
  <c r="BK519" i="2"/>
  <c r="BK1737" i="2"/>
  <c r="J3667" i="2"/>
  <c r="J2799" i="2"/>
  <c r="J3595" i="2"/>
  <c r="BK2323" i="2"/>
  <c r="BK1553" i="2"/>
  <c r="BK321" i="2"/>
  <c r="BK1587" i="2"/>
  <c r="BK847" i="2"/>
  <c r="J3285" i="2"/>
  <c r="J2879" i="2"/>
  <c r="J1861" i="2"/>
  <c r="J1129" i="2"/>
  <c r="BK3605" i="2"/>
  <c r="J2941" i="2"/>
  <c r="J2079" i="2"/>
  <c r="BK687" i="2"/>
  <c r="BK211" i="2"/>
  <c r="J3413" i="2"/>
  <c r="J2909" i="2"/>
  <c r="BK2591" i="2"/>
  <c r="BK1887" i="2"/>
  <c r="J1261" i="2"/>
  <c r="J945" i="2"/>
  <c r="BK675" i="2"/>
  <c r="BK3593" i="2"/>
  <c r="BK3341" i="2"/>
  <c r="BK1877" i="2"/>
  <c r="BK553" i="2"/>
  <c r="BK178" i="3"/>
  <c r="BK88" i="3"/>
  <c r="J83" i="5"/>
  <c r="J2577" i="2"/>
  <c r="J1671" i="2"/>
  <c r="BK2783" i="2"/>
  <c r="J2235" i="2"/>
  <c r="J1053" i="2"/>
  <c r="BK2449" i="2"/>
  <c r="BK2643" i="2"/>
  <c r="BK3191" i="2"/>
  <c r="BK2965" i="2"/>
  <c r="J2423" i="2"/>
  <c r="J1177" i="2"/>
  <c r="BK529" i="2"/>
  <c r="BK1339" i="2"/>
  <c r="BK3673" i="2"/>
  <c r="BK3235" i="2"/>
  <c r="J315" i="2"/>
  <c r="BK2565" i="2"/>
  <c r="BK299" i="2"/>
  <c r="J2005" i="2"/>
  <c r="J3723" i="2"/>
  <c r="BK3375" i="2"/>
  <c r="BK2313" i="2"/>
  <c r="J1171" i="2"/>
  <c r="BK309" i="2"/>
  <c r="J3271" i="2"/>
  <c r="J2339" i="2"/>
  <c r="J1495" i="2"/>
  <c r="BK845" i="2"/>
  <c r="J2329" i="2"/>
  <c r="BK1319" i="2"/>
  <c r="BK657" i="2"/>
  <c r="BK3379" i="2"/>
  <c r="J2727" i="2"/>
  <c r="J1855" i="2"/>
  <c r="J445" i="2"/>
  <c r="J3489" i="2"/>
  <c r="BK1181" i="2"/>
  <c r="J208" i="3"/>
  <c r="BK87" i="4"/>
  <c r="BK859" i="2"/>
  <c r="J2347" i="2"/>
  <c r="BK2691" i="2"/>
  <c r="BK3701" i="2"/>
  <c r="J3107" i="2"/>
  <c r="BK3657" i="2"/>
  <c r="J1691" i="2"/>
  <c r="J1769" i="2"/>
  <c r="BK335" i="2"/>
  <c r="J2215" i="2"/>
  <c r="BK875" i="2"/>
  <c r="J2957" i="2"/>
  <c r="J499" i="2"/>
  <c r="J2267" i="2"/>
  <c r="BK1041" i="2"/>
  <c r="J212" i="3"/>
  <c r="J2665" i="2"/>
  <c r="J2473" i="2"/>
  <c r="BK2993" i="2"/>
  <c r="J771" i="2"/>
  <c r="J2605" i="2"/>
  <c r="J3627" i="2"/>
  <c r="J2949" i="2"/>
  <c r="J1661" i="2"/>
  <c r="BK2871" i="2"/>
  <c r="BK1429" i="2"/>
  <c r="J2863" i="2"/>
  <c r="BK423" i="2"/>
  <c r="J2091" i="2"/>
  <c r="J1621" i="2"/>
  <c r="J291" i="2"/>
  <c r="BK214" i="3"/>
  <c r="BK100" i="3"/>
  <c r="J113" i="4"/>
  <c r="BK1807" i="2"/>
  <c r="J495" i="2"/>
  <c r="BK2711" i="2"/>
  <c r="BK789" i="2"/>
  <c r="BK141" i="2"/>
  <c r="BK1901" i="2"/>
  <c r="J709" i="2"/>
  <c r="BK2083" i="2"/>
  <c r="BK1365" i="2"/>
  <c r="J869" i="2"/>
  <c r="BK2485" i="2"/>
  <c r="J2639" i="2"/>
  <c r="BK3065" i="2"/>
  <c r="J2361" i="2"/>
  <c r="BK149" i="2"/>
  <c r="BK1425" i="2"/>
  <c r="BK3571" i="2"/>
  <c r="J2789" i="2"/>
  <c r="J3263" i="2"/>
  <c r="BK2219" i="2"/>
  <c r="J3387" i="2"/>
  <c r="BK2013" i="2"/>
  <c r="BK3429" i="2"/>
  <c r="J297" i="2"/>
  <c r="J2857" i="2"/>
  <c r="J1669" i="2"/>
  <c r="BK3621" i="2"/>
  <c r="BK1095" i="2"/>
  <c r="J3393" i="2"/>
  <c r="J3073" i="2"/>
  <c r="J2757" i="2"/>
  <c r="BK2187" i="2"/>
  <c r="BK1275" i="2"/>
  <c r="BK1021" i="2"/>
  <c r="J645" i="2"/>
  <c r="BK3677" i="2"/>
  <c r="J3441" i="2"/>
  <c r="J367" i="2"/>
  <c r="BK1233" i="2"/>
  <c r="BK377" i="2"/>
  <c r="J1571" i="2"/>
  <c r="BK841" i="2"/>
  <c r="BK417" i="2"/>
  <c r="J2579" i="2"/>
  <c r="BK1199" i="2"/>
  <c r="J2365" i="2"/>
  <c r="BK621" i="2"/>
  <c r="BK1945" i="2"/>
  <c r="BK349" i="2"/>
  <c r="J2487" i="2"/>
  <c r="BK1215" i="2"/>
  <c r="BK2843" i="2"/>
  <c r="J3371" i="2"/>
  <c r="J1743" i="2"/>
  <c r="BK3417" i="2"/>
  <c r="J1499" i="2"/>
  <c r="J1487" i="2"/>
  <c r="BK785" i="2"/>
  <c r="J3557" i="2"/>
  <c r="J2303" i="2"/>
  <c r="J1337" i="2"/>
  <c r="BK743" i="2"/>
  <c r="J137" i="2"/>
  <c r="BK3399" i="2"/>
  <c r="J2965" i="2"/>
  <c r="J2697" i="2"/>
  <c r="BK2043" i="2"/>
  <c r="BK1521" i="2"/>
  <c r="J959" i="2"/>
  <c r="BK191" i="2"/>
  <c r="J3311" i="2"/>
  <c r="BK2019" i="2"/>
  <c r="J1439" i="2"/>
  <c r="BK615" i="2"/>
  <c r="BK210" i="3"/>
  <c r="J121" i="3"/>
  <c r="J85" i="4"/>
  <c r="J1397" i="2"/>
  <c r="J419" i="2"/>
  <c r="BK1017" i="2"/>
  <c r="BK2169" i="2"/>
  <c r="BK2567" i="2"/>
  <c r="BK3321" i="2"/>
  <c r="J2525" i="2"/>
  <c r="J1377" i="2"/>
  <c r="J159" i="2"/>
  <c r="BK1983" i="2"/>
  <c r="J353" i="2"/>
  <c r="J3173" i="2"/>
  <c r="J3323" i="2"/>
  <c r="BK2429" i="2"/>
  <c r="J1419" i="2"/>
  <c r="BK903" i="2"/>
  <c r="BK291" i="2"/>
  <c r="BK3569" i="2"/>
  <c r="J2451" i="2"/>
  <c r="BK2263" i="2"/>
  <c r="BK1527" i="2"/>
  <c r="J1101" i="2"/>
  <c r="J751" i="2"/>
  <c r="J3567" i="2"/>
  <c r="J2587" i="2"/>
  <c r="J1645" i="2"/>
  <c r="J3693" i="2"/>
  <c r="J3345" i="2"/>
  <c r="J2745" i="2"/>
  <c r="J2169" i="2"/>
  <c r="J973" i="2"/>
  <c r="J3023" i="2"/>
  <c r="J1103" i="2"/>
  <c r="BK1917" i="2"/>
  <c r="BK2577" i="2"/>
  <c r="BK2655" i="2"/>
  <c r="J3063" i="2"/>
  <c r="BK2489" i="2"/>
  <c r="BK3371" i="2"/>
  <c r="BK1329" i="2"/>
  <c r="J3081" i="2"/>
  <c r="BK1097" i="2"/>
  <c r="J141" i="2"/>
  <c r="J2249" i="2"/>
  <c r="J1119" i="2"/>
  <c r="J525" i="2"/>
  <c r="J2381" i="2"/>
  <c r="J2025" i="2"/>
  <c r="J433" i="2"/>
  <c r="J1475" i="2"/>
  <c r="J523" i="2"/>
  <c r="BK1013" i="2"/>
  <c r="J2313" i="2"/>
  <c r="BK1143" i="2"/>
  <c r="J2887" i="2"/>
  <c r="J2511" i="2"/>
  <c r="BK3687" i="2"/>
  <c r="BK3055" i="2"/>
  <c r="J3129" i="2"/>
  <c r="BK433" i="2"/>
  <c r="J1407" i="2"/>
  <c r="BK2037" i="2"/>
  <c r="J833" i="2"/>
  <c r="BK715" i="2"/>
  <c r="BK2305" i="2"/>
  <c r="J1205" i="2"/>
  <c r="BK2451" i="2"/>
  <c r="BK1767" i="2"/>
  <c r="J1463" i="2"/>
  <c r="J327" i="2"/>
  <c r="BK707" i="2"/>
  <c r="BK635" i="2"/>
  <c r="BK3105" i="2"/>
  <c r="J1537" i="2"/>
  <c r="BK1741" i="2"/>
  <c r="J2445" i="2"/>
  <c r="BK899" i="2"/>
  <c r="J3211" i="2"/>
  <c r="BK2701" i="2"/>
  <c r="J2703" i="2"/>
  <c r="BK3697" i="2"/>
  <c r="BK3201" i="2"/>
  <c r="J1903" i="2"/>
  <c r="J3087" i="2"/>
  <c r="J3689" i="2"/>
  <c r="J1041" i="2"/>
  <c r="BK2461" i="2"/>
  <c r="J253" i="2"/>
  <c r="J3199" i="2"/>
  <c r="J2693" i="2"/>
  <c r="BK1195" i="2"/>
  <c r="J249" i="2"/>
  <c r="BK2713" i="2"/>
  <c r="BK1401" i="2"/>
  <c r="J3675" i="2"/>
  <c r="BK3287" i="2"/>
  <c r="BK3027" i="2"/>
  <c r="J621" i="2"/>
  <c r="BK1851" i="2"/>
  <c r="BK691" i="2"/>
  <c r="BK2041" i="2"/>
  <c r="BK2159" i="2"/>
  <c r="BK2889" i="2"/>
  <c r="J1045" i="2"/>
  <c r="BK2817" i="2"/>
  <c r="BK2647" i="2"/>
  <c r="BK2979" i="2"/>
  <c r="J2497" i="2"/>
  <c r="BK1103" i="2"/>
  <c r="BK1375" i="2"/>
  <c r="J3111" i="2"/>
  <c r="J1941" i="2"/>
  <c r="BK3277" i="2"/>
  <c r="BK3736" i="2"/>
  <c r="J2581" i="2"/>
  <c r="BK1327" i="2"/>
  <c r="J3657" i="2"/>
  <c r="J1905" i="2"/>
  <c r="J1247" i="2"/>
  <c r="J345" i="2"/>
  <c r="J3241" i="2"/>
  <c r="J2349" i="2"/>
  <c r="BK1441" i="2"/>
  <c r="BK1055" i="2"/>
  <c r="BK749" i="2"/>
  <c r="J467" i="2"/>
  <c r="BK3293" i="2"/>
  <c r="BK2729" i="2"/>
  <c r="J1727" i="2"/>
  <c r="J1061" i="2"/>
  <c r="BK633" i="2"/>
  <c r="BK511" i="2"/>
  <c r="J3719" i="2"/>
  <c r="BK3481" i="2"/>
  <c r="J3217" i="2"/>
  <c r="J2751" i="2"/>
  <c r="BK2193" i="2"/>
  <c r="BK1943" i="2"/>
  <c r="BK1749" i="2"/>
  <c r="J1193" i="2"/>
  <c r="J839" i="2"/>
  <c r="J515" i="2"/>
  <c r="BK3547" i="2"/>
  <c r="BK3275" i="2"/>
  <c r="J1963" i="2"/>
  <c r="J1339" i="2"/>
  <c r="J805" i="2"/>
  <c r="J111" i="2"/>
  <c r="J130" i="3"/>
  <c r="J210" i="3"/>
  <c r="J79" i="4"/>
  <c r="J1311" i="2"/>
  <c r="J2039" i="2"/>
  <c r="J671" i="2"/>
  <c r="J2469" i="2"/>
  <c r="BK1359" i="2"/>
  <c r="J2537" i="2"/>
  <c r="BK201" i="2"/>
  <c r="BK3119" i="2"/>
  <c r="J2767" i="2"/>
  <c r="BK1973" i="2"/>
  <c r="J639" i="2"/>
  <c r="J1525" i="2"/>
  <c r="BK277" i="2"/>
  <c r="BK3579" i="2"/>
  <c r="J3189" i="2"/>
  <c r="J3695" i="2"/>
  <c r="BK3155" i="2"/>
  <c r="BK1761" i="2"/>
  <c r="J2827" i="2"/>
  <c r="BK1061" i="2"/>
  <c r="BK2607" i="2"/>
  <c r="BK1427" i="2"/>
  <c r="BK933" i="2"/>
  <c r="BK267" i="2"/>
  <c r="J3517" i="2"/>
  <c r="J2589" i="2"/>
  <c r="J1839" i="2"/>
  <c r="J160" i="3"/>
  <c r="BK124" i="3"/>
  <c r="BK1575" i="2"/>
  <c r="J293" i="2"/>
  <c r="J1543" i="2"/>
  <c r="J127" i="2"/>
  <c r="J2291" i="2"/>
  <c r="BK1091" i="2"/>
  <c r="J809" i="2"/>
  <c r="J2369" i="2"/>
  <c r="BK113" i="2"/>
  <c r="BK129" i="2"/>
  <c r="J2041" i="2"/>
  <c r="BK1617" i="2"/>
  <c r="J91" i="2"/>
  <c r="BK2003" i="2"/>
  <c r="J351" i="2"/>
  <c r="J3473" i="2"/>
  <c r="J3171" i="2"/>
  <c r="BK2983" i="2"/>
  <c r="J1803" i="2"/>
  <c r="BK3049" i="2"/>
  <c r="J2371" i="2"/>
  <c r="BK3555" i="2"/>
  <c r="J3313" i="2"/>
  <c r="J1993" i="2"/>
  <c r="BK1551" i="2"/>
  <c r="BK1405" i="2"/>
  <c r="BK3715" i="2"/>
  <c r="J3377" i="2"/>
  <c r="J2657" i="2"/>
  <c r="BK1703" i="2"/>
  <c r="BK787" i="2"/>
  <c r="BK153" i="2"/>
  <c r="BK3253" i="2"/>
  <c r="BK2347" i="2"/>
  <c r="J1863" i="2"/>
  <c r="BK1539" i="2"/>
  <c r="J1211" i="2"/>
  <c r="BK811" i="2"/>
  <c r="J3609" i="2"/>
  <c r="BK3193" i="2"/>
  <c r="J1745" i="2"/>
  <c r="J449" i="2"/>
  <c r="BK125" i="2"/>
  <c r="J3353" i="2"/>
  <c r="BK2869" i="2"/>
  <c r="J2583" i="2"/>
  <c r="BK2119" i="2"/>
  <c r="BK1823" i="2"/>
  <c r="J1173" i="2"/>
  <c r="BK993" i="2"/>
  <c r="J713" i="2"/>
  <c r="BK425" i="2"/>
  <c r="BK3511" i="2"/>
  <c r="BK3437" i="2"/>
  <c r="BK2427" i="2"/>
  <c r="BK1879" i="2"/>
  <c r="J1123" i="2"/>
  <c r="BK705" i="2"/>
  <c r="BK172" i="3"/>
  <c r="J122" i="4"/>
  <c r="BK463" i="2"/>
  <c r="J2151" i="2"/>
  <c r="BK723" i="2"/>
  <c r="BK2299" i="2"/>
  <c r="J2653" i="2"/>
  <c r="BK357" i="2"/>
  <c r="BK2959" i="2"/>
  <c r="J2519" i="2"/>
  <c r="BK1793" i="2"/>
  <c r="BK1141" i="2"/>
  <c r="BK273" i="2"/>
  <c r="BK2797" i="2"/>
  <c r="J2297" i="2"/>
  <c r="BK3703" i="2"/>
  <c r="J3455" i="2"/>
  <c r="BK3145" i="2"/>
  <c r="BK1179" i="2"/>
  <c r="BK3419" i="2"/>
  <c r="BK2385" i="2"/>
  <c r="BK1225" i="2"/>
  <c r="BK583" i="2"/>
  <c r="BK1543" i="2"/>
  <c r="BK379" i="2"/>
  <c r="BK3587" i="2"/>
  <c r="BK3215" i="2"/>
  <c r="J2575" i="2"/>
  <c r="J2117" i="2"/>
  <c r="J421" i="2"/>
  <c r="BK2897" i="2"/>
  <c r="J749" i="2"/>
  <c r="J2441" i="2"/>
  <c r="J2003" i="2"/>
  <c r="J519" i="2"/>
  <c r="BK2271" i="2"/>
  <c r="J935" i="2"/>
  <c r="J451" i="2"/>
  <c r="J1615" i="2"/>
  <c r="BK639" i="2"/>
  <c r="J429" i="2"/>
  <c r="J2547" i="2"/>
  <c r="J1063" i="2"/>
  <c r="J2613" i="2"/>
  <c r="BK1335" i="2"/>
  <c r="J3167" i="2"/>
  <c r="J1767" i="2"/>
  <c r="BK2921" i="2"/>
  <c r="J3681" i="2"/>
  <c r="BK3303" i="2"/>
  <c r="BK2231" i="2"/>
  <c r="BK1363" i="2"/>
  <c r="BK953" i="2"/>
  <c r="J735" i="2"/>
  <c r="J143" i="2"/>
  <c r="J3301" i="2"/>
  <c r="J2271" i="2"/>
  <c r="J1639" i="2"/>
  <c r="BK1193" i="2"/>
  <c r="BK429" i="2"/>
  <c r="J181" i="3"/>
  <c r="J115" i="3"/>
  <c r="J101" i="4"/>
  <c r="J1619" i="2"/>
  <c r="BK1133" i="2"/>
  <c r="J705" i="2"/>
  <c r="BK2151" i="2"/>
  <c r="J555" i="2"/>
  <c r="J99" i="2"/>
  <c r="J941" i="2"/>
  <c r="J561" i="2"/>
  <c r="BK2049" i="2"/>
  <c r="J655" i="2"/>
  <c r="BK2627" i="2"/>
  <c r="BK865" i="2"/>
  <c r="BK567" i="2"/>
  <c r="BK2443" i="2"/>
  <c r="J1949" i="2"/>
  <c r="BK3031" i="2"/>
  <c r="J349" i="2"/>
  <c r="J3203" i="2"/>
  <c r="BK2479" i="2"/>
  <c r="J187" i="2"/>
  <c r="BK3297" i="2"/>
  <c r="BK263" i="2"/>
  <c r="J1175" i="2"/>
  <c r="BK497" i="2"/>
  <c r="J3401" i="2"/>
  <c r="BK2475" i="2"/>
  <c r="J1981" i="2"/>
  <c r="BK3485" i="2"/>
  <c r="J2571" i="2"/>
  <c r="BK1787" i="2"/>
  <c r="BK893" i="2"/>
  <c r="AS54" i="1"/>
  <c r="BK87" i="5"/>
  <c r="J895" i="2"/>
  <c r="BK2189" i="2"/>
  <c r="BK461" i="2"/>
  <c r="BK2021" i="2"/>
  <c r="J703" i="2"/>
  <c r="J3231" i="2"/>
  <c r="J2049" i="2"/>
  <c r="BK775" i="2"/>
  <c r="BK2653" i="2"/>
  <c r="BK1451" i="2"/>
  <c r="J3389" i="2"/>
  <c r="BK3742" i="2"/>
  <c r="BK2373" i="2"/>
  <c r="J3391" i="2"/>
  <c r="BK1367" i="2"/>
  <c r="J2557" i="2"/>
  <c r="BK943" i="2"/>
  <c r="J3013" i="2"/>
  <c r="BK2243" i="2"/>
  <c r="BK1325" i="2"/>
  <c r="BK851" i="2"/>
  <c r="J431" i="2"/>
  <c r="BK2913" i="2"/>
  <c r="J1989" i="2"/>
  <c r="BK965" i="2"/>
  <c r="J3433" i="2"/>
  <c r="J2669" i="2"/>
  <c r="BK1783" i="2"/>
  <c r="J3435" i="2"/>
  <c r="BK625" i="2"/>
  <c r="BK1567" i="2"/>
  <c r="BK1605" i="2"/>
  <c r="J2125" i="2"/>
  <c r="BK793" i="2"/>
  <c r="BK3053" i="2"/>
  <c r="J2331" i="2"/>
  <c r="J957" i="2"/>
  <c r="J2491" i="2"/>
  <c r="BK3489" i="2"/>
  <c r="BK3097" i="2"/>
  <c r="BK313" i="2"/>
  <c r="BK3093" i="2"/>
  <c r="J1593" i="2"/>
  <c r="BK2923" i="2"/>
  <c r="BK1715" i="2"/>
  <c r="BK397" i="2"/>
  <c r="BK3389" i="2"/>
  <c r="J2597" i="2"/>
  <c r="BK1431" i="2"/>
  <c r="BK777" i="2"/>
  <c r="J307" i="2"/>
  <c r="J3333" i="2"/>
  <c r="J2645" i="2"/>
  <c r="J2269" i="2"/>
  <c r="J1533" i="2"/>
  <c r="J1017" i="2"/>
  <c r="J773" i="2"/>
  <c r="J3635" i="2"/>
  <c r="J3267" i="2"/>
  <c r="BK2447" i="2"/>
  <c r="J1613" i="2"/>
  <c r="J897" i="2"/>
  <c r="BK1613" i="2"/>
  <c r="BK195" i="2"/>
  <c r="J1987" i="2"/>
  <c r="J701" i="2"/>
  <c r="BK2441" i="2"/>
  <c r="J2851" i="2"/>
  <c r="BK2723" i="2"/>
  <c r="J1959" i="2"/>
  <c r="J1099" i="2"/>
  <c r="BK235" i="2"/>
  <c r="J2143" i="2"/>
  <c r="BK3477" i="2"/>
  <c r="BK3099" i="2"/>
  <c r="BK1827" i="2"/>
  <c r="BK3567" i="2"/>
  <c r="BK2205" i="2"/>
  <c r="BK3425" i="2"/>
  <c r="BK1389" i="2"/>
  <c r="BK3133" i="2"/>
  <c r="J2563" i="2"/>
  <c r="J1269" i="2"/>
  <c r="BK181" i="2"/>
  <c r="BK2131" i="2"/>
  <c r="J615" i="2"/>
  <c r="BK3029" i="2"/>
  <c r="J803" i="2"/>
  <c r="J199" i="2"/>
  <c r="BK3081" i="2"/>
  <c r="J1917" i="2"/>
  <c r="BK919" i="2"/>
  <c r="BK415" i="2"/>
  <c r="BK2167" i="2"/>
  <c r="BK2641" i="2"/>
  <c r="BK2633" i="2"/>
  <c r="BK1931" i="2"/>
  <c r="J1285" i="2"/>
  <c r="J487" i="2"/>
  <c r="J2177" i="2"/>
  <c r="J741" i="2"/>
  <c r="J2009" i="2"/>
  <c r="J3115" i="2"/>
  <c r="BK2635" i="2"/>
  <c r="J1013" i="2"/>
  <c r="J223" i="2"/>
  <c r="BK1645" i="2"/>
  <c r="J1289" i="2"/>
  <c r="BK3265" i="2"/>
  <c r="BK2707" i="2"/>
  <c r="BK3301" i="2"/>
  <c r="BK1939" i="2"/>
  <c r="J3385" i="2"/>
  <c r="BK2061" i="2"/>
  <c r="J1197" i="2"/>
  <c r="J3421" i="2"/>
  <c r="BK2857" i="2"/>
  <c r="BK1069" i="2"/>
  <c r="BK771" i="2"/>
  <c r="J617" i="2"/>
  <c r="J331" i="2"/>
  <c r="J217" i="2"/>
  <c r="J97" i="2"/>
  <c r="BK3573" i="2"/>
  <c r="BK3289" i="2"/>
  <c r="BK3115" i="2"/>
  <c r="J2963" i="2"/>
  <c r="BK2853" i="2"/>
  <c r="BK2439" i="2"/>
  <c r="J2355" i="2"/>
  <c r="BK2055" i="2"/>
  <c r="BK1957" i="2"/>
  <c r="BK1743" i="2"/>
  <c r="J1435" i="2"/>
  <c r="J1231" i="2"/>
  <c r="BK697" i="2"/>
  <c r="BK543" i="2"/>
  <c r="J3615" i="2"/>
  <c r="BK3537" i="2"/>
  <c r="BK3281" i="2"/>
  <c r="J3035" i="2"/>
  <c r="BK2909" i="2"/>
  <c r="BK2541" i="2"/>
  <c r="BK2317" i="2"/>
  <c r="J1913" i="2"/>
  <c r="BK1601" i="2"/>
  <c r="J1283" i="2"/>
  <c r="J939" i="2"/>
  <c r="J673" i="2"/>
  <c r="BK501" i="2"/>
  <c r="J299" i="2"/>
  <c r="J3738" i="2"/>
  <c r="BK3645" i="2"/>
  <c r="J3479" i="2"/>
  <c r="BK3383" i="2"/>
  <c r="J3175" i="2"/>
  <c r="J3021" i="2"/>
  <c r="J2785" i="2"/>
  <c r="BK2685" i="2"/>
  <c r="J1851" i="2"/>
  <c r="BK1417" i="2"/>
  <c r="J1243" i="2"/>
  <c r="J1107" i="2"/>
  <c r="J937" i="2"/>
  <c r="J823" i="2"/>
  <c r="BK589" i="2"/>
  <c r="BK285" i="2"/>
  <c r="J117" i="2"/>
  <c r="J3589" i="2"/>
  <c r="BK3479" i="2"/>
  <c r="BK3459" i="2"/>
  <c r="J3339" i="2"/>
  <c r="J3093" i="2"/>
  <c r="BK2997" i="2"/>
  <c r="BK2369" i="2"/>
  <c r="J2237" i="2"/>
  <c r="J1969" i="2"/>
  <c r="BK1893" i="2"/>
  <c r="J1843" i="2"/>
  <c r="BK1661" i="2"/>
  <c r="BK1459" i="2"/>
  <c r="BK1137" i="2"/>
  <c r="J953" i="2"/>
  <c r="J727" i="2"/>
  <c r="J549" i="2"/>
  <c r="J399" i="2"/>
  <c r="J189" i="2"/>
  <c r="J142" i="3"/>
  <c r="BK79" i="3"/>
  <c r="BK175" i="3"/>
  <c r="BK109" i="3"/>
  <c r="BK112" i="3"/>
  <c r="BK220" i="3"/>
  <c r="BK97" i="3"/>
  <c r="J118" i="3"/>
  <c r="BK103" i="4"/>
  <c r="J93" i="4"/>
  <c r="BK85" i="4"/>
  <c r="J97" i="4"/>
  <c r="BK85" i="5"/>
  <c r="J837" i="2"/>
  <c r="J739" i="2"/>
  <c r="BK509" i="2"/>
  <c r="BK119" i="2"/>
  <c r="BK2261" i="2"/>
  <c r="BK1985" i="2"/>
  <c r="BK1739" i="2"/>
  <c r="J1711" i="2"/>
  <c r="J1427" i="2"/>
  <c r="J289" i="2"/>
  <c r="J2507" i="2"/>
  <c r="J2063" i="2"/>
  <c r="BK2221" i="2"/>
  <c r="J2137" i="2"/>
  <c r="BK1947" i="2"/>
  <c r="BK1203" i="2"/>
  <c r="BK1105" i="2"/>
  <c r="J623" i="2"/>
  <c r="J2325" i="2"/>
  <c r="J181" i="2"/>
  <c r="J403" i="2"/>
  <c r="J2999" i="2"/>
  <c r="BK2725" i="2"/>
  <c r="J1395" i="2"/>
  <c r="J385" i="2"/>
  <c r="BK2793" i="2"/>
  <c r="J2501" i="2"/>
  <c r="J1461" i="2"/>
  <c r="J3740" i="2"/>
  <c r="BK3535" i="2"/>
  <c r="BK3413" i="2"/>
  <c r="J3261" i="2"/>
  <c r="BK2059" i="2"/>
  <c r="J951" i="2"/>
  <c r="BK2547" i="2"/>
  <c r="J1945" i="2"/>
  <c r="BK947" i="2"/>
  <c r="BK559" i="2"/>
  <c r="J413" i="2"/>
  <c r="BK2073" i="2"/>
  <c r="P80" i="5" l="1"/>
  <c r="P79" i="5" s="1"/>
  <c r="AU58" i="1" s="1"/>
  <c r="R80" i="5"/>
  <c r="R79" i="5" s="1"/>
  <c r="R80" i="2"/>
  <c r="T80" i="2"/>
  <c r="T3735" i="2"/>
  <c r="P78" i="3"/>
  <c r="AU56" i="1" s="1"/>
  <c r="R3735" i="2"/>
  <c r="T78" i="4"/>
  <c r="R78" i="3"/>
  <c r="P3735" i="2"/>
  <c r="P80" i="2" s="1"/>
  <c r="AU55" i="1" s="1"/>
  <c r="BK78" i="3"/>
  <c r="J78" i="3" s="1"/>
  <c r="T78" i="3"/>
  <c r="BK78" i="4"/>
  <c r="J78" i="4" s="1"/>
  <c r="P78" i="4"/>
  <c r="AU57" i="1" s="1"/>
  <c r="BK80" i="5"/>
  <c r="J80" i="5" s="1"/>
  <c r="J59" i="5" s="1"/>
  <c r="BK3735" i="2"/>
  <c r="J3735" i="2"/>
  <c r="J60" i="2"/>
  <c r="R78" i="4"/>
  <c r="T80" i="5"/>
  <c r="T79" i="5" s="1"/>
  <c r="BK80" i="2"/>
  <c r="J80" i="2" s="1"/>
  <c r="J30" i="2" s="1"/>
  <c r="J53" i="5"/>
  <c r="E69" i="5"/>
  <c r="F76" i="5"/>
  <c r="BE81" i="5"/>
  <c r="J51" i="5"/>
  <c r="J54" i="5"/>
  <c r="BE85" i="5"/>
  <c r="F75" i="5"/>
  <c r="BE83" i="5"/>
  <c r="BE87" i="5"/>
  <c r="BE89" i="5"/>
  <c r="BE91" i="5"/>
  <c r="BE93" i="5"/>
  <c r="BE115" i="4"/>
  <c r="BE124" i="4"/>
  <c r="F54" i="4"/>
  <c r="E47" i="4"/>
  <c r="J53" i="4"/>
  <c r="J72" i="4"/>
  <c r="BE91" i="4"/>
  <c r="BE105" i="4"/>
  <c r="BE113" i="4"/>
  <c r="BE118" i="4"/>
  <c r="BE122" i="4"/>
  <c r="BE97" i="4"/>
  <c r="BE101" i="4"/>
  <c r="BE109" i="4"/>
  <c r="BE85" i="4"/>
  <c r="BE87" i="4"/>
  <c r="BE111" i="4"/>
  <c r="BE120" i="4"/>
  <c r="BE79" i="4"/>
  <c r="BE128" i="4"/>
  <c r="BE126" i="4"/>
  <c r="F53" i="4"/>
  <c r="BE89" i="4"/>
  <c r="J75" i="4"/>
  <c r="BE81" i="4"/>
  <c r="BE95" i="4"/>
  <c r="BE103" i="4"/>
  <c r="BE93" i="4"/>
  <c r="BE107" i="4"/>
  <c r="BE83" i="4"/>
  <c r="BE130" i="4"/>
  <c r="BE132" i="4"/>
  <c r="BE99" i="4"/>
  <c r="BE121" i="3"/>
  <c r="BE127" i="3"/>
  <c r="BE142" i="3"/>
  <c r="J54" i="3"/>
  <c r="BE79" i="3"/>
  <c r="BE97" i="3"/>
  <c r="BE210" i="3"/>
  <c r="BE100" i="3"/>
  <c r="BE193" i="3"/>
  <c r="BE205" i="3"/>
  <c r="F75" i="3"/>
  <c r="BE148" i="3"/>
  <c r="F74" i="3"/>
  <c r="BE94" i="3"/>
  <c r="BE106" i="3"/>
  <c r="BE109" i="3"/>
  <c r="BE130" i="3"/>
  <c r="BE169" i="3"/>
  <c r="E68" i="3"/>
  <c r="BE133" i="3"/>
  <c r="BE199" i="3"/>
  <c r="BE136" i="3"/>
  <c r="BE151" i="3"/>
  <c r="BE145" i="3"/>
  <c r="BE91" i="3"/>
  <c r="BE118" i="3"/>
  <c r="BE160" i="3"/>
  <c r="BE220" i="3"/>
  <c r="BE88" i="3"/>
  <c r="BE181" i="3"/>
  <c r="BE190" i="3"/>
  <c r="BE218" i="3"/>
  <c r="BE85" i="3"/>
  <c r="BE175" i="3"/>
  <c r="BE178" i="3"/>
  <c r="BE184" i="3"/>
  <c r="J72" i="3"/>
  <c r="BE103" i="3"/>
  <c r="BE112" i="3"/>
  <c r="BE154" i="3"/>
  <c r="BE202" i="3"/>
  <c r="BE208" i="3"/>
  <c r="BE214" i="3"/>
  <c r="BE216" i="3"/>
  <c r="BE115" i="3"/>
  <c r="BE163" i="3"/>
  <c r="BE166" i="3"/>
  <c r="BE172" i="3"/>
  <c r="BE196" i="3"/>
  <c r="BE212" i="3"/>
  <c r="BE187" i="3"/>
  <c r="BE82" i="3"/>
  <c r="BE124" i="3"/>
  <c r="BE139" i="3"/>
  <c r="BE157" i="3"/>
  <c r="J53" i="3"/>
  <c r="J54" i="2"/>
  <c r="BE87" i="2"/>
  <c r="BE119" i="2"/>
  <c r="BE121" i="2"/>
  <c r="BE155" i="2"/>
  <c r="BE175" i="2"/>
  <c r="BE183" i="2"/>
  <c r="BE187" i="2"/>
  <c r="BE193" i="2"/>
  <c r="BE203" i="2"/>
  <c r="BE279" i="2"/>
  <c r="BE325" i="2"/>
  <c r="BE387" i="2"/>
  <c r="BE421" i="2"/>
  <c r="BE431" i="2"/>
  <c r="BE443" i="2"/>
  <c r="BE483" i="2"/>
  <c r="BE499" i="2"/>
  <c r="BE503" i="2"/>
  <c r="BE511" i="2"/>
  <c r="BE517" i="2"/>
  <c r="BE529" i="2"/>
  <c r="BE539" i="2"/>
  <c r="BE551" i="2"/>
  <c r="BE565" i="2"/>
  <c r="BE571" i="2"/>
  <c r="BE579" i="2"/>
  <c r="BE591" i="2"/>
  <c r="BE619" i="2"/>
  <c r="BE699" i="2"/>
  <c r="BE701" i="2"/>
  <c r="BE713" i="2"/>
  <c r="BE715" i="2"/>
  <c r="BE733" i="2"/>
  <c r="BE743" i="2"/>
  <c r="BE753" i="2"/>
  <c r="BE767" i="2"/>
  <c r="BE823" i="2"/>
  <c r="BE845" i="2"/>
  <c r="BE851" i="2"/>
  <c r="BE867" i="2"/>
  <c r="BE909" i="2"/>
  <c r="BE915" i="2"/>
  <c r="BE935" i="2"/>
  <c r="BE939" i="2"/>
  <c r="BE971" i="2"/>
  <c r="BE979" i="2"/>
  <c r="BE981" i="2"/>
  <c r="BE1037" i="2"/>
  <c r="BE1055" i="2"/>
  <c r="BE1059" i="2"/>
  <c r="BE1061" i="2"/>
  <c r="BE1063" i="2"/>
  <c r="BE1081" i="2"/>
  <c r="BE1089" i="2"/>
  <c r="BE1125" i="2"/>
  <c r="BE1133" i="2"/>
  <c r="BE1189" i="2"/>
  <c r="BE1205" i="2"/>
  <c r="BE1223" i="2"/>
  <c r="BE1235" i="2"/>
  <c r="BE1271" i="2"/>
  <c r="BE1275" i="2"/>
  <c r="BE1279" i="2"/>
  <c r="BE1299" i="2"/>
  <c r="BE1303" i="2"/>
  <c r="BE1311" i="2"/>
  <c r="BE1357" i="2"/>
  <c r="BE1371" i="2"/>
  <c r="BE1405" i="2"/>
  <c r="BE1415" i="2"/>
  <c r="BE1427" i="2"/>
  <c r="BE1461" i="2"/>
  <c r="BE1491" i="2"/>
  <c r="BE1529" i="2"/>
  <c r="BE1571" i="2"/>
  <c r="BE1575" i="2"/>
  <c r="BE1579" i="2"/>
  <c r="BE1693" i="2"/>
  <c r="BE1707" i="2"/>
  <c r="BE1717" i="2"/>
  <c r="BE1749" i="2"/>
  <c r="BE1777" i="2"/>
  <c r="BE1793" i="2"/>
  <c r="BE1809" i="2"/>
  <c r="BE1813" i="2"/>
  <c r="BE1861" i="2"/>
  <c r="BE1863" i="2"/>
  <c r="BE1865" i="2"/>
  <c r="BE1867" i="2"/>
  <c r="BE1897" i="2"/>
  <c r="BE1899" i="2"/>
  <c r="BE1901" i="2"/>
  <c r="BE1937" i="2"/>
  <c r="BE1939" i="2"/>
  <c r="BE1951" i="2"/>
  <c r="BE2015" i="2"/>
  <c r="BE2099" i="2"/>
  <c r="BE2211" i="2"/>
  <c r="BE2265" i="2"/>
  <c r="BE2301" i="2"/>
  <c r="BE2313" i="2"/>
  <c r="BE2317" i="2"/>
  <c r="BE2319" i="2"/>
  <c r="BE2361" i="2"/>
  <c r="BE2385" i="2"/>
  <c r="BE2575" i="2"/>
  <c r="BE2603" i="2"/>
  <c r="BE2639" i="2"/>
  <c r="BE2671" i="2"/>
  <c r="BE2697" i="2"/>
  <c r="BE3001" i="2"/>
  <c r="BE3009" i="2"/>
  <c r="BE3033" i="2"/>
  <c r="BE3035" i="2"/>
  <c r="BE3099" i="2"/>
  <c r="BE3109" i="2"/>
  <c r="BE3115" i="2"/>
  <c r="BE3125" i="2"/>
  <c r="BE3145" i="2"/>
  <c r="BE3165" i="2"/>
  <c r="BE3171" i="2"/>
  <c r="BE3175" i="2"/>
  <c r="BE3183" i="2"/>
  <c r="BE3237" i="2"/>
  <c r="BE3253" i="2"/>
  <c r="BE3327" i="2"/>
  <c r="BE3345" i="2"/>
  <c r="BE3359" i="2"/>
  <c r="BE3377" i="2"/>
  <c r="BE3409" i="2"/>
  <c r="BE3411" i="2"/>
  <c r="BE3413" i="2"/>
  <c r="BE3423" i="2"/>
  <c r="BE3429" i="2"/>
  <c r="BE3431" i="2"/>
  <c r="BE3433" i="2"/>
  <c r="BE3443" i="2"/>
  <c r="BE3475" i="2"/>
  <c r="BE3477" i="2"/>
  <c r="BE3485" i="2"/>
  <c r="BE3495" i="2"/>
  <c r="BE3515" i="2"/>
  <c r="BE3519" i="2"/>
  <c r="BE3545" i="2"/>
  <c r="BE3561" i="2"/>
  <c r="BE3573" i="2"/>
  <c r="BE3583" i="2"/>
  <c r="BE3621" i="2"/>
  <c r="BE3637" i="2"/>
  <c r="BE3645" i="2"/>
  <c r="F55" i="2"/>
  <c r="F76" i="2"/>
  <c r="BE85" i="2"/>
  <c r="BE95" i="2"/>
  <c r="BE105" i="2"/>
  <c r="BE139" i="2"/>
  <c r="BE163" i="2"/>
  <c r="BE177" i="2"/>
  <c r="BE207" i="2"/>
  <c r="BE211" i="2"/>
  <c r="BE221" i="2"/>
  <c r="BE245" i="2"/>
  <c r="BE257" i="2"/>
  <c r="BE321" i="2"/>
  <c r="BE349" i="2"/>
  <c r="BE357" i="2"/>
  <c r="BE375" i="2"/>
  <c r="BE393" i="2"/>
  <c r="BE407" i="2"/>
  <c r="BE423" i="2"/>
  <c r="BE465" i="2"/>
  <c r="BE467" i="2"/>
  <c r="BE471" i="2"/>
  <c r="BE489" i="2"/>
  <c r="BE507" i="2"/>
  <c r="BE555" i="2"/>
  <c r="BE603" i="2"/>
  <c r="BE623" i="2"/>
  <c r="BE637" i="2"/>
  <c r="BE657" i="2"/>
  <c r="BE681" i="2"/>
  <c r="BE689" i="2"/>
  <c r="BE693" i="2"/>
  <c r="BE697" i="2"/>
  <c r="BE719" i="2"/>
  <c r="BE761" i="2"/>
  <c r="BE779" i="2"/>
  <c r="BE787" i="2"/>
  <c r="BE789" i="2"/>
  <c r="BE791" i="2"/>
  <c r="BE821" i="2"/>
  <c r="BE837" i="2"/>
  <c r="BE841" i="2"/>
  <c r="BE855" i="2"/>
  <c r="BE871" i="2"/>
  <c r="BE879" i="2"/>
  <c r="BE891" i="2"/>
  <c r="BE895" i="2"/>
  <c r="BE903" i="2"/>
  <c r="BE929" i="2"/>
  <c r="BE933" i="2"/>
  <c r="BE965" i="2"/>
  <c r="BE985" i="2"/>
  <c r="BE1003" i="2"/>
  <c r="BE1005" i="2"/>
  <c r="BE1021" i="2"/>
  <c r="BE1023" i="2"/>
  <c r="BE1025" i="2"/>
  <c r="BE1033" i="2"/>
  <c r="BE1057" i="2"/>
  <c r="BE1069" i="2"/>
  <c r="BE1077" i="2"/>
  <c r="BE1079" i="2"/>
  <c r="BE1145" i="2"/>
  <c r="BE1161" i="2"/>
  <c r="BE1171" i="2"/>
  <c r="BE1175" i="2"/>
  <c r="BE1185" i="2"/>
  <c r="BE1187" i="2"/>
  <c r="BE1199" i="2"/>
  <c r="BE1209" i="2"/>
  <c r="BE1211" i="2"/>
  <c r="BE1255" i="2"/>
  <c r="BE1269" i="2"/>
  <c r="BE1295" i="2"/>
  <c r="BE1343" i="2"/>
  <c r="BE1355" i="2"/>
  <c r="BE1359" i="2"/>
  <c r="BE1377" i="2"/>
  <c r="BE1389" i="2"/>
  <c r="BE1395" i="2"/>
  <c r="BE1443" i="2"/>
  <c r="BE1453" i="2"/>
  <c r="BE1455" i="2"/>
  <c r="BE1473" i="2"/>
  <c r="BE1493" i="2"/>
  <c r="BE1517" i="2"/>
  <c r="BE1555" i="2"/>
  <c r="BE1565" i="2"/>
  <c r="BE1605" i="2"/>
  <c r="BE1607" i="2"/>
  <c r="BE1611" i="2"/>
  <c r="BE1741" i="2"/>
  <c r="BE1745" i="2"/>
  <c r="BE1753" i="2"/>
  <c r="BE1785" i="2"/>
  <c r="BE1795" i="2"/>
  <c r="BE1799" i="2"/>
  <c r="BE1837" i="2"/>
  <c r="BE1845" i="2"/>
  <c r="BE1847" i="2"/>
  <c r="BE1855" i="2"/>
  <c r="BE1859" i="2"/>
  <c r="BE1869" i="2"/>
  <c r="BE1873" i="2"/>
  <c r="BE1877" i="2"/>
  <c r="BE1889" i="2"/>
  <c r="BE1891" i="2"/>
  <c r="BE1893" i="2"/>
  <c r="BE1925" i="2"/>
  <c r="BE1977" i="2"/>
  <c r="BE2045" i="2"/>
  <c r="BE2103" i="2"/>
  <c r="BE2113" i="2"/>
  <c r="BE2123" i="2"/>
  <c r="BE2135" i="2"/>
  <c r="BE2141" i="2"/>
  <c r="BE2143" i="2"/>
  <c r="BE2151" i="2"/>
  <c r="BE2159" i="2"/>
  <c r="BE2187" i="2"/>
  <c r="BE2189" i="2"/>
  <c r="BE2191" i="2"/>
  <c r="BE2209" i="2"/>
  <c r="BE2213" i="2"/>
  <c r="BE2227" i="2"/>
  <c r="BE2249" i="2"/>
  <c r="BE2363" i="2"/>
  <c r="BE2381" i="2"/>
  <c r="BE2389" i="2"/>
  <c r="BE2403" i="2"/>
  <c r="BE2423" i="2"/>
  <c r="BE2433" i="2"/>
  <c r="BE2459" i="2"/>
  <c r="BE2519" i="2"/>
  <c r="BE2523" i="2"/>
  <c r="BE2529" i="2"/>
  <c r="BE2535" i="2"/>
  <c r="BE2561" i="2"/>
  <c r="BE2593" i="2"/>
  <c r="BE2621" i="2"/>
  <c r="BE2643" i="2"/>
  <c r="BE2649" i="2"/>
  <c r="BE2689" i="2"/>
  <c r="BE2707" i="2"/>
  <c r="BE2759" i="2"/>
  <c r="BE2765" i="2"/>
  <c r="BE2773" i="2"/>
  <c r="BE2779" i="2"/>
  <c r="BE2795" i="2"/>
  <c r="BE2811" i="2"/>
  <c r="BE2873" i="2"/>
  <c r="BE2879" i="2"/>
  <c r="BE2893" i="2"/>
  <c r="BE2903" i="2"/>
  <c r="BE2925" i="2"/>
  <c r="BE2939" i="2"/>
  <c r="BE2951" i="2"/>
  <c r="BE2957" i="2"/>
  <c r="BE2965" i="2"/>
  <c r="BE2987" i="2"/>
  <c r="BE2989" i="2"/>
  <c r="BE2995" i="2"/>
  <c r="BE2997" i="2"/>
  <c r="BE3159" i="2"/>
  <c r="BE3185" i="2"/>
  <c r="BE3203" i="2"/>
  <c r="BE3205" i="2"/>
  <c r="BE3209" i="2"/>
  <c r="BE3213" i="2"/>
  <c r="BE3215" i="2"/>
  <c r="BE3217" i="2"/>
  <c r="BE3219" i="2"/>
  <c r="BE3225" i="2"/>
  <c r="BE3231" i="2"/>
  <c r="BE3373" i="2"/>
  <c r="BE3397" i="2"/>
  <c r="BE3439" i="2"/>
  <c r="BE3447" i="2"/>
  <c r="BE3451" i="2"/>
  <c r="BE3465" i="2"/>
  <c r="BE3479" i="2"/>
  <c r="BE3483" i="2"/>
  <c r="BE3493" i="2"/>
  <c r="BE3575" i="2"/>
  <c r="BE3601" i="2"/>
  <c r="BE3617" i="2"/>
  <c r="BE3625" i="2"/>
  <c r="BE3629" i="2"/>
  <c r="BE3631" i="2"/>
  <c r="BE3651" i="2"/>
  <c r="BE3659" i="2"/>
  <c r="BE3675" i="2"/>
  <c r="BE3689" i="2"/>
  <c r="BE3691" i="2"/>
  <c r="BE3697" i="2"/>
  <c r="BE3699" i="2"/>
  <c r="BE3703" i="2"/>
  <c r="BE3727" i="2"/>
  <c r="BE3729" i="2"/>
  <c r="BE3733" i="2"/>
  <c r="BE3738" i="2"/>
  <c r="BE3746" i="2"/>
  <c r="BE117" i="2"/>
  <c r="BE239" i="2"/>
  <c r="BE247" i="2"/>
  <c r="BE271" i="2"/>
  <c r="BE285" i="2"/>
  <c r="BE289" i="2"/>
  <c r="BE297" i="2"/>
  <c r="BE323" i="2"/>
  <c r="BE369" i="2"/>
  <c r="BE377" i="2"/>
  <c r="BE385" i="2"/>
  <c r="BE395" i="2"/>
  <c r="BE401" i="2"/>
  <c r="BE405" i="2"/>
  <c r="BE479" i="2"/>
  <c r="BE481" i="2"/>
  <c r="BE493" i="2"/>
  <c r="BE495" i="2"/>
  <c r="BE509" i="2"/>
  <c r="BE515" i="2"/>
  <c r="BE537" i="2"/>
  <c r="BE575" i="2"/>
  <c r="BE583" i="2"/>
  <c r="BE639" i="2"/>
  <c r="BE641" i="2"/>
  <c r="BE651" i="2"/>
  <c r="BE669" i="2"/>
  <c r="BE677" i="2"/>
  <c r="BE685" i="2"/>
  <c r="BE695" i="2"/>
  <c r="BE705" i="2"/>
  <c r="BE759" i="2"/>
  <c r="BE807" i="2"/>
  <c r="BE857" i="2"/>
  <c r="BE889" i="2"/>
  <c r="BE951" i="2"/>
  <c r="BE953" i="2"/>
  <c r="BE961" i="2"/>
  <c r="BE963" i="2"/>
  <c r="BE977" i="2"/>
  <c r="BE991" i="2"/>
  <c r="BE997" i="2"/>
  <c r="BE1013" i="2"/>
  <c r="BE1015" i="2"/>
  <c r="BE1019" i="2"/>
  <c r="BE1039" i="2"/>
  <c r="BE1041" i="2"/>
  <c r="BE1043" i="2"/>
  <c r="BE1047" i="2"/>
  <c r="BE1049" i="2"/>
  <c r="BE1073" i="2"/>
  <c r="BE1097" i="2"/>
  <c r="BE1101" i="2"/>
  <c r="BE1159" i="2"/>
  <c r="BE1163" i="2"/>
  <c r="BE1193" i="2"/>
  <c r="BE1217" i="2"/>
  <c r="BE1287" i="2"/>
  <c r="BE1323" i="2"/>
  <c r="BE1387" i="2"/>
  <c r="BE1403" i="2"/>
  <c r="BE1435" i="2"/>
  <c r="BE1487" i="2"/>
  <c r="BE1531" i="2"/>
  <c r="BE1573" i="2"/>
  <c r="BE1593" i="2"/>
  <c r="BE1639" i="2"/>
  <c r="BE1651" i="2"/>
  <c r="BE1675" i="2"/>
  <c r="BE1683" i="2"/>
  <c r="BE1689" i="2"/>
  <c r="BE1767" i="2"/>
  <c r="BE1933" i="2"/>
  <c r="BE1935" i="2"/>
  <c r="BE1943" i="2"/>
  <c r="BE1947" i="2"/>
  <c r="BE1953" i="2"/>
  <c r="BE1967" i="2"/>
  <c r="BE1985" i="2"/>
  <c r="BE2007" i="2"/>
  <c r="BE2009" i="2"/>
  <c r="BE2031" i="2"/>
  <c r="BE2033" i="2"/>
  <c r="BE2037" i="2"/>
  <c r="BE2049" i="2"/>
  <c r="BE2061" i="2"/>
  <c r="BE2095" i="2"/>
  <c r="BE2359" i="2"/>
  <c r="BE2365" i="2"/>
  <c r="BE2367" i="2"/>
  <c r="BE2369" i="2"/>
  <c r="BE2373" i="2"/>
  <c r="BE2431" i="2"/>
  <c r="BE2451" i="2"/>
  <c r="BE2473" i="2"/>
  <c r="BE2479" i="2"/>
  <c r="BE2559" i="2"/>
  <c r="BE2567" i="2"/>
  <c r="BE2591" i="2"/>
  <c r="BE2651" i="2"/>
  <c r="BE2653" i="2"/>
  <c r="BE2667" i="2"/>
  <c r="BE2679" i="2"/>
  <c r="BE2685" i="2"/>
  <c r="BE2703" i="2"/>
  <c r="BE2709" i="2"/>
  <c r="BE2715" i="2"/>
  <c r="BE2781" i="2"/>
  <c r="BE2797" i="2"/>
  <c r="BE2855" i="2"/>
  <c r="BE2859" i="2"/>
  <c r="BE2883" i="2"/>
  <c r="BE2887" i="2"/>
  <c r="BE2901" i="2"/>
  <c r="BE2933" i="2"/>
  <c r="BE2977" i="2"/>
  <c r="BE2993" i="2"/>
  <c r="BE3007" i="2"/>
  <c r="BE3011" i="2"/>
  <c r="BE3023" i="2"/>
  <c r="BE3085" i="2"/>
  <c r="BE3087" i="2"/>
  <c r="BE3107" i="2"/>
  <c r="BE3123" i="2"/>
  <c r="BE3133" i="2"/>
  <c r="BE3153" i="2"/>
  <c r="BE3161" i="2"/>
  <c r="BE3239" i="2"/>
  <c r="BE3259" i="2"/>
  <c r="BE3269" i="2"/>
  <c r="BE3285" i="2"/>
  <c r="BE3299" i="2"/>
  <c r="BE3305" i="2"/>
  <c r="BE3313" i="2"/>
  <c r="BE3315" i="2"/>
  <c r="BE3317" i="2"/>
  <c r="BE3325" i="2"/>
  <c r="BE3331" i="2"/>
  <c r="BE3355" i="2"/>
  <c r="BE3379" i="2"/>
  <c r="BE3387" i="2"/>
  <c r="BE3407" i="2"/>
  <c r="BE3421" i="2"/>
  <c r="BE3425" i="2"/>
  <c r="BE3503" i="2"/>
  <c r="BE3509" i="2"/>
  <c r="BE3511" i="2"/>
  <c r="BE3517" i="2"/>
  <c r="BE3523" i="2"/>
  <c r="BE3535" i="2"/>
  <c r="BE3547" i="2"/>
  <c r="BE3555" i="2"/>
  <c r="BE3559" i="2"/>
  <c r="BE3577" i="2"/>
  <c r="BE3581" i="2"/>
  <c r="BE3585" i="2"/>
  <c r="BE3589" i="2"/>
  <c r="BE3593" i="2"/>
  <c r="BE3619" i="2"/>
  <c r="BE3639" i="2"/>
  <c r="BE3677" i="2"/>
  <c r="BE427" i="2"/>
  <c r="BE429" i="2"/>
  <c r="BE445" i="2"/>
  <c r="BE461" i="2"/>
  <c r="BE475" i="2"/>
  <c r="BE513" i="2"/>
  <c r="BE523" i="2"/>
  <c r="BE525" i="2"/>
  <c r="BE533" i="2"/>
  <c r="BE573" i="2"/>
  <c r="BE577" i="2"/>
  <c r="BE589" i="2"/>
  <c r="BE599" i="2"/>
  <c r="BE605" i="2"/>
  <c r="BE609" i="2"/>
  <c r="BE613" i="2"/>
  <c r="BE617" i="2"/>
  <c r="BE663" i="2"/>
  <c r="BE691" i="2"/>
  <c r="BE725" i="2"/>
  <c r="BE727" i="2"/>
  <c r="BE747" i="2"/>
  <c r="BE765" i="2"/>
  <c r="BE797" i="2"/>
  <c r="BE863" i="2"/>
  <c r="BE883" i="2"/>
  <c r="BE901" i="2"/>
  <c r="BE907" i="2"/>
  <c r="BE927" i="2"/>
  <c r="BE949" i="2"/>
  <c r="BE969" i="2"/>
  <c r="BE1001" i="2"/>
  <c r="BE1065" i="2"/>
  <c r="BE1083" i="2"/>
  <c r="BE1095" i="2"/>
  <c r="BE1109" i="2"/>
  <c r="BE1121" i="2"/>
  <c r="BE1181" i="2"/>
  <c r="BE1201" i="2"/>
  <c r="BE1237" i="2"/>
  <c r="BE1251" i="2"/>
  <c r="BE1309" i="2"/>
  <c r="BE1329" i="2"/>
  <c r="BE1345" i="2"/>
  <c r="BE1349" i="2"/>
  <c r="BE1351" i="2"/>
  <c r="BE1379" i="2"/>
  <c r="BE1413" i="2"/>
  <c r="BE1423" i="2"/>
  <c r="BE1429" i="2"/>
  <c r="BE1439" i="2"/>
  <c r="BE1451" i="2"/>
  <c r="BE1475" i="2"/>
  <c r="BE1483" i="2"/>
  <c r="BE1511" i="2"/>
  <c r="BE1513" i="2"/>
  <c r="BE1521" i="2"/>
  <c r="BE1535" i="2"/>
  <c r="BE1619" i="2"/>
  <c r="BE1625" i="2"/>
  <c r="BE1629" i="2"/>
  <c r="BE1633" i="2"/>
  <c r="BE1635" i="2"/>
  <c r="BE1643" i="2"/>
  <c r="BE1647" i="2"/>
  <c r="BE1671" i="2"/>
  <c r="BE1725" i="2"/>
  <c r="BE1731" i="2"/>
  <c r="BE1733" i="2"/>
  <c r="BE1757" i="2"/>
  <c r="BE1789" i="2"/>
  <c r="BE1823" i="2"/>
  <c r="BE1827" i="2"/>
  <c r="BE1849" i="2"/>
  <c r="BE1851" i="2"/>
  <c r="BE1853" i="2"/>
  <c r="BE1857" i="2"/>
  <c r="BE1875" i="2"/>
  <c r="BE1879" i="2"/>
  <c r="BE1885" i="2"/>
  <c r="BE1895" i="2"/>
  <c r="BE1949" i="2"/>
  <c r="BE1969" i="2"/>
  <c r="BE2011" i="2"/>
  <c r="BE2051" i="2"/>
  <c r="BE2075" i="2"/>
  <c r="BE2115" i="2"/>
  <c r="BE2129" i="2"/>
  <c r="BE2203" i="2"/>
  <c r="BE2205" i="2"/>
  <c r="BE2239" i="2"/>
  <c r="BE2261" i="2"/>
  <c r="BE2323" i="2"/>
  <c r="BE2331" i="2"/>
  <c r="BE2335" i="2"/>
  <c r="BE2395" i="2"/>
  <c r="BE2397" i="2"/>
  <c r="BE2441" i="2"/>
  <c r="BE2453" i="2"/>
  <c r="BE2491" i="2"/>
  <c r="BE2511" i="2"/>
  <c r="BE2545" i="2"/>
  <c r="BE2581" i="2"/>
  <c r="BE2599" i="2"/>
  <c r="BE2605" i="2"/>
  <c r="BE2641" i="2"/>
  <c r="BE2665" i="2"/>
  <c r="BE2677" i="2"/>
  <c r="BE2725" i="2"/>
  <c r="BE2833" i="2"/>
  <c r="BE2867" i="2"/>
  <c r="BE2881" i="2"/>
  <c r="BE2907" i="2"/>
  <c r="BE2909" i="2"/>
  <c r="BE2921" i="2"/>
  <c r="BE2935" i="2"/>
  <c r="BE2953" i="2"/>
  <c r="BE2955" i="2"/>
  <c r="BE2961" i="2"/>
  <c r="BE2975" i="2"/>
  <c r="BE2985" i="2"/>
  <c r="BE2999" i="2"/>
  <c r="BE3005" i="2"/>
  <c r="BE3015" i="2"/>
  <c r="BE3051" i="2"/>
  <c r="BE3061" i="2"/>
  <c r="BE3091" i="2"/>
  <c r="BE3101" i="2"/>
  <c r="BE3111" i="2"/>
  <c r="BE3149" i="2"/>
  <c r="BE3157" i="2"/>
  <c r="BE3169" i="2"/>
  <c r="BE3195" i="2"/>
  <c r="BE3245" i="2"/>
  <c r="BE3247" i="2"/>
  <c r="BE3255" i="2"/>
  <c r="BE3265" i="2"/>
  <c r="BE3283" i="2"/>
  <c r="BE3295" i="2"/>
  <c r="BE3321" i="2"/>
  <c r="BE3323" i="2"/>
  <c r="BE3329" i="2"/>
  <c r="BE3369" i="2"/>
  <c r="BE3371" i="2"/>
  <c r="BE3391" i="2"/>
  <c r="BE3395" i="2"/>
  <c r="BE3403" i="2"/>
  <c r="BE3505" i="2"/>
  <c r="BE3539" i="2"/>
  <c r="BE3541" i="2"/>
  <c r="BE3565" i="2"/>
  <c r="BE3571" i="2"/>
  <c r="BE3591" i="2"/>
  <c r="BE3607" i="2"/>
  <c r="BE3633" i="2"/>
  <c r="BE3663" i="2"/>
  <c r="E70" i="2"/>
  <c r="BE91" i="2"/>
  <c r="BE93" i="2"/>
  <c r="BE101" i="2"/>
  <c r="BE109" i="2"/>
  <c r="BE125" i="2"/>
  <c r="BE127" i="2"/>
  <c r="BE129" i="2"/>
  <c r="BE213" i="2"/>
  <c r="BE233" i="2"/>
  <c r="BE237" i="2"/>
  <c r="BE255" i="2"/>
  <c r="BE261" i="2"/>
  <c r="BE335" i="2"/>
  <c r="BE361" i="2"/>
  <c r="BE447" i="2"/>
  <c r="BE449" i="2"/>
  <c r="BE455" i="2"/>
  <c r="BE491" i="2"/>
  <c r="BE519" i="2"/>
  <c r="BE527" i="2"/>
  <c r="BE535" i="2"/>
  <c r="BE541" i="2"/>
  <c r="BE545" i="2"/>
  <c r="BE549" i="2"/>
  <c r="BE561" i="2"/>
  <c r="BE567" i="2"/>
  <c r="BE615" i="2"/>
  <c r="BE621" i="2"/>
  <c r="BE647" i="2"/>
  <c r="BE711" i="2"/>
  <c r="BE731" i="2"/>
  <c r="BE769" i="2"/>
  <c r="BE783" i="2"/>
  <c r="BE809" i="2"/>
  <c r="BE813" i="2"/>
  <c r="BE831" i="2"/>
  <c r="BE873" i="2"/>
  <c r="BE887" i="2"/>
  <c r="BE923" i="2"/>
  <c r="BE973" i="2"/>
  <c r="BE995" i="2"/>
  <c r="BE1067" i="2"/>
  <c r="BE1071" i="2"/>
  <c r="BE1075" i="2"/>
  <c r="BE1093" i="2"/>
  <c r="BE1141" i="2"/>
  <c r="BE1143" i="2"/>
  <c r="BE1153" i="2"/>
  <c r="BE1155" i="2"/>
  <c r="BE1165" i="2"/>
  <c r="BE1197" i="2"/>
  <c r="BE1207" i="2"/>
  <c r="BE1241" i="2"/>
  <c r="BE1249" i="2"/>
  <c r="BE1257" i="2"/>
  <c r="BE1261" i="2"/>
  <c r="BE1273" i="2"/>
  <c r="BE1277" i="2"/>
  <c r="BE1333" i="2"/>
  <c r="BE1339" i="2"/>
  <c r="BE1341" i="2"/>
  <c r="BE1361" i="2"/>
  <c r="BE1375" i="2"/>
  <c r="BE1417" i="2"/>
  <c r="BE1437" i="2"/>
  <c r="BE1457" i="2"/>
  <c r="BE1477" i="2"/>
  <c r="BE1495" i="2"/>
  <c r="BE1503" i="2"/>
  <c r="BE1525" i="2"/>
  <c r="BE1541" i="2"/>
  <c r="BE1591" i="2"/>
  <c r="BE1599" i="2"/>
  <c r="BE1665" i="2"/>
  <c r="BE1709" i="2"/>
  <c r="BE1739" i="2"/>
  <c r="BE1759" i="2"/>
  <c r="BE1913" i="2"/>
  <c r="BE1921" i="2"/>
  <c r="BE1965" i="2"/>
  <c r="BE1997" i="2"/>
  <c r="BE2241" i="2"/>
  <c r="BE2245" i="2"/>
  <c r="BE2251" i="2"/>
  <c r="BE2277" i="2"/>
  <c r="BE2295" i="2"/>
  <c r="BE2297" i="2"/>
  <c r="BE2305" i="2"/>
  <c r="BE2341" i="2"/>
  <c r="BE2345" i="2"/>
  <c r="BE2375" i="2"/>
  <c r="BE2415" i="2"/>
  <c r="BE2437" i="2"/>
  <c r="BE2443" i="2"/>
  <c r="BE2445" i="2"/>
  <c r="BE2447" i="2"/>
  <c r="BE2449" i="2"/>
  <c r="BE2565" i="2"/>
  <c r="BE2611" i="2"/>
  <c r="BE2683" i="2"/>
  <c r="BE2695" i="2"/>
  <c r="BE2785" i="2"/>
  <c r="BE2787" i="2"/>
  <c r="BE2793" i="2"/>
  <c r="BE2813" i="2"/>
  <c r="BE2827" i="2"/>
  <c r="BE2845" i="2"/>
  <c r="BE2891" i="2"/>
  <c r="BE2905" i="2"/>
  <c r="BE2913" i="2"/>
  <c r="BE2929" i="2"/>
  <c r="BE2941" i="2"/>
  <c r="BE2947" i="2"/>
  <c r="BE3013" i="2"/>
  <c r="BE3019" i="2"/>
  <c r="BE3029" i="2"/>
  <c r="BE3045" i="2"/>
  <c r="BE3097" i="2"/>
  <c r="BE3113" i="2"/>
  <c r="BE3127" i="2"/>
  <c r="BE3141" i="2"/>
  <c r="BE3147" i="2"/>
  <c r="BE3189" i="2"/>
  <c r="BE3191" i="2"/>
  <c r="BE3251" i="2"/>
  <c r="BE3289" i="2"/>
  <c r="BE3301" i="2"/>
  <c r="BE3319" i="2"/>
  <c r="BE3339" i="2"/>
  <c r="BE3343" i="2"/>
  <c r="BE3347" i="2"/>
  <c r="BE3351" i="2"/>
  <c r="BE3367" i="2"/>
  <c r="BE3399" i="2"/>
  <c r="BE3427" i="2"/>
  <c r="BE3525" i="2"/>
  <c r="BE3543" i="2"/>
  <c r="BE3549" i="2"/>
  <c r="BE3553" i="2"/>
  <c r="BE3567" i="2"/>
  <c r="BE3579" i="2"/>
  <c r="BE3595" i="2"/>
  <c r="BE3597" i="2"/>
  <c r="BE3605" i="2"/>
  <c r="BE3609" i="2"/>
  <c r="BE3649" i="2"/>
  <c r="BE3673" i="2"/>
  <c r="BE3725" i="2"/>
  <c r="BE173" i="2"/>
  <c r="BE229" i="2"/>
  <c r="BE243" i="2"/>
  <c r="BE251" i="2"/>
  <c r="BE291" i="2"/>
  <c r="BE303" i="2"/>
  <c r="BE311" i="2"/>
  <c r="BE343" i="2"/>
  <c r="BE355" i="2"/>
  <c r="BE359" i="2"/>
  <c r="BE383" i="2"/>
  <c r="BE425" i="2"/>
  <c r="BE1091" i="2"/>
  <c r="BE1129" i="2"/>
  <c r="BE1147" i="2"/>
  <c r="BE1183" i="2"/>
  <c r="BE1213" i="2"/>
  <c r="BE1215" i="2"/>
  <c r="BE1227" i="2"/>
  <c r="BE1263" i="2"/>
  <c r="BE1267" i="2"/>
  <c r="BE1285" i="2"/>
  <c r="BE1305" i="2"/>
  <c r="BE1315" i="2"/>
  <c r="BE1325" i="2"/>
  <c r="BE1365" i="2"/>
  <c r="BE1383" i="2"/>
  <c r="BE1411" i="2"/>
  <c r="BE1421" i="2"/>
  <c r="BE1449" i="2"/>
  <c r="BE1509" i="2"/>
  <c r="BE1547" i="2"/>
  <c r="BE1549" i="2"/>
  <c r="BE1559" i="2"/>
  <c r="BE1567" i="2"/>
  <c r="BE1583" i="2"/>
  <c r="BE1617" i="2"/>
  <c r="BE1627" i="2"/>
  <c r="BE1645" i="2"/>
  <c r="BE1659" i="2"/>
  <c r="BE1663" i="2"/>
  <c r="BE1705" i="2"/>
  <c r="BE1761" i="2"/>
  <c r="BE1765" i="2"/>
  <c r="BE1773" i="2"/>
  <c r="BE1783" i="2"/>
  <c r="BE1791" i="2"/>
  <c r="BE1929" i="2"/>
  <c r="BE1979" i="2"/>
  <c r="BE1987" i="2"/>
  <c r="BE1989" i="2"/>
  <c r="BE2029" i="2"/>
  <c r="BE2063" i="2"/>
  <c r="BE2079" i="2"/>
  <c r="BE2087" i="2"/>
  <c r="BE2109" i="2"/>
  <c r="BE2111" i="2"/>
  <c r="BE2121" i="2"/>
  <c r="BE2125" i="2"/>
  <c r="BE2127" i="2"/>
  <c r="BE2131" i="2"/>
  <c r="BE2199" i="2"/>
  <c r="BE2215" i="2"/>
  <c r="BE2225" i="2"/>
  <c r="BE2285" i="2"/>
  <c r="BE2291" i="2"/>
  <c r="BE2309" i="2"/>
  <c r="BE2347" i="2"/>
  <c r="BE2353" i="2"/>
  <c r="BE2407" i="2"/>
  <c r="BE2425" i="2"/>
  <c r="BE2455" i="2"/>
  <c r="BE2467" i="2"/>
  <c r="BE2485" i="2"/>
  <c r="BE2497" i="2"/>
  <c r="BE2571" i="2"/>
  <c r="BE2693" i="2"/>
  <c r="BE2853" i="2"/>
  <c r="BE2865" i="2"/>
  <c r="BE2919" i="2"/>
  <c r="BE2931" i="2"/>
  <c r="BE2983" i="2"/>
  <c r="BE3017" i="2"/>
  <c r="BE3027" i="2"/>
  <c r="BE3039" i="2"/>
  <c r="BE3043" i="2"/>
  <c r="BE3151" i="2"/>
  <c r="BE3155" i="2"/>
  <c r="BE3167" i="2"/>
  <c r="BE3177" i="2"/>
  <c r="BE3181" i="2"/>
  <c r="BE3187" i="2"/>
  <c r="BE3257" i="2"/>
  <c r="BE3263" i="2"/>
  <c r="BE3281" i="2"/>
  <c r="BE3307" i="2"/>
  <c r="BE3341" i="2"/>
  <c r="BE3353" i="2"/>
  <c r="BE3357" i="2"/>
  <c r="BE3363" i="2"/>
  <c r="BE3375" i="2"/>
  <c r="BE3383" i="2"/>
  <c r="BE3393" i="2"/>
  <c r="BE3415" i="2"/>
  <c r="BE3551" i="2"/>
  <c r="BE3557" i="2"/>
  <c r="BE3563" i="2"/>
  <c r="BE3627" i="2"/>
  <c r="BE3643" i="2"/>
  <c r="BE3661" i="2"/>
  <c r="BE3665" i="2"/>
  <c r="BE3669" i="2"/>
  <c r="BE3679" i="2"/>
  <c r="BE3693" i="2"/>
  <c r="BE3707" i="2"/>
  <c r="BE3713" i="2"/>
  <c r="BE3723" i="2"/>
  <c r="BE3731" i="2"/>
  <c r="BE147" i="2"/>
  <c r="BE201" i="2"/>
  <c r="BE315" i="2"/>
  <c r="BE337" i="2"/>
  <c r="BE345" i="2"/>
  <c r="BE409" i="2"/>
  <c r="BE1431" i="2"/>
  <c r="BE1465" i="2"/>
  <c r="BE1481" i="2"/>
  <c r="BE1507" i="2"/>
  <c r="BE1519" i="2"/>
  <c r="BE1539" i="2"/>
  <c r="BE1557" i="2"/>
  <c r="BE1587" i="2"/>
  <c r="BE1669" i="2"/>
  <c r="BE1685" i="2"/>
  <c r="BE1697" i="2"/>
  <c r="BE1779" i="2"/>
  <c r="BE1803" i="2"/>
  <c r="BE1811" i="2"/>
  <c r="BE1909" i="2"/>
  <c r="BE1971" i="2"/>
  <c r="BE1983" i="2"/>
  <c r="BE2069" i="2"/>
  <c r="BE2077" i="2"/>
  <c r="BE2083" i="2"/>
  <c r="BE2105" i="2"/>
  <c r="BE2223" i="2"/>
  <c r="BE2243" i="2"/>
  <c r="BE2263" i="2"/>
  <c r="BE2287" i="2"/>
  <c r="BE2339" i="2"/>
  <c r="BE2343" i="2"/>
  <c r="BE2349" i="2"/>
  <c r="BE2351" i="2"/>
  <c r="BE2429" i="2"/>
  <c r="BE2435" i="2"/>
  <c r="BE2515" i="2"/>
  <c r="BE2573" i="2"/>
  <c r="BE2579" i="2"/>
  <c r="BE2601" i="2"/>
  <c r="BE2625" i="2"/>
  <c r="BE2663" i="2"/>
  <c r="BE2681" i="2"/>
  <c r="BE2699" i="2"/>
  <c r="BE2705" i="2"/>
  <c r="BE2723" i="2"/>
  <c r="BE2839" i="2"/>
  <c r="BE2847" i="2"/>
  <c r="BE3037" i="2"/>
  <c r="BE3047" i="2"/>
  <c r="BE3057" i="2"/>
  <c r="BE3067" i="2"/>
  <c r="BE3073" i="2"/>
  <c r="BE3079" i="2"/>
  <c r="BE3103" i="2"/>
  <c r="BE3117" i="2"/>
  <c r="BE3137" i="2"/>
  <c r="BE3179" i="2"/>
  <c r="BE3193" i="2"/>
  <c r="BE3261" i="2"/>
  <c r="BE3267" i="2"/>
  <c r="BE3271" i="2"/>
  <c r="BE3273" i="2"/>
  <c r="BE3275" i="2"/>
  <c r="BE3311" i="2"/>
  <c r="BE3335" i="2"/>
  <c r="BE3361" i="2"/>
  <c r="BE3385" i="2"/>
  <c r="BE3389" i="2"/>
  <c r="BE3417" i="2"/>
  <c r="BE3501" i="2"/>
  <c r="BE3513" i="2"/>
  <c r="BE3527" i="2"/>
  <c r="BE3537" i="2"/>
  <c r="BE3599" i="2"/>
  <c r="BE3623" i="2"/>
  <c r="BE3635" i="2"/>
  <c r="BE3641" i="2"/>
  <c r="BE3647" i="2"/>
  <c r="BE3655" i="2"/>
  <c r="BE3667" i="2"/>
  <c r="BE3681" i="2"/>
  <c r="BE3683" i="2"/>
  <c r="BE3687" i="2"/>
  <c r="BE3701" i="2"/>
  <c r="BE3705" i="2"/>
  <c r="BE3715" i="2"/>
  <c r="BE3717" i="2"/>
  <c r="BE3721" i="2"/>
  <c r="BE3736" i="2"/>
  <c r="BE3740" i="2"/>
  <c r="BE263" i="2"/>
  <c r="BE275" i="2"/>
  <c r="BE277" i="2"/>
  <c r="BE283" i="2"/>
  <c r="BE287" i="2"/>
  <c r="BE391" i="2"/>
  <c r="BE413" i="2"/>
  <c r="BE1597" i="2"/>
  <c r="BE1621" i="2"/>
  <c r="BE1641" i="2"/>
  <c r="BE1691" i="2"/>
  <c r="BE1711" i="2"/>
  <c r="BE1713" i="2"/>
  <c r="BE1715" i="2"/>
  <c r="BE1719" i="2"/>
  <c r="BE1735" i="2"/>
  <c r="BE1775" i="2"/>
  <c r="BE1781" i="2"/>
  <c r="BE1787" i="2"/>
  <c r="BE1805" i="2"/>
  <c r="BE1815" i="2"/>
  <c r="BE1819" i="2"/>
  <c r="BE1821" i="2"/>
  <c r="BE1831" i="2"/>
  <c r="BE1963" i="2"/>
  <c r="BE1973" i="2"/>
  <c r="BE1981" i="2"/>
  <c r="BE2013" i="2"/>
  <c r="BE2019" i="2"/>
  <c r="BE2023" i="2"/>
  <c r="BE2101" i="2"/>
  <c r="BE2487" i="2"/>
  <c r="BE2533" i="2"/>
  <c r="BE2539" i="2"/>
  <c r="BE2553" i="2"/>
  <c r="BE2589" i="2"/>
  <c r="BE2607" i="2"/>
  <c r="BE2609" i="2"/>
  <c r="BE2613" i="2"/>
  <c r="BE2635" i="2"/>
  <c r="BE2661" i="2"/>
  <c r="BE2713" i="2"/>
  <c r="BE2819" i="2"/>
  <c r="BE2821" i="2"/>
  <c r="BE2831" i="2"/>
  <c r="BE2837" i="2"/>
  <c r="BE2843" i="2"/>
  <c r="BE2885" i="2"/>
  <c r="BE2889" i="2"/>
  <c r="BE2915" i="2"/>
  <c r="BE2923" i="2"/>
  <c r="BE2927" i="2"/>
  <c r="BE2943" i="2"/>
  <c r="BE2945" i="2"/>
  <c r="BE2979" i="2"/>
  <c r="BE2981" i="2"/>
  <c r="BE2991" i="2"/>
  <c r="BE3025" i="2"/>
  <c r="BE3031" i="2"/>
  <c r="BE3041" i="2"/>
  <c r="BE3059" i="2"/>
  <c r="BE3065" i="2"/>
  <c r="BE3069" i="2"/>
  <c r="BE3071" i="2"/>
  <c r="BE3075" i="2"/>
  <c r="BE3077" i="2"/>
  <c r="BE3081" i="2"/>
  <c r="BE3093" i="2"/>
  <c r="BE3095" i="2"/>
  <c r="BE3105" i="2"/>
  <c r="BE3121" i="2"/>
  <c r="BE3129" i="2"/>
  <c r="BE3135" i="2"/>
  <c r="BE3139" i="2"/>
  <c r="BE3143" i="2"/>
  <c r="BE3163" i="2"/>
  <c r="BE3197" i="2"/>
  <c r="BE3199" i="2"/>
  <c r="BE3207" i="2"/>
  <c r="BE3211" i="2"/>
  <c r="BE3221" i="2"/>
  <c r="BE3227" i="2"/>
  <c r="BE3241" i="2"/>
  <c r="BE3243" i="2"/>
  <c r="BE3291" i="2"/>
  <c r="BE3297" i="2"/>
  <c r="BE3309" i="2"/>
  <c r="BE3333" i="2"/>
  <c r="BE3337" i="2"/>
  <c r="BE3349" i="2"/>
  <c r="BE3365" i="2"/>
  <c r="BE3381" i="2"/>
  <c r="BE3401" i="2"/>
  <c r="BE3405" i="2"/>
  <c r="BE3419" i="2"/>
  <c r="BE3435" i="2"/>
  <c r="BE3437" i="2"/>
  <c r="BE3441" i="2"/>
  <c r="BE3445" i="2"/>
  <c r="BE3449" i="2"/>
  <c r="BE3453" i="2"/>
  <c r="BE3455" i="2"/>
  <c r="BE3457" i="2"/>
  <c r="BE3459" i="2"/>
  <c r="BE3461" i="2"/>
  <c r="BE3463" i="2"/>
  <c r="BE3467" i="2"/>
  <c r="BE3469" i="2"/>
  <c r="BE3471" i="2"/>
  <c r="BE3473" i="2"/>
  <c r="BE3481" i="2"/>
  <c r="BE3487" i="2"/>
  <c r="BE3489" i="2"/>
  <c r="BE3491" i="2"/>
  <c r="BE3497" i="2"/>
  <c r="BE3499" i="2"/>
  <c r="BE3507" i="2"/>
  <c r="BE3521" i="2"/>
  <c r="BE3529" i="2"/>
  <c r="BE3531" i="2"/>
  <c r="BE3533" i="2"/>
  <c r="BE3569" i="2"/>
  <c r="BE3587" i="2"/>
  <c r="BE3603" i="2"/>
  <c r="BE3611" i="2"/>
  <c r="BE3613" i="2"/>
  <c r="BE3615" i="2"/>
  <c r="BE3653" i="2"/>
  <c r="BE3657" i="2"/>
  <c r="BE3671" i="2"/>
  <c r="BE3685" i="2"/>
  <c r="BE3695" i="2"/>
  <c r="BE3709" i="2"/>
  <c r="BE3711" i="2"/>
  <c r="BE3719" i="2"/>
  <c r="BE3742" i="2"/>
  <c r="BE3744" i="2"/>
  <c r="J77" i="2"/>
  <c r="BE123" i="2"/>
  <c r="BE135" i="2"/>
  <c r="BE141" i="2"/>
  <c r="BE191" i="2"/>
  <c r="BE195" i="2"/>
  <c r="BE205" i="2"/>
  <c r="BE209" i="2"/>
  <c r="BE235" i="2"/>
  <c r="BE293" i="2"/>
  <c r="BE295" i="2"/>
  <c r="BE365" i="2"/>
  <c r="BE411" i="2"/>
  <c r="BE1291" i="2"/>
  <c r="BE1363" i="2"/>
  <c r="BE1397" i="2"/>
  <c r="BE1399" i="2"/>
  <c r="BE1447" i="2"/>
  <c r="BE1459" i="2"/>
  <c r="BE1479" i="2"/>
  <c r="BE1499" i="2"/>
  <c r="BE1569" i="2"/>
  <c r="BE1613" i="2"/>
  <c r="BE1679" i="2"/>
  <c r="BE1687" i="2"/>
  <c r="BE1755" i="2"/>
  <c r="BE1807" i="2"/>
  <c r="BE1917" i="2"/>
  <c r="BE1941" i="2"/>
  <c r="BE2201" i="2"/>
  <c r="BE2207" i="2"/>
  <c r="BE2269" i="2"/>
  <c r="BE2281" i="2"/>
  <c r="BE2293" i="2"/>
  <c r="BE2387" i="2"/>
  <c r="BE2399" i="2"/>
  <c r="BE2469" i="2"/>
  <c r="BE2493" i="2"/>
  <c r="BE2501" i="2"/>
  <c r="BE2505" i="2"/>
  <c r="BE2509" i="2"/>
  <c r="BE2513" i="2"/>
  <c r="BE2527" i="2"/>
  <c r="BE2555" i="2"/>
  <c r="BE2563" i="2"/>
  <c r="BE2569" i="2"/>
  <c r="BE2577" i="2"/>
  <c r="BE2587" i="2"/>
  <c r="BE2617" i="2"/>
  <c r="BE2619" i="2"/>
  <c r="BE2623" i="2"/>
  <c r="BE2627" i="2"/>
  <c r="BE2633" i="2"/>
  <c r="BE2659" i="2"/>
  <c r="BE2687" i="2"/>
  <c r="BE2729" i="2"/>
  <c r="BE2743" i="2"/>
  <c r="BE2751" i="2"/>
  <c r="BE2757" i="2"/>
  <c r="BE2783" i="2"/>
  <c r="BE2791" i="2"/>
  <c r="BE2851" i="2"/>
  <c r="BE2871" i="2"/>
  <c r="BE2877" i="2"/>
  <c r="BE2895" i="2"/>
  <c r="BE2897" i="2"/>
  <c r="J52" i="2"/>
  <c r="BE115" i="2"/>
  <c r="BE153" i="2"/>
  <c r="BE157" i="2"/>
  <c r="BE169" i="2"/>
  <c r="BE181" i="2"/>
  <c r="BE225" i="2"/>
  <c r="BE259" i="2"/>
  <c r="BE265" i="2"/>
  <c r="BE269" i="2"/>
  <c r="BE331" i="2"/>
  <c r="BE363" i="2"/>
  <c r="BE373" i="2"/>
  <c r="BE439" i="2"/>
  <c r="BE463" i="2"/>
  <c r="BE547" i="2"/>
  <c r="BE587" i="2"/>
  <c r="BE601" i="2"/>
  <c r="BE645" i="2"/>
  <c r="BE709" i="2"/>
  <c r="BE785" i="2"/>
  <c r="BE793" i="2"/>
  <c r="BE817" i="2"/>
  <c r="BE819" i="2"/>
  <c r="BE853" i="2"/>
  <c r="BE881" i="2"/>
  <c r="BE885" i="2"/>
  <c r="BE913" i="2"/>
  <c r="BE919" i="2"/>
  <c r="BE921" i="2"/>
  <c r="BE925" i="2"/>
  <c r="BE931" i="2"/>
  <c r="BE941" i="2"/>
  <c r="BE945" i="2"/>
  <c r="BE989" i="2"/>
  <c r="BE1007" i="2"/>
  <c r="BE1027" i="2"/>
  <c r="BE1035" i="2"/>
  <c r="BE1045" i="2"/>
  <c r="BE1051" i="2"/>
  <c r="BE1111" i="2"/>
  <c r="BE1113" i="2"/>
  <c r="BE1123" i="2"/>
  <c r="BE1131" i="2"/>
  <c r="BE1139" i="2"/>
  <c r="BE1157" i="2"/>
  <c r="BE1173" i="2"/>
  <c r="BE1203" i="2"/>
  <c r="BE1229" i="2"/>
  <c r="BE1245" i="2"/>
  <c r="BE1247" i="2"/>
  <c r="BE1281" i="2"/>
  <c r="BE1283" i="2"/>
  <c r="BE1297" i="2"/>
  <c r="BE1317" i="2"/>
  <c r="BE1321" i="2"/>
  <c r="BE1337" i="2"/>
  <c r="BE1367" i="2"/>
  <c r="BE1381" i="2"/>
  <c r="BE1393" i="2"/>
  <c r="BE1401" i="2"/>
  <c r="BE1409" i="2"/>
  <c r="BE1425" i="2"/>
  <c r="BE1433" i="2"/>
  <c r="BE1441" i="2"/>
  <c r="BE1463" i="2"/>
  <c r="BE1467" i="2"/>
  <c r="BE1471" i="2"/>
  <c r="BE1485" i="2"/>
  <c r="BE1585" i="2"/>
  <c r="BE1595" i="2"/>
  <c r="BE1601" i="2"/>
  <c r="BE1631" i="2"/>
  <c r="BE1657" i="2"/>
  <c r="BE1751" i="2"/>
  <c r="BE1825" i="2"/>
  <c r="BE1903" i="2"/>
  <c r="BE1975" i="2"/>
  <c r="BE2057" i="2"/>
  <c r="BE2065" i="2"/>
  <c r="BE2073" i="2"/>
  <c r="BE2081" i="2"/>
  <c r="BE2091" i="2"/>
  <c r="BE2137" i="2"/>
  <c r="BE2145" i="2"/>
  <c r="BE2217" i="2"/>
  <c r="BE2237" i="2"/>
  <c r="BE2267" i="2"/>
  <c r="BE2279" i="2"/>
  <c r="BE2307" i="2"/>
  <c r="BE2321" i="2"/>
  <c r="BE2327" i="2"/>
  <c r="BE2537" i="2"/>
  <c r="BE2541" i="2"/>
  <c r="BE2597" i="2"/>
  <c r="BE2629" i="2"/>
  <c r="BE2631" i="2"/>
  <c r="BE2657" i="2"/>
  <c r="BE2675" i="2"/>
  <c r="BE2731" i="2"/>
  <c r="BE2733" i="2"/>
  <c r="BE2735" i="2"/>
  <c r="BE2737" i="2"/>
  <c r="BE2741" i="2"/>
  <c r="BE2747" i="2"/>
  <c r="BE2749" i="2"/>
  <c r="BE2755" i="2"/>
  <c r="BE2761" i="2"/>
  <c r="BE2763" i="2"/>
  <c r="BE2769" i="2"/>
  <c r="BE2771" i="2"/>
  <c r="BE2775" i="2"/>
  <c r="BE2777" i="2"/>
  <c r="BE2799" i="2"/>
  <c r="BE2829" i="2"/>
  <c r="BE2849" i="2"/>
  <c r="BE2869" i="2"/>
  <c r="BE2911" i="2"/>
  <c r="BE2917" i="2"/>
  <c r="BE2937" i="2"/>
  <c r="BE2949" i="2"/>
  <c r="BE2959" i="2"/>
  <c r="BE2963" i="2"/>
  <c r="BE2967" i="2"/>
  <c r="BE2969" i="2"/>
  <c r="BE2971" i="2"/>
  <c r="BE2973" i="2"/>
  <c r="BE3003" i="2"/>
  <c r="BE3021" i="2"/>
  <c r="BE3049" i="2"/>
  <c r="BE3053" i="2"/>
  <c r="BE3055" i="2"/>
  <c r="BE3063" i="2"/>
  <c r="BE3083" i="2"/>
  <c r="BE3089" i="2"/>
  <c r="BE3119" i="2"/>
  <c r="BE3131" i="2"/>
  <c r="BE3173" i="2"/>
  <c r="BE3201" i="2"/>
  <c r="BE3223" i="2"/>
  <c r="BE3229" i="2"/>
  <c r="BE3233" i="2"/>
  <c r="BE3235" i="2"/>
  <c r="BE3249" i="2"/>
  <c r="BE3277" i="2"/>
  <c r="BE3279" i="2"/>
  <c r="BE3287" i="2"/>
  <c r="BE3293" i="2"/>
  <c r="BE3303" i="2"/>
  <c r="BE89" i="2"/>
  <c r="BE99" i="2"/>
  <c r="BE131" i="2"/>
  <c r="BE143" i="2"/>
  <c r="BE199" i="2"/>
  <c r="BE217" i="2"/>
  <c r="BE219" i="2"/>
  <c r="BE223" i="2"/>
  <c r="BE231" i="2"/>
  <c r="BE267" i="2"/>
  <c r="BE301" i="2"/>
  <c r="BE319" i="2"/>
  <c r="BE389" i="2"/>
  <c r="BE397" i="2"/>
  <c r="BE415" i="2"/>
  <c r="BE419" i="2"/>
  <c r="BE433" i="2"/>
  <c r="BE451" i="2"/>
  <c r="BE457" i="2"/>
  <c r="BE1923" i="2"/>
  <c r="BE1993" i="2"/>
  <c r="BE1995" i="2"/>
  <c r="BE2001" i="2"/>
  <c r="BE2003" i="2"/>
  <c r="BE2025" i="2"/>
  <c r="BE2035" i="2"/>
  <c r="BE2039" i="2"/>
  <c r="BE2043" i="2"/>
  <c r="BE2047" i="2"/>
  <c r="BE2059" i="2"/>
  <c r="BE2071" i="2"/>
  <c r="BE2471" i="2"/>
  <c r="BE2489" i="2"/>
  <c r="BE2517" i="2"/>
  <c r="BE2583" i="2"/>
  <c r="BE2669" i="2"/>
  <c r="BE2739" i="2"/>
  <c r="BE2745" i="2"/>
  <c r="BE2753" i="2"/>
  <c r="BE2767" i="2"/>
  <c r="BE2817" i="2"/>
  <c r="BE81" i="2"/>
  <c r="BE103" i="2"/>
  <c r="BE111" i="2"/>
  <c r="BE133" i="2"/>
  <c r="BE145" i="2"/>
  <c r="BE161" i="2"/>
  <c r="BE185" i="2"/>
  <c r="BE189" i="2"/>
  <c r="BE305" i="2"/>
  <c r="BE317" i="2"/>
  <c r="BE399" i="2"/>
  <c r="BE403" i="2"/>
  <c r="BE1497" i="2"/>
  <c r="BE1505" i="2"/>
  <c r="BE1515" i="2"/>
  <c r="BE1533" i="2"/>
  <c r="BE1537" i="2"/>
  <c r="BE1543" i="2"/>
  <c r="BE1603" i="2"/>
  <c r="BE1609" i="2"/>
  <c r="BE1655" i="2"/>
  <c r="BE1667" i="2"/>
  <c r="BE1673" i="2"/>
  <c r="BE1701" i="2"/>
  <c r="BE1747" i="2"/>
  <c r="BE1769" i="2"/>
  <c r="BE1907" i="2"/>
  <c r="BE1919" i="2"/>
  <c r="BE1955" i="2"/>
  <c r="BE2041" i="2"/>
  <c r="BE2055" i="2"/>
  <c r="BE2233" i="2"/>
  <c r="BE2311" i="2"/>
  <c r="BE2421" i="2"/>
  <c r="BE2439" i="2"/>
  <c r="BE2465" i="2"/>
  <c r="BE2503" i="2"/>
  <c r="BE2507" i="2"/>
  <c r="BE2551" i="2"/>
  <c r="BE2595" i="2"/>
  <c r="BE2645" i="2"/>
  <c r="BE2655" i="2"/>
  <c r="BE2711" i="2"/>
  <c r="BE2809" i="2"/>
  <c r="BE435" i="2"/>
  <c r="BE459" i="2"/>
  <c r="BE477" i="2"/>
  <c r="BE487" i="2"/>
  <c r="BE505" i="2"/>
  <c r="BE543" i="2"/>
  <c r="BE557" i="2"/>
  <c r="BE559" i="2"/>
  <c r="BE585" i="2"/>
  <c r="BE593" i="2"/>
  <c r="BE595" i="2"/>
  <c r="BE611" i="2"/>
  <c r="BE629" i="2"/>
  <c r="BE633" i="2"/>
  <c r="BE643" i="2"/>
  <c r="BE655" i="2"/>
  <c r="BE661" i="2"/>
  <c r="BE667" i="2"/>
  <c r="BE673" i="2"/>
  <c r="BE683" i="2"/>
  <c r="BE687" i="2"/>
  <c r="BE707" i="2"/>
  <c r="BE717" i="2"/>
  <c r="BE729" i="2"/>
  <c r="BE739" i="2"/>
  <c r="BE745" i="2"/>
  <c r="BE749" i="2"/>
  <c r="BE751" i="2"/>
  <c r="BE763" i="2"/>
  <c r="BE771" i="2"/>
  <c r="BE801" i="2"/>
  <c r="BE829" i="2"/>
  <c r="BE833" i="2"/>
  <c r="BE835" i="2"/>
  <c r="BE839" i="2"/>
  <c r="BE843" i="2"/>
  <c r="BE875" i="2"/>
  <c r="BE897" i="2"/>
  <c r="BE905" i="2"/>
  <c r="BE943" i="2"/>
  <c r="BE955" i="2"/>
  <c r="BE957" i="2"/>
  <c r="BE959" i="2"/>
  <c r="BE967" i="2"/>
  <c r="BE983" i="2"/>
  <c r="BE993" i="2"/>
  <c r="BE999" i="2"/>
  <c r="BE1031" i="2"/>
  <c r="BE1085" i="2"/>
  <c r="BE1087" i="2"/>
  <c r="BE1103" i="2"/>
  <c r="BE1107" i="2"/>
  <c r="BE1119" i="2"/>
  <c r="BE1135" i="2"/>
  <c r="BE1137" i="2"/>
  <c r="BE1151" i="2"/>
  <c r="BE1179" i="2"/>
  <c r="BE1195" i="2"/>
  <c r="BE1225" i="2"/>
  <c r="BE1231" i="2"/>
  <c r="BE1233" i="2"/>
  <c r="BE1253" i="2"/>
  <c r="BE1289" i="2"/>
  <c r="BE1313" i="2"/>
  <c r="BE1319" i="2"/>
  <c r="BE1353" i="2"/>
  <c r="BE1373" i="2"/>
  <c r="BE1407" i="2"/>
  <c r="BE1419" i="2"/>
  <c r="BE1523" i="2"/>
  <c r="BE1527" i="2"/>
  <c r="BE1563" i="2"/>
  <c r="BE1581" i="2"/>
  <c r="BE1623" i="2"/>
  <c r="BE1637" i="2"/>
  <c r="BE1703" i="2"/>
  <c r="BE1723" i="2"/>
  <c r="BE1729" i="2"/>
  <c r="BE1737" i="2"/>
  <c r="BE1743" i="2"/>
  <c r="BE1915" i="2"/>
  <c r="BE1927" i="2"/>
  <c r="BE1957" i="2"/>
  <c r="BE1961" i="2"/>
  <c r="BE1991" i="2"/>
  <c r="BE2005" i="2"/>
  <c r="BE2017" i="2"/>
  <c r="BE2027" i="2"/>
  <c r="BE2085" i="2"/>
  <c r="BE2139" i="2"/>
  <c r="BE2149" i="2"/>
  <c r="BE2153" i="2"/>
  <c r="BE2155" i="2"/>
  <c r="BE2157" i="2"/>
  <c r="BE2163" i="2"/>
  <c r="BE2165" i="2"/>
  <c r="BE2167" i="2"/>
  <c r="BE2169" i="2"/>
  <c r="BE2171" i="2"/>
  <c r="BE2173" i="2"/>
  <c r="BE2175" i="2"/>
  <c r="BE2177" i="2"/>
  <c r="BE2181" i="2"/>
  <c r="BE2183" i="2"/>
  <c r="BE2185" i="2"/>
  <c r="BE2219" i="2"/>
  <c r="BE2229" i="2"/>
  <c r="BE2235" i="2"/>
  <c r="BE2247" i="2"/>
  <c r="BE2255" i="2"/>
  <c r="BE2257" i="2"/>
  <c r="BE2259" i="2"/>
  <c r="BE2273" i="2"/>
  <c r="BE2275" i="2"/>
  <c r="BE2283" i="2"/>
  <c r="BE2289" i="2"/>
  <c r="BE2299" i="2"/>
  <c r="BE2303" i="2"/>
  <c r="BE2355" i="2"/>
  <c r="BE2371" i="2"/>
  <c r="BE2377" i="2"/>
  <c r="BE2379" i="2"/>
  <c r="BE2383" i="2"/>
  <c r="BE2401" i="2"/>
  <c r="BE2411" i="2"/>
  <c r="BE2417" i="2"/>
  <c r="BE2427" i="2"/>
  <c r="BE2457" i="2"/>
  <c r="BE2463" i="2"/>
  <c r="BE2477" i="2"/>
  <c r="BE2549" i="2"/>
  <c r="BE2615" i="2"/>
  <c r="BE2637" i="2"/>
  <c r="BE2701" i="2"/>
  <c r="BE2721" i="2"/>
  <c r="BE2727" i="2"/>
  <c r="BE83" i="2"/>
  <c r="BE97" i="2"/>
  <c r="BE165" i="2"/>
  <c r="BE179" i="2"/>
  <c r="BE197" i="2"/>
  <c r="BE241" i="2"/>
  <c r="BE249" i="2"/>
  <c r="BE309" i="2"/>
  <c r="BE341" i="2"/>
  <c r="BE367" i="2"/>
  <c r="BE379" i="2"/>
  <c r="BE437" i="2"/>
  <c r="BE441" i="2"/>
  <c r="BE469" i="2"/>
  <c r="BE2093" i="2"/>
  <c r="BE2117" i="2"/>
  <c r="BE2147" i="2"/>
  <c r="BE2231" i="2"/>
  <c r="BE2271" i="2"/>
  <c r="BE2315" i="2"/>
  <c r="BE2391" i="2"/>
  <c r="BE2405" i="2"/>
  <c r="BE2409" i="2"/>
  <c r="BE2413" i="2"/>
  <c r="BE2461" i="2"/>
  <c r="BE2481" i="2"/>
  <c r="BE2499" i="2"/>
  <c r="BE2521" i="2"/>
  <c r="BE2531" i="2"/>
  <c r="BE2547" i="2"/>
  <c r="BE2557" i="2"/>
  <c r="BE2673" i="2"/>
  <c r="BE2691" i="2"/>
  <c r="BE2719" i="2"/>
  <c r="BE2825" i="2"/>
  <c r="BE2835" i="2"/>
  <c r="BE2857" i="2"/>
  <c r="BE2861" i="2"/>
  <c r="BE2875" i="2"/>
  <c r="BE273" i="2"/>
  <c r="BE281" i="2"/>
  <c r="BE299" i="2"/>
  <c r="BE307" i="2"/>
  <c r="BE313" i="2"/>
  <c r="BE329" i="2"/>
  <c r="BE333" i="2"/>
  <c r="BE347" i="2"/>
  <c r="BE351" i="2"/>
  <c r="BE381" i="2"/>
  <c r="BE417" i="2"/>
  <c r="BE453" i="2"/>
  <c r="BE473" i="2"/>
  <c r="BE485" i="2"/>
  <c r="BE497" i="2"/>
  <c r="BE501" i="2"/>
  <c r="BE521" i="2"/>
  <c r="BE531" i="2"/>
  <c r="BE563" i="2"/>
  <c r="BE569" i="2"/>
  <c r="BE581" i="2"/>
  <c r="BE597" i="2"/>
  <c r="BE607" i="2"/>
  <c r="BE625" i="2"/>
  <c r="BE635" i="2"/>
  <c r="BE665" i="2"/>
  <c r="BE675" i="2"/>
  <c r="BE679" i="2"/>
  <c r="BE721" i="2"/>
  <c r="BE741" i="2"/>
  <c r="BE825" i="2"/>
  <c r="BE859" i="2"/>
  <c r="BE865" i="2"/>
  <c r="BE917" i="2"/>
  <c r="BE937" i="2"/>
  <c r="BE975" i="2"/>
  <c r="BE1029" i="2"/>
  <c r="BE1053" i="2"/>
  <c r="BE1105" i="2"/>
  <c r="BE1149" i="2"/>
  <c r="BE1169" i="2"/>
  <c r="BE1177" i="2"/>
  <c r="BE1191" i="2"/>
  <c r="BE1221" i="2"/>
  <c r="BE1239" i="2"/>
  <c r="BE1265" i="2"/>
  <c r="BE1327" i="2"/>
  <c r="BE1331" i="2"/>
  <c r="BE1369" i="2"/>
  <c r="BE1385" i="2"/>
  <c r="BE1391" i="2"/>
  <c r="BE1469" i="2"/>
  <c r="BE1489" i="2"/>
  <c r="BE1501" i="2"/>
  <c r="BE1589" i="2"/>
  <c r="BE1661" i="2"/>
  <c r="BE1677" i="2"/>
  <c r="BE1681" i="2"/>
  <c r="BE1699" i="2"/>
  <c r="BE1721" i="2"/>
  <c r="BE1763" i="2"/>
  <c r="BE1797" i="2"/>
  <c r="BE1817" i="2"/>
  <c r="BE1829" i="2"/>
  <c r="BE1833" i="2"/>
  <c r="BE1835" i="2"/>
  <c r="BE1839" i="2"/>
  <c r="BE1841" i="2"/>
  <c r="BE1843" i="2"/>
  <c r="BE1871" i="2"/>
  <c r="BE1881" i="2"/>
  <c r="BE1883" i="2"/>
  <c r="BE1887" i="2"/>
  <c r="BE1905" i="2"/>
  <c r="BE1911" i="2"/>
  <c r="BE1931" i="2"/>
  <c r="BE1999" i="2"/>
  <c r="BE2067" i="2"/>
  <c r="BE2089" i="2"/>
  <c r="BE2097" i="2"/>
  <c r="BE2133" i="2"/>
  <c r="BE2161" i="2"/>
  <c r="BE2179" i="2"/>
  <c r="BE2193" i="2"/>
  <c r="BE2195" i="2"/>
  <c r="BE2197" i="2"/>
  <c r="BE2221" i="2"/>
  <c r="BE2253" i="2"/>
  <c r="BE2325" i="2"/>
  <c r="BE2329" i="2"/>
  <c r="BE2333" i="2"/>
  <c r="BE2337" i="2"/>
  <c r="BE2357" i="2"/>
  <c r="BE2393" i="2"/>
  <c r="BE2419" i="2"/>
  <c r="BE2475" i="2"/>
  <c r="BE2483" i="2"/>
  <c r="BE2495" i="2"/>
  <c r="BE2525" i="2"/>
  <c r="BE2543" i="2"/>
  <c r="BE2585" i="2"/>
  <c r="BE2647" i="2"/>
  <c r="BE2803" i="2"/>
  <c r="BE2807" i="2"/>
  <c r="BE107" i="2"/>
  <c r="BE113" i="2"/>
  <c r="BE137" i="2"/>
  <c r="BE149" i="2"/>
  <c r="BE151" i="2"/>
  <c r="BE159" i="2"/>
  <c r="BE167" i="2"/>
  <c r="BE171" i="2"/>
  <c r="BE215" i="2"/>
  <c r="BE227" i="2"/>
  <c r="BE253" i="2"/>
  <c r="BE327" i="2"/>
  <c r="BE339" i="2"/>
  <c r="BE353" i="2"/>
  <c r="BE371" i="2"/>
  <c r="BE553" i="2"/>
  <c r="BE627" i="2"/>
  <c r="BE631" i="2"/>
  <c r="BE649" i="2"/>
  <c r="BE653" i="2"/>
  <c r="BE659" i="2"/>
  <c r="BE671" i="2"/>
  <c r="BE703" i="2"/>
  <c r="BE723" i="2"/>
  <c r="BE735" i="2"/>
  <c r="BE737" i="2"/>
  <c r="BE755" i="2"/>
  <c r="BE757" i="2"/>
  <c r="BE773" i="2"/>
  <c r="BE775" i="2"/>
  <c r="BE777" i="2"/>
  <c r="BE781" i="2"/>
  <c r="BE795" i="2"/>
  <c r="BE799" i="2"/>
  <c r="BE803" i="2"/>
  <c r="BE805" i="2"/>
  <c r="BE811" i="2"/>
  <c r="BE815" i="2"/>
  <c r="BE827" i="2"/>
  <c r="BE847" i="2"/>
  <c r="BE849" i="2"/>
  <c r="BE861" i="2"/>
  <c r="BE869" i="2"/>
  <c r="BE877" i="2"/>
  <c r="BE893" i="2"/>
  <c r="BE899" i="2"/>
  <c r="BE911" i="2"/>
  <c r="BE947" i="2"/>
  <c r="BE987" i="2"/>
  <c r="BE1009" i="2"/>
  <c r="BE1011" i="2"/>
  <c r="BE1017" i="2"/>
  <c r="BE1099" i="2"/>
  <c r="BE1115" i="2"/>
  <c r="BE1117" i="2"/>
  <c r="BE1127" i="2"/>
  <c r="BE1167" i="2"/>
  <c r="BE1219" i="2"/>
  <c r="BE1243" i="2"/>
  <c r="BE1259" i="2"/>
  <c r="BE1293" i="2"/>
  <c r="BE1301" i="2"/>
  <c r="BE1307" i="2"/>
  <c r="BE1335" i="2"/>
  <c r="BE1347" i="2"/>
  <c r="BE1445" i="2"/>
  <c r="BE1545" i="2"/>
  <c r="BE1551" i="2"/>
  <c r="BE1553" i="2"/>
  <c r="BE1561" i="2"/>
  <c r="BE1577" i="2"/>
  <c r="BE1615" i="2"/>
  <c r="BE1649" i="2"/>
  <c r="BE1653" i="2"/>
  <c r="BE1695" i="2"/>
  <c r="BE1727" i="2"/>
  <c r="BE1771" i="2"/>
  <c r="BE1801" i="2"/>
  <c r="BE1945" i="2"/>
  <c r="BE1959" i="2"/>
  <c r="BE2021" i="2"/>
  <c r="BE2053" i="2"/>
  <c r="BE2107" i="2"/>
  <c r="BE2119" i="2"/>
  <c r="BE2717" i="2"/>
  <c r="BE2789" i="2"/>
  <c r="BE2801" i="2"/>
  <c r="BE2805" i="2"/>
  <c r="BE2815" i="2"/>
  <c r="BE2823" i="2"/>
  <c r="BE2841" i="2"/>
  <c r="BE2863" i="2"/>
  <c r="BE2899" i="2"/>
  <c r="F36" i="3"/>
  <c r="BD56" i="1" s="1"/>
  <c r="F34" i="5"/>
  <c r="BB58" i="1" s="1"/>
  <c r="J33" i="5"/>
  <c r="AW58" i="1" s="1"/>
  <c r="F35" i="2"/>
  <c r="BB55" i="1" s="1"/>
  <c r="F33" i="3"/>
  <c r="BA56" i="1"/>
  <c r="F35" i="4"/>
  <c r="BC57" i="1" s="1"/>
  <c r="F36" i="4"/>
  <c r="BD57" i="1"/>
  <c r="F35" i="5"/>
  <c r="BC58" i="1" s="1"/>
  <c r="J33" i="3"/>
  <c r="AW56" i="1" s="1"/>
  <c r="F33" i="4"/>
  <c r="BA57" i="1" s="1"/>
  <c r="F37" i="2"/>
  <c r="BD55" i="1" s="1"/>
  <c r="F36" i="5"/>
  <c r="BD58" i="1" s="1"/>
  <c r="J34" i="2"/>
  <c r="AW55" i="1" s="1"/>
  <c r="J33" i="4"/>
  <c r="AW57" i="1" s="1"/>
  <c r="F35" i="3"/>
  <c r="BC56" i="1" s="1"/>
  <c r="F33" i="5"/>
  <c r="BA58" i="1" s="1"/>
  <c r="F34" i="2"/>
  <c r="BA55" i="1" s="1"/>
  <c r="F34" i="4"/>
  <c r="BB57" i="1"/>
  <c r="F36" i="2"/>
  <c r="BC55" i="1" s="1"/>
  <c r="F34" i="3"/>
  <c r="BB56" i="1" s="1"/>
  <c r="J58" i="4" l="1"/>
  <c r="J29" i="4"/>
  <c r="J58" i="3"/>
  <c r="J29" i="3"/>
  <c r="AG56" i="1" s="1"/>
  <c r="J59" i="2"/>
  <c r="AG55" i="1"/>
  <c r="BK79" i="5"/>
  <c r="J79" i="5"/>
  <c r="J29" i="5" s="1"/>
  <c r="AG58" i="1" s="1"/>
  <c r="AG57" i="1"/>
  <c r="AU54" i="1"/>
  <c r="F32" i="5"/>
  <c r="AZ58" i="1" s="1"/>
  <c r="BC54" i="1"/>
  <c r="W32" i="1" s="1"/>
  <c r="F33" i="2"/>
  <c r="AZ55" i="1" s="1"/>
  <c r="J32" i="3"/>
  <c r="AV56" i="1" s="1"/>
  <c r="AT56" i="1" s="1"/>
  <c r="J33" i="2"/>
  <c r="AV55" i="1" s="1"/>
  <c r="AT55" i="1" s="1"/>
  <c r="AN55" i="1" s="1"/>
  <c r="J32" i="4"/>
  <c r="AV57" i="1" s="1"/>
  <c r="AT57" i="1" s="1"/>
  <c r="AN57" i="1" s="1"/>
  <c r="F32" i="3"/>
  <c r="AZ56" i="1" s="1"/>
  <c r="F32" i="4"/>
  <c r="AZ57" i="1" s="1"/>
  <c r="BA54" i="1"/>
  <c r="W30" i="1" s="1"/>
  <c r="BB54" i="1"/>
  <c r="AX54" i="1" s="1"/>
  <c r="BD54" i="1"/>
  <c r="W33" i="1" s="1"/>
  <c r="J32" i="5"/>
  <c r="AV58" i="1" s="1"/>
  <c r="AT58" i="1" s="1"/>
  <c r="AN56" i="1" l="1"/>
  <c r="AN58" i="1"/>
  <c r="AG54" i="1"/>
  <c r="AK26" i="1" s="1"/>
  <c r="J58" i="5"/>
  <c r="J38" i="5"/>
  <c r="J38" i="4"/>
  <c r="J38" i="3"/>
  <c r="J39" i="2"/>
  <c r="AY54" i="1"/>
  <c r="AW54" i="1"/>
  <c r="AK30" i="1" s="1"/>
  <c r="W31" i="1"/>
  <c r="AZ54" i="1"/>
  <c r="W29" i="1" s="1"/>
  <c r="AV54" i="1" l="1"/>
  <c r="AK29" i="1" s="1"/>
  <c r="AK35" i="1" s="1"/>
  <c r="AT54" i="1" l="1"/>
  <c r="AN54" i="1" l="1"/>
</calcChain>
</file>

<file path=xl/sharedStrings.xml><?xml version="1.0" encoding="utf-8"?>
<sst xmlns="http://schemas.openxmlformats.org/spreadsheetml/2006/main" count="37600" uniqueCount="8428">
  <si>
    <t>Export Komplet</t>
  </si>
  <si>
    <t>VZ</t>
  </si>
  <si>
    <t>2.0</t>
  </si>
  <si>
    <t/>
  </si>
  <si>
    <t>False</t>
  </si>
  <si>
    <t>{4a8e6d8e-cbaa-4fb2-b0ae-ca8034dccf4f}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</si>
  <si>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</si>
  <si>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</si>
  <si>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</si>
  <si>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</si>
  <si>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</si>
  <si>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</si>
  <si>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</si>
  <si>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</si>
  <si>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64025XXX</t>
  </si>
  <si>
    <t>Stavba:</t>
  </si>
  <si>
    <t xml:space="preserve"> Údržba, opravy a odstraňování závad u ST LBC 2026 – 2027</t>
  </si>
  <si>
    <t>KSO:</t>
  </si>
  <si>
    <t>CC-CZ:</t>
  </si>
  <si>
    <t>Místo:</t>
  </si>
  <si>
    <t xml:space="preserve"> </t>
  </si>
  <si>
    <t>Datum:</t>
  </si>
  <si>
    <t>19. 8. 2025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</si>
  <si>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</si>
  <si>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</si>
  <si>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</si>
  <si>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</si>
  <si>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</si>
  <si>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</si>
  <si>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</si>
  <si>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</si>
  <si>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</si>
  <si>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</si>
  <si>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</si>
  <si>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</si>
  <si>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</si>
  <si>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</si>
  <si>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</si>
  <si>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</si>
  <si>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</si>
  <si>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</si>
  <si>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</si>
  <si>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</si>
  <si>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</si>
  <si>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</si>
  <si>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</si>
  <si>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</si>
  <si>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</si>
  <si>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</si>
  <si>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</si>
  <si>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</si>
  <si>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</si>
  <si>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</si>
  <si>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</si>
  <si>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</si>
  <si>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</si>
  <si>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</si>
  <si>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</si>
  <si>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</si>
  <si>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</si>
  <si>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</si>
  <si>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</si>
  <si>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</si>
  <si>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</si>
  <si>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</si>
  <si>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</si>
  <si>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</si>
  <si>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</si>
  <si>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</si>
  <si>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</si>
  <si>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</si>
  <si>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</si>
  <si>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Položky soustavy ...</t>
  </si>
  <si>
    <t>STA</t>
  </si>
  <si>
    <t>1</t>
  </si>
  <si>
    <t>{1a8ce1a0-b595-47ac-bcb0-98311dfa2d10}</t>
  </si>
  <si>
    <t>2</t>
  </si>
  <si>
    <t>SO 02</t>
  </si>
  <si>
    <t>Položky katalogu ÚSR</t>
  </si>
  <si>
    <t>{ca0d596a-febf-4dd4-ac8f-16d6a4c5e09b}</t>
  </si>
  <si>
    <t>SO 03</t>
  </si>
  <si>
    <t>Zimní údržba</t>
  </si>
  <si>
    <t>{483567a9-9058-484c-ae84-dfbf4a805df3}</t>
  </si>
  <si>
    <t>VON</t>
  </si>
  <si>
    <t>Vedlejší a ostatní ...</t>
  </si>
  <si>
    <t>{8a96acb1-72e6-432c-be2b-eb32a83599ca}</t>
  </si>
  <si>
    <t>KRYCÍ LIST SOUPISU PRACÍ</t>
  </si>
  <si>
    <t>Objekt:</t>
  </si>
  <si>
    <t>SO 01 - Položky soustavy ...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</si>
  <si>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</si>
  <si>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</si>
  <si>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</si>
  <si>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</si>
  <si>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</si>
  <si>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</si>
  <si>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</si>
  <si>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</si>
  <si>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</si>
  <si>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</si>
  <si>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</si>
  <si>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</si>
  <si>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</si>
  <si>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</si>
  <si>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</si>
  <si>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</si>
  <si>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</si>
  <si>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</si>
  <si>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</si>
  <si>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021311001</t>
  </si>
  <si>
    <t>Průzkumné práce pro opravy Měření kolejnicových profilů samostatná diagnostika příčných profilů kolejnic, součástí výhybek a speciálních zařízení</t>
  </si>
  <si>
    <t>kus</t>
  </si>
  <si>
    <t>Sborník UOŽI 01 2025</t>
  </si>
  <si>
    <t>262144</t>
  </si>
  <si>
    <t>ROZPOCET</t>
  </si>
  <si>
    <t>PP</t>
  </si>
  <si>
    <t>Průzkumné práce pro opravy Měření kolejnicových profilů samostatná diagnostika příčných profilů kolejnic, součástí výhybek a speciálních zařízení - V ceně jsou započteny náklady na sejmutí příčného řezu profiloměrem s digitálním záznamem, pořízení fotodokumentace, vložení dat do sběrné aplikace. V ceně nejsou započteny náklady na pořízení záznamu podélného profilu kolejnice. V cenách odvětví TH - Reprofilace výhybek 5910070010 - 5910080920 je již cena diagnostiky zahrnuta.</t>
  </si>
  <si>
    <t>5901005010</t>
  </si>
  <si>
    <t>Měření geometrických parametrů měřícím vozíkem v koleji</t>
  </si>
  <si>
    <t>km</t>
  </si>
  <si>
    <t>4</t>
  </si>
  <si>
    <t>Měření geometrických parametrů měřícím vozíkem v koleji Poznámka: 1. V cenách jsou započteny náklady na měření provozních odchylek dle ČSN, zpracování a předání tištěných výstupů objednateli.</t>
  </si>
  <si>
    <t>3</t>
  </si>
  <si>
    <t>5901005020</t>
  </si>
  <si>
    <t>Měření geometrických parametrů měřícím vozíkem ve výhybce</t>
  </si>
  <si>
    <t>m</t>
  </si>
  <si>
    <t>6</t>
  </si>
  <si>
    <t>Měření geometrických parametrů měřícím vozíkem ve výhybce Poznámka: 1. V cenách jsou započteny náklady na měření provozních odchylek dle ČSN, zpracování a předání tištěných výstupů objednateli.</t>
  </si>
  <si>
    <t>5902005010</t>
  </si>
  <si>
    <t>Operativní odstranění závad, překážek a následků mimořádných událostí na železničním spodku nebo svršku</t>
  </si>
  <si>
    <t>hod</t>
  </si>
  <si>
    <t>8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</si>
  <si>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</si>
  <si>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5</t>
  </si>
  <si>
    <t>5904005010</t>
  </si>
  <si>
    <t>Vysečení travního porostu ručně sklon terénu do 1:2</t>
  </si>
  <si>
    <t>m2</t>
  </si>
  <si>
    <t>10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</si>
  <si>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</si>
  <si>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</si>
  <si>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</si>
  <si>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</si>
  <si>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7</t>
  </si>
  <si>
    <t>5904005110</t>
  </si>
  <si>
    <t>Vysečení travního porostu strojně kolovou nebo kolejovou mechanizací se sekacím adaptérem</t>
  </si>
  <si>
    <t>ha</t>
  </si>
  <si>
    <t>14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</si>
  <si>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</si>
  <si>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</si>
  <si>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</si>
  <si>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16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</si>
  <si>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</si>
  <si>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9</t>
  </si>
  <si>
    <t>5904010010</t>
  </si>
  <si>
    <t>Odklizení travního porostu ručně</t>
  </si>
  <si>
    <t>18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</si>
  <si>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</si>
  <si>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</si>
  <si>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</si>
  <si>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20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</si>
  <si>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</si>
  <si>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</si>
  <si>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5904020020</t>
  </si>
  <si>
    <t>Vyřezání křovin porost řídký 1 až 5 kusů stonků na m2 plochy sklon terénu přes 1:2</t>
  </si>
  <si>
    <t>22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</si>
  <si>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</si>
  <si>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</si>
  <si>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</si>
  <si>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24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</si>
  <si>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</si>
  <si>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13</t>
  </si>
  <si>
    <t>5904020120</t>
  </si>
  <si>
    <t>Vyřezání křovin porost hustý 6 a více kusů stonků na m2 plochy sklon terénu přes 1:2</t>
  </si>
  <si>
    <t>26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</si>
  <si>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</si>
  <si>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</si>
  <si>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</si>
  <si>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28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</si>
  <si>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</si>
  <si>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15</t>
  </si>
  <si>
    <t>5904025020</t>
  </si>
  <si>
    <t>Ořez větví místně ručně do výšky nad terénem přes 2 m</t>
  </si>
  <si>
    <t>30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</si>
  <si>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</si>
  <si>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5904035010</t>
  </si>
  <si>
    <t>Kácení stromů se sklonem terénu do 1:2 obvodem kmene od 31 do 63 cm</t>
  </si>
  <si>
    <t>32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</si>
  <si>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</si>
  <si>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17</t>
  </si>
  <si>
    <t>5904035020</t>
  </si>
  <si>
    <t>Kácení stromů se sklonem terénu do 1:2 obvodem kmene přes 63 do 80 cm</t>
  </si>
  <si>
    <t>34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</si>
  <si>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</si>
  <si>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5904035030</t>
  </si>
  <si>
    <t>Kácení stromů se sklonem terénu do 1:2 obvodem kmene přes 80 do 157 cm</t>
  </si>
  <si>
    <t>36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</si>
  <si>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</si>
  <si>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</t>
  </si>
  <si>
    <t>5904035040</t>
  </si>
  <si>
    <t>Kácení stromů se sklonem terénu do 1:2 obvodem kmene přes 157 do 220 cm</t>
  </si>
  <si>
    <t>38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</si>
  <si>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</si>
  <si>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5904035050</t>
  </si>
  <si>
    <t>Kácení stromů se sklonem terénu do 1:2 obvodem kmene přes 220 do 283 cm</t>
  </si>
  <si>
    <t>40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</si>
  <si>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</si>
  <si>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5904035060</t>
  </si>
  <si>
    <t>Kácení stromů se sklonem terénu do 1:2 obvodem kmene přes 283 cm</t>
  </si>
  <si>
    <t>42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</si>
  <si>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</si>
  <si>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5904035110</t>
  </si>
  <si>
    <t>Kácení stromů se sklonem terénu přes 1:2 obvodem kmene od 31 do 63 cm</t>
  </si>
  <si>
    <t>44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</si>
  <si>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</si>
  <si>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</si>
  <si>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5904035120</t>
  </si>
  <si>
    <t>Kácení stromů se sklonem terénu přes 1:2 obvodem kmene přes 63 do 80 cm</t>
  </si>
  <si>
    <t>46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</si>
  <si>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</si>
  <si>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5904035130</t>
  </si>
  <si>
    <t>Kácení stromů se sklonem terénu přes 1:2 obvodem kmene přes 80 do 157 cm</t>
  </si>
  <si>
    <t>48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</si>
  <si>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</si>
  <si>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</si>
  <si>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5904035140</t>
  </si>
  <si>
    <t>Kácení stromů se sklonem terénu přes 1:2 obvodem kmene přes 157 do 220 cm</t>
  </si>
  <si>
    <t>50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</si>
  <si>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</si>
  <si>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5904035150</t>
  </si>
  <si>
    <t>Kácení stromů se sklonem terénu přes 1:2 obvodem kmene přes 220 do 283 cm</t>
  </si>
  <si>
    <t>52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</si>
  <si>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</si>
  <si>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27</t>
  </si>
  <si>
    <t>5904035160</t>
  </si>
  <si>
    <t>Kácení stromů se sklonem terénu přes 1:2 obvodem kmene přes 283 cm</t>
  </si>
  <si>
    <t>54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</si>
  <si>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</si>
  <si>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5904040010</t>
  </si>
  <si>
    <t>Rizikové kácení stromů listnatých se sklonem terénu do 1:2 obvodem kmene od 31 do 63 cm</t>
  </si>
  <si>
    <t>56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</si>
  <si>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</si>
  <si>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29</t>
  </si>
  <si>
    <t>5904040020</t>
  </si>
  <si>
    <t>Rizikové kácení stromů listnatých se sklonem terénu do 1:2 obvodem kmene přes 63 do 80 cm</t>
  </si>
  <si>
    <t>58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</si>
  <si>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</si>
  <si>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5904040030</t>
  </si>
  <si>
    <t>Rizikové kácení stromů listnatých se sklonem terénu do 1:2 obvodem kmene přes 80 do 157 cm</t>
  </si>
  <si>
    <t>60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</si>
  <si>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</si>
  <si>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</si>
  <si>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5904040040</t>
  </si>
  <si>
    <t>Rizikové kácení stromů listnatých se sklonem terénu do 1:2 obvodem kmene přes 157 do 220 cm</t>
  </si>
  <si>
    <t>62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</si>
  <si>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</si>
  <si>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5904040050</t>
  </si>
  <si>
    <t>Rizikové kácení stromů listnatých se sklonem terénu do 1:2 obvodem kmene přes 220 do 283 cm</t>
  </si>
  <si>
    <t>64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</si>
  <si>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</si>
  <si>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</si>
  <si>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5904040060</t>
  </si>
  <si>
    <t>Rizikové kácení stromů listnatých se sklonem terénu do 1:2 obvodem kmene přes 283 cm</t>
  </si>
  <si>
    <t>66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</si>
  <si>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</si>
  <si>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5904040110</t>
  </si>
  <si>
    <t>Rizikové kácení stromů listnatých se sklonem terénu přes 1:2 obvodem kmene od 31 do 63 cm</t>
  </si>
  <si>
    <t>68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</si>
  <si>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</si>
  <si>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</si>
  <si>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5904040120</t>
  </si>
  <si>
    <t>Rizikové kácení stromů listnatých se sklonem terénu přes 1:2 obvodem kmene přes 63 do 80 cm</t>
  </si>
  <si>
    <t>70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</si>
  <si>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</si>
  <si>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5904040130</t>
  </si>
  <si>
    <t>Rizikové kácení stromů listnatých se sklonem terénu přes 1:2 obvodem kmene přes 80 do 157 cm</t>
  </si>
  <si>
    <t>72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</si>
  <si>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</si>
  <si>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</si>
  <si>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5904040140</t>
  </si>
  <si>
    <t>Rizikové kácení stromů listnatých se sklonem terénu přes 1:2 obvodem kmene přes 157 do 220 cm</t>
  </si>
  <si>
    <t>74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</si>
  <si>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</si>
  <si>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5904040150</t>
  </si>
  <si>
    <t>Rizikové kácení stromů listnatých se sklonem terénu přes 1:2 obvodem kmene přes 220 do 283 cm</t>
  </si>
  <si>
    <t>76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</si>
  <si>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</si>
  <si>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</si>
  <si>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5904040160</t>
  </si>
  <si>
    <t>Rizikové kácení stromů listnatých se sklonem terénu přes 1:2 obvodem kmene přes 283 cm</t>
  </si>
  <si>
    <t>78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</si>
  <si>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</si>
  <si>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5904040210</t>
  </si>
  <si>
    <t>Rizikové kácení stromů jehličnatých se sklonem terénu do 1:2 obvodem kmene od 31 do 63 cm</t>
  </si>
  <si>
    <t>80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</si>
  <si>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</si>
  <si>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</si>
  <si>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5904040220</t>
  </si>
  <si>
    <t>Rizikové kácení stromů jehličnatých se sklonem terénu do 1:2 obvodem kmene přes 63 do 80 cm</t>
  </si>
  <si>
    <t>82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</si>
  <si>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</si>
  <si>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5904040230</t>
  </si>
  <si>
    <t>Rizikové kácení stromů jehličnatých se sklonem terénu do 1:2 obvodem kmene přes 80 do 157 cm</t>
  </si>
  <si>
    <t>84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</si>
  <si>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</si>
  <si>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</si>
  <si>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5904040240</t>
  </si>
  <si>
    <t>Rizikové kácení stromů jehličnatých se sklonem terénu do 1:2 obvodem kmene přes 157 do 220 cm</t>
  </si>
  <si>
    <t>86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</si>
  <si>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</si>
  <si>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5904040250</t>
  </si>
  <si>
    <t>Rizikové kácení stromů jehličnatých se sklonem terénu do 1:2 obvodem kmene přes 220 do 283 cm</t>
  </si>
  <si>
    <t>88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</si>
  <si>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</si>
  <si>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</si>
  <si>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5904040260</t>
  </si>
  <si>
    <t>Rizikové kácení stromů jehličnatých se sklonem terénu do 1:2 obvodem kmene přes 283 cm</t>
  </si>
  <si>
    <t>90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</si>
  <si>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</si>
  <si>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5904040310</t>
  </si>
  <si>
    <t>Rizikové kácení stromů jehličnatých se sklonem terénu přes 1:2 obvodem kmene od 31 do 63 cm</t>
  </si>
  <si>
    <t>92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</si>
  <si>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</si>
  <si>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</si>
  <si>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5904040320</t>
  </si>
  <si>
    <t>Rizikové kácení stromů jehličnatých se sklonem terénu přes 1:2 obvodem kmene přes 63 do 80 cm</t>
  </si>
  <si>
    <t>94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</si>
  <si>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</si>
  <si>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5904040330</t>
  </si>
  <si>
    <t>Rizikové kácení stromů jehličnatých se sklonem terénu přes 1:2 obvodem kmene přes 80 do 157 cm</t>
  </si>
  <si>
    <t>96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</si>
  <si>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</si>
  <si>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</si>
  <si>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5904040340</t>
  </si>
  <si>
    <t>Rizikové kácení stromů jehličnatých se sklonem terénu přes 1:2 obvodem kmene přes 157 do 220 cm</t>
  </si>
  <si>
    <t>98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</si>
  <si>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</si>
  <si>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5904040350</t>
  </si>
  <si>
    <t>Rizikové kácení stromů jehličnatých se sklonem terénu přes 1:2 obvodem kmene přes 220 do 283 cm</t>
  </si>
  <si>
    <t>100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</si>
  <si>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</si>
  <si>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51</t>
  </si>
  <si>
    <t>5904040360</t>
  </si>
  <si>
    <t>Rizikové kácení stromů jehličnatých se sklonem terénu přes 1:2 obvodem kmene přes 283 cm</t>
  </si>
  <si>
    <t>102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</si>
  <si>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</si>
  <si>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5904045010</t>
  </si>
  <si>
    <t>Odstranění pařezu mechanicky průměru do 10 cm</t>
  </si>
  <si>
    <t>104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</si>
  <si>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</si>
  <si>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53</t>
  </si>
  <si>
    <t>5904045020</t>
  </si>
  <si>
    <t>Odstranění pařezu mechanicky průměru přes 10 cm do 30 cm</t>
  </si>
  <si>
    <t>106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</si>
  <si>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</si>
  <si>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5904045030</t>
  </si>
  <si>
    <t>Odstranění pařezu mechanicky průměru přes 30 cm do 60 cm</t>
  </si>
  <si>
    <t>108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</si>
  <si>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</si>
  <si>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</si>
  <si>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5904045040</t>
  </si>
  <si>
    <t>Odstranění pařezu mechanicky průměru přes 60 cm do 100 cm</t>
  </si>
  <si>
    <t>110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</si>
  <si>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</si>
  <si>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5904045050</t>
  </si>
  <si>
    <t>Odstranění pařezu mechanicky průměru přes 100 cm</t>
  </si>
  <si>
    <t>112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</si>
  <si>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</si>
  <si>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57</t>
  </si>
  <si>
    <t>5904050010</t>
  </si>
  <si>
    <t>Ošetření řezné plochy pařezu herbicidem průměru do 10 cm</t>
  </si>
  <si>
    <t>114</t>
  </si>
  <si>
    <t>Ošetření řezné plochy pařezu herbicidem průměru do 10 cm Poznámka: 1. V cenách jsou započteny náklady aplikace roztoku na pařez pro omezení růstu výmladnosti a náklady na dodávku obarveného herbicidu.</t>
  </si>
  <si>
    <t>5904050020</t>
  </si>
  <si>
    <t>Ošetření řezné plochy pařezu herbicidem průměru přes 10 cm do 30 cm</t>
  </si>
  <si>
    <t>116</t>
  </si>
  <si>
    <t>Ošetření řezné plochy pařezu herbicidem průměru přes 10 cm do 30 cm Poznámka: 1. V cenách jsou započteny náklady aplikace roztoku na pařez pro omezení růstu výmladnosti a náklady na dodávku obarveného herbicidu.</t>
  </si>
  <si>
    <t>59</t>
  </si>
  <si>
    <t>5904050030</t>
  </si>
  <si>
    <t>Ošetření řezné plochy pařezu herbicidem průměru přes 30 cm do 60 cm</t>
  </si>
  <si>
    <t>118</t>
  </si>
  <si>
    <t>Ošetření řezné plochy pařezu herbicidem průměru přes 30 cm do 60 cm Poznámka: 1. V cenách jsou započteny náklady aplikace roztoku na pařez pro omezení růstu výmladnosti a náklady na dodávku obarveného herbicidu.</t>
  </si>
  <si>
    <t>5904050040</t>
  </si>
  <si>
    <t>Ošetření řezné plochy pařezu herbicidem průměru přes 60 cm do 100 cm</t>
  </si>
  <si>
    <t>120</t>
  </si>
  <si>
    <t>Ošetření řezné plochy pařezu herbicidem průměru přes 60 cm do 100 cm Poznámka: 1. V cenách jsou započteny náklady aplikace roztoku na pařez pro omezení růstu výmladnosti a náklady na dodávku obarveného herbicidu.</t>
  </si>
  <si>
    <t>61</t>
  </si>
  <si>
    <t>5904050050</t>
  </si>
  <si>
    <t>Ošetření řezné plochy pařezu herbicidem průměru přes 100 cm</t>
  </si>
  <si>
    <t>122</t>
  </si>
  <si>
    <t>Ošetření řezné plochy pařezu herbicidem průměru přes 100 cm Poznámka: 1. V cenách jsou započteny náklady aplikace roztoku na pařez pro omezení růstu výmladnosti a náklady na dodávku obarveného herbicidu.</t>
  </si>
  <si>
    <t>5905005010</t>
  </si>
  <si>
    <t>Odstranění plevelů a buřiny z koleje nebo výhybky</t>
  </si>
  <si>
    <t>124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</si>
  <si>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</si>
  <si>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63</t>
  </si>
  <si>
    <t>5905010010</t>
  </si>
  <si>
    <t>Odstranění nánosu nad horní plochou pražce</t>
  </si>
  <si>
    <t>126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</si>
  <si>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</si>
  <si>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5905020010</t>
  </si>
  <si>
    <t>Oprava stezky strojně s odstraněním drnu a nánosu do 10 cm</t>
  </si>
  <si>
    <t>128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</si>
  <si>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</si>
  <si>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65</t>
  </si>
  <si>
    <t>5905020020</t>
  </si>
  <si>
    <t>Oprava stezky strojně s odstraněním drnu a nánosu přes 10 cm do 20 cm</t>
  </si>
  <si>
    <t>130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</si>
  <si>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</si>
  <si>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5905025010</t>
  </si>
  <si>
    <t>Doplnění stezky štěrkodrtí ojediněle ručně</t>
  </si>
  <si>
    <t>m3</t>
  </si>
  <si>
    <t>132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</si>
  <si>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</si>
  <si>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67</t>
  </si>
  <si>
    <t>5905025110</t>
  </si>
  <si>
    <t>Doplnění stezky štěrkodrtí souvislé</t>
  </si>
  <si>
    <t>134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</si>
  <si>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</si>
  <si>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5905030010</t>
  </si>
  <si>
    <t>Ojedinělá výměna KL mimo lavičku lože otevřené</t>
  </si>
  <si>
    <t>136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</si>
  <si>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</si>
  <si>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69</t>
  </si>
  <si>
    <t>5905030020</t>
  </si>
  <si>
    <t>Ojedinělá výměna KL mimo lavičku lože zapuštěné</t>
  </si>
  <si>
    <t>138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</si>
  <si>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</si>
  <si>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5905035010</t>
  </si>
  <si>
    <t>Výměna KL malou těžící mechanizací mimo lavičku lože otevřené</t>
  </si>
  <si>
    <t>140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</si>
  <si>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</si>
  <si>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71</t>
  </si>
  <si>
    <t>5905035020</t>
  </si>
  <si>
    <t>Výměna KL malou těžící mechanizací mimo lavičku lože zapuštěné</t>
  </si>
  <si>
    <t>142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</si>
  <si>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</si>
  <si>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5905035110</t>
  </si>
  <si>
    <t>Výměna KL malou těžící mechanizací včetně lavičky pod ložnou plochou pražce lože otevřené</t>
  </si>
  <si>
    <t>144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</si>
  <si>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</si>
  <si>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73</t>
  </si>
  <si>
    <t>5905035120</t>
  </si>
  <si>
    <t>Výměna KL malou těžící mechanizací včetně lavičky pod ložnou plochou pražce lože zapuštěné</t>
  </si>
  <si>
    <t>146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</si>
  <si>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</si>
  <si>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5905040045</t>
  </si>
  <si>
    <t>Souvislá výměna KL bez snesení KR koleje pražce ocelové tvar Y</t>
  </si>
  <si>
    <t>148</t>
  </si>
  <si>
    <t>Souvislá výměna KL bez snesení KR koleje pražce ocelové tvar Y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naskládku a skládkovné.</t>
  </si>
  <si>
    <t>75</t>
  </si>
  <si>
    <t>5905050015</t>
  </si>
  <si>
    <t>Souvislá výměna KL se snesením KR koleje pražce dřevěné</t>
  </si>
  <si>
    <t>150</t>
  </si>
  <si>
    <t>Souvislá výměna KL se snesením KR koleje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</si>
  <si>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5905050055</t>
  </si>
  <si>
    <t>Souvislá výměna KL se snesením KR koleje pražce betonové</t>
  </si>
  <si>
    <t>152</t>
  </si>
  <si>
    <t>Souvislá výměna KL se snesením KR koleje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</si>
  <si>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77</t>
  </si>
  <si>
    <t>5905050135</t>
  </si>
  <si>
    <t>Souvislá výměna KL se snesením KR koleje pražce ocelové tvar Y</t>
  </si>
  <si>
    <t>154</t>
  </si>
  <si>
    <t>Souvislá výměna KL se snesením KR koleje pražce ocelové tvar Y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</si>
  <si>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5905050215</t>
  </si>
  <si>
    <t>Souvislá výměna KL se snesením KR výhybky pražce dřevěné</t>
  </si>
  <si>
    <t>156</t>
  </si>
  <si>
    <t>Souvislá výměna KL se snesením KR výhybky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</si>
  <si>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79</t>
  </si>
  <si>
    <t>5905050225</t>
  </si>
  <si>
    <t>Souvislá výměna KL se snesením KR výhybky pražce betonové</t>
  </si>
  <si>
    <t>158</t>
  </si>
  <si>
    <t>Souvislá výměna KL se snesením KR výhybky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</si>
  <si>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5905055010</t>
  </si>
  <si>
    <t>Odstranění stávajícího kolejového lože odtěžením v koleji</t>
  </si>
  <si>
    <t>160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</si>
  <si>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</si>
  <si>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81</t>
  </si>
  <si>
    <t>5905055020</t>
  </si>
  <si>
    <t>Odstranění stávajícího kolejového lože odtěžením ve výhybce</t>
  </si>
  <si>
    <t>162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</si>
  <si>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</si>
  <si>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5905060010</t>
  </si>
  <si>
    <t>Zřízení nového kolejového lože v koleji</t>
  </si>
  <si>
    <t>164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</si>
  <si>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</si>
  <si>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83</t>
  </si>
  <si>
    <t>5905060020</t>
  </si>
  <si>
    <t>Zřízení nového kolejového lože ve výhybce</t>
  </si>
  <si>
    <t>166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</si>
  <si>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</si>
  <si>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5905065010</t>
  </si>
  <si>
    <t>Samostatná úprava vrstvy kolejového lože pod ložnou plochou pražců v koleji</t>
  </si>
  <si>
    <t>168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</si>
  <si>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</si>
  <si>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85</t>
  </si>
  <si>
    <t>5905070010</t>
  </si>
  <si>
    <t>Odsunutí koleje od osy do 0,50 m</t>
  </si>
  <si>
    <t>170</t>
  </si>
  <si>
    <t>Odsunutí koleje od osy do 0,50 m Poznámka: 1. V cenách jsou započteny náklady na odstranění kameniva za hlavami, podél pražců a odsun koleje od osy.</t>
  </si>
  <si>
    <t>5905070020</t>
  </si>
  <si>
    <t>Odsunutí koleje od osy přes 0,50 m</t>
  </si>
  <si>
    <t>172</t>
  </si>
  <si>
    <t>Odsunutí koleje od osy přes 0,50 m Poznámka: 1. V cenách jsou započteny náklady na odstranění kameniva za hlavami, podél pražců a odsun koleje od osy.</t>
  </si>
  <si>
    <t>87</t>
  </si>
  <si>
    <t>5905075010</t>
  </si>
  <si>
    <t>Zasunutí koleje do osy do 0,50 m</t>
  </si>
  <si>
    <t>174</t>
  </si>
  <si>
    <t>Zasunutí koleje do osy do 0,50 m Poznámka: 1. V cenách jsou započteny náklady na vrácení koleje zpět do osy, dohození kameniva, úprava KL a zhutnění KL za hlavami pražců.</t>
  </si>
  <si>
    <t>5905075020</t>
  </si>
  <si>
    <t>Zasunutí koleje do osy přes 0,50 m</t>
  </si>
  <si>
    <t>176</t>
  </si>
  <si>
    <t>Zasunutí koleje do osy přes 0,50 m Poznámka: 1. V cenách jsou započteny náklady na vrácení koleje zpět do osy, dohození kameniva, úprava KL a zhutnění KL za hlavami pražců.</t>
  </si>
  <si>
    <t>89</t>
  </si>
  <si>
    <t>5905080010</t>
  </si>
  <si>
    <t>Ojedinělé čištění KL mimo lavičku lože otevřené</t>
  </si>
  <si>
    <t>178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</si>
  <si>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</si>
  <si>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</si>
  <si>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</si>
  <si>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180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</si>
  <si>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</si>
  <si>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91</t>
  </si>
  <si>
    <t>5905080110</t>
  </si>
  <si>
    <t>Ojedinělé čištění KL včetně lavičky (pod ložnou plochou pražce) lože otevřené</t>
  </si>
  <si>
    <t>182</t>
  </si>
  <si>
    <t>Ojedinělé čištění KL včetně lavičky (pod ložnou plochou pražce)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</si>
  <si>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5905080120</t>
  </si>
  <si>
    <t>Ojedinělé čištění KL včetně lavičky (pod ložnou plochou pražce) lože zapuštěné</t>
  </si>
  <si>
    <t>184</t>
  </si>
  <si>
    <t>Ojedinělé čištění KL včetně lavičky (pod ložnou plochou pražce)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</si>
  <si>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93</t>
  </si>
  <si>
    <t>5905085015</t>
  </si>
  <si>
    <t>Souvislé čištění KL strojně koleje pražce dřevěné</t>
  </si>
  <si>
    <t>186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</si>
  <si>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</si>
  <si>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</si>
  <si>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</si>
  <si>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188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</si>
  <si>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</si>
  <si>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95</t>
  </si>
  <si>
    <t>5905085095</t>
  </si>
  <si>
    <t>Souvislé čištění KL strojně koleje pražce ocelové tvar Y</t>
  </si>
  <si>
    <t>190</t>
  </si>
  <si>
    <t>Souvislé čištění KL strojně koleje pražce ocelové tvar Y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</si>
  <si>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5905085215</t>
  </si>
  <si>
    <t>Souvislé čištění KL strojně výhybky pražce dřevěné</t>
  </si>
  <si>
    <t>192</t>
  </si>
  <si>
    <t>Souvislé čištění KL strojně výhybky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</si>
  <si>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97</t>
  </si>
  <si>
    <t>5905085225</t>
  </si>
  <si>
    <t>Souvislé čištění KL strojně výhybky pražce betonové</t>
  </si>
  <si>
    <t>194</t>
  </si>
  <si>
    <t>Souvislé čištění KL strojně výhybky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</si>
  <si>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5905090010</t>
  </si>
  <si>
    <t>Souvislé čištění KL za hlavami pražců jednostranně</t>
  </si>
  <si>
    <t>196</t>
  </si>
  <si>
    <t>Souvislé čištění KL za hlavami pražců jednostranně Poznámka: 1. V cenách jsou započteny náklady na kontinuální čištění a úpravu KL za hlavami pražců strojně. 2. V cenách nejsou obsaženy náklady na doplnění a dodávku kameniva.</t>
  </si>
  <si>
    <t>99</t>
  </si>
  <si>
    <t>5905090020</t>
  </si>
  <si>
    <t>Souvislé čištění KL za hlavami pražců oboustranně</t>
  </si>
  <si>
    <t>198</t>
  </si>
  <si>
    <t>Souvislé čištění KL za hlavami pražců oboustranně Poznámka: 1. V cenách jsou započteny náklady na kontinuální čištění a úpravu KL za hlavami pražců strojně. 2. V cenách nejsou obsaženy náklady na doplnění a dodávku kameniva.</t>
  </si>
  <si>
    <t>5905095010</t>
  </si>
  <si>
    <t>Úprava kolejového lože ojediněle ručně v koleji lože otevřené</t>
  </si>
  <si>
    <t>200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</si>
  <si>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</si>
  <si>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101</t>
  </si>
  <si>
    <t>5905095020</t>
  </si>
  <si>
    <t>Úprava kolejového lože ojediněle ručně v koleji lože zapuštěné</t>
  </si>
  <si>
    <t>202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</si>
  <si>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</si>
  <si>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5905095030</t>
  </si>
  <si>
    <t>Úprava kolejového lože ojediněle ručně ve výhybce lože otevřené</t>
  </si>
  <si>
    <t>204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</si>
  <si>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</si>
  <si>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103</t>
  </si>
  <si>
    <t>5905095040</t>
  </si>
  <si>
    <t>Úprava kolejového lože ojediněle ručně ve výhybce lože zapuštěné</t>
  </si>
  <si>
    <t>206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</si>
  <si>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</si>
  <si>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5905100010</t>
  </si>
  <si>
    <t>Úprava kolejového lože souvisle strojně v koleji lože otevřené</t>
  </si>
  <si>
    <t>208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</si>
  <si>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</si>
  <si>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105</t>
  </si>
  <si>
    <t>5905100020</t>
  </si>
  <si>
    <t>Úprava kolejového lože souvisle strojně v koleji lože zapuštěné</t>
  </si>
  <si>
    <t>210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</si>
  <si>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</si>
  <si>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5905105010</t>
  </si>
  <si>
    <t>Doplnění KL kamenivem ojediněle ručně v koleji</t>
  </si>
  <si>
    <t>212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</si>
  <si>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</si>
  <si>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107</t>
  </si>
  <si>
    <t>5905105020</t>
  </si>
  <si>
    <t>Doplnění KL kamenivem ojediněle ručně ve výhybce</t>
  </si>
  <si>
    <t>214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</si>
  <si>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</si>
  <si>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</si>
  <si>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</si>
  <si>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216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</si>
  <si>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</si>
  <si>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109</t>
  </si>
  <si>
    <t>5905105040</t>
  </si>
  <si>
    <t>Doplnění KL kamenivem souvisle strojně ve výhybce</t>
  </si>
  <si>
    <t>218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</si>
  <si>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</si>
  <si>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</si>
  <si>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</si>
  <si>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220</t>
  </si>
  <si>
    <t>Snížení KL pod patou kolejnice v koleji Poznámka: 1. V cenách jsou započteny náklady na snížení KL pod patou kolejnice ručně vidlemi. 2. V cenách nejsou obsaženy náklady na doplnění a dodávku kameniva.</t>
  </si>
  <si>
    <t>111</t>
  </si>
  <si>
    <t>5905110020</t>
  </si>
  <si>
    <t>Snížení KL pod patou kolejnice ve výhybce</t>
  </si>
  <si>
    <t>222</t>
  </si>
  <si>
    <t>Snížení KL pod patou kolejnice ve výhybce Poznámka: 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</si>
  <si>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</si>
  <si>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</si>
  <si>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224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</si>
  <si>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</si>
  <si>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113</t>
  </si>
  <si>
    <t>5905120020</t>
  </si>
  <si>
    <t>Prolití kameniva KL pryskyřicí strukturní pro zvýšení odporu KL tl. do 600 mm</t>
  </si>
  <si>
    <t>226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</si>
  <si>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</si>
  <si>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</si>
  <si>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</si>
  <si>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228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</si>
  <si>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</si>
  <si>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115</t>
  </si>
  <si>
    <t>5906005020</t>
  </si>
  <si>
    <t>Ruční výměna pražce v KL otevřeném pražec dřevěný příčný vystrojený</t>
  </si>
  <si>
    <t>230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</si>
  <si>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</si>
  <si>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5906005120</t>
  </si>
  <si>
    <t>Ruční výměna pražce v KL otevřeném pražec betonový příčný nevystrojený</t>
  </si>
  <si>
    <t>232</t>
  </si>
  <si>
    <t>Ruční výměna pražce v KL otevřeném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</si>
  <si>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117</t>
  </si>
  <si>
    <t>5906005125</t>
  </si>
  <si>
    <t>Ruční výměna pražce v KL otevřeném pražec betonový příčný vystrojený</t>
  </si>
  <si>
    <t>234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</si>
  <si>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</si>
  <si>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5906010010</t>
  </si>
  <si>
    <t>Ruční výměna pražce v KL zapuštěném pražec dřevěný příčný nevystrojený</t>
  </si>
  <si>
    <t>236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</si>
  <si>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</si>
  <si>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119</t>
  </si>
  <si>
    <t>5906010020</t>
  </si>
  <si>
    <t>Ruční výměna pražce v KL zapuštěném pražec dřevěný příčný vystrojený</t>
  </si>
  <si>
    <t>238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</si>
  <si>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</si>
  <si>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5906010030</t>
  </si>
  <si>
    <t>Ruční výměna pražce v KL zapuštěném pražec dřevěný výhybkový délky do 3 m</t>
  </si>
  <si>
    <t>240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</si>
  <si>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</si>
  <si>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121</t>
  </si>
  <si>
    <t>5906010040</t>
  </si>
  <si>
    <t>Ruční výměna pražce v KL zapuštěném pražec dřevěný výhybkový délky přes 3 do 4 m</t>
  </si>
  <si>
    <t>242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</si>
  <si>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</si>
  <si>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5906010050</t>
  </si>
  <si>
    <t>Ruční výměna pražce v KL zapuštěném pražec dřevěný výhybkový délky přes 4 do 5 m</t>
  </si>
  <si>
    <t>244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</si>
  <si>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</si>
  <si>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123</t>
  </si>
  <si>
    <t>5906010120</t>
  </si>
  <si>
    <t>Ruční výměna pražce v KL zapuštěném pražec betonový příčný nevystrojený</t>
  </si>
  <si>
    <t>246</t>
  </si>
  <si>
    <t>Ruční výměna pražce v KL zapuštěném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</si>
  <si>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</si>
  <si>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</si>
  <si>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248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</si>
  <si>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</si>
  <si>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125</t>
  </si>
  <si>
    <t>5906010230</t>
  </si>
  <si>
    <t>Ruční výměna pražce v KL zapuštěném pražec ocelový tv. Y příčný nevystrojený</t>
  </si>
  <si>
    <t>250</t>
  </si>
  <si>
    <t>Ruční výměna pražce v KL zapuštěném pražec ocelový tv. Y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</si>
  <si>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5906010240</t>
  </si>
  <si>
    <t>Ruční výměna pražce v KL zapuštěném pražec ocelový tv. Y příčný vystrojený</t>
  </si>
  <si>
    <t>252</t>
  </si>
  <si>
    <t>Ruční výměna pražce v KL zapuštěném pražec ocelový tv. Y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</si>
  <si>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127</t>
  </si>
  <si>
    <t>5906015010</t>
  </si>
  <si>
    <t>Výměna pražce malou těžící mechanizací v KL otevřeném i zapuštěném pražec dřevěný příčný nevystrojený</t>
  </si>
  <si>
    <t>254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</si>
  <si>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</si>
  <si>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</si>
  <si>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</si>
  <si>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256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</si>
  <si>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</si>
  <si>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129</t>
  </si>
  <si>
    <t>5906015030</t>
  </si>
  <si>
    <t>Výměna pražce malou těžící mechanizací v KL otevřeném i zapuštěném pražec dřevěný výhybkový délky do 3 m</t>
  </si>
  <si>
    <t>258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</si>
  <si>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</si>
  <si>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</si>
  <si>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</si>
  <si>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260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</si>
  <si>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</si>
  <si>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131</t>
  </si>
  <si>
    <t>5906015050</t>
  </si>
  <si>
    <t>Výměna pražce malou těžící mechanizací v KL otevřeném i zapuštěném pražec dřevěný výhybkový délky přes 4 do 5 m</t>
  </si>
  <si>
    <t>262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</si>
  <si>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</si>
  <si>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5906015060</t>
  </si>
  <si>
    <t>Výměna pražce malou těžící mechanizací v KL otevřeném i zapuštěném pražec dřevěný výhybkový délky přes 5 m</t>
  </si>
  <si>
    <t>264</t>
  </si>
  <si>
    <t>Výměna pražce malou těžící mechanizací v KL otevřeném i zapuštěném pražec dřevěný výhybkový délky přes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</si>
  <si>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133</t>
  </si>
  <si>
    <t>5906015110</t>
  </si>
  <si>
    <t>Výměna pražce malou těžící mechanizací v KL otevřeném i zapuštěném pražec betonový příčný nevystrojený</t>
  </si>
  <si>
    <t>266</t>
  </si>
  <si>
    <t>Výměna pražce malou těžící mechanizací v KL otevřeném i zapuštěném pražec betonový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</si>
  <si>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</si>
  <si>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</si>
  <si>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268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</si>
  <si>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</si>
  <si>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135</t>
  </si>
  <si>
    <t>5906015230</t>
  </si>
  <si>
    <t>Výměna pražce malou těžící mechanizací v KL otevřeném i zapuštěném pražec ocelový tv. Y příčný nevystrojený</t>
  </si>
  <si>
    <t>270</t>
  </si>
  <si>
    <t>Výměna pražce malou těžící mechanizací v KL otevřeném i zapuštěném pražec ocelový tv. Y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</si>
  <si>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5906015240</t>
  </si>
  <si>
    <t>Výměna pražce malou těžící mechanizací v KL otevřeném i zapuštěném pražec ocelový tv. Y příčný vystrojený</t>
  </si>
  <si>
    <t>272</t>
  </si>
  <si>
    <t>Výměna pražce malou těžící mechanizací v KL otevřeném i zapuštěném pražec ocelový tv. Y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</si>
  <si>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137</t>
  </si>
  <si>
    <t>5906020010</t>
  </si>
  <si>
    <t>Souvislá výměna pražců v KL otevřeném i zapuštěném pražce dřevěné příčné nevystrojené</t>
  </si>
  <si>
    <t>274</t>
  </si>
  <si>
    <t>Souvislá výměna pražců v KL otevřeném i zapuštěném pražce dřevěné příčné nevystrojené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</si>
  <si>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5906020020</t>
  </si>
  <si>
    <t>Souvislá výměna pražců v KL otevřeném i zapuštěném pražce dřevěné příčné vystrojené</t>
  </si>
  <si>
    <t>276</t>
  </si>
  <si>
    <t>Souvislá výměna pražců v KL otevřeném i zapuštěném pražce dřevěné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</si>
  <si>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139</t>
  </si>
  <si>
    <t>5906020030</t>
  </si>
  <si>
    <t>Souvislá výměna pražců v KL otevřeném i zapuštěném pražce dřevěné výhybkové délky do 3 m</t>
  </si>
  <si>
    <t>278</t>
  </si>
  <si>
    <t>Souvislá výměna pražců v KL otevřeném i zapuštěném pražce dřevěné výhybkové délky do 3 m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</si>
  <si>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5906020040</t>
  </si>
  <si>
    <t>Souvislá výměna pražců v KL otevřeném i zapuštěném pražce dřevěné výhybkové délky přes 3 do 4 m</t>
  </si>
  <si>
    <t>280</t>
  </si>
  <si>
    <t>Souvislá výměna pražců v KL otevřeném i zapuštěném pražce dřevěné výhybkové délky přes 3 do 4 m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</si>
  <si>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141</t>
  </si>
  <si>
    <t>5906020050</t>
  </si>
  <si>
    <t>Souvislá výměna pražců v KL otevřeném i zapuštěném pražce dřevěné výhybkové délky přes 4 do 5 m</t>
  </si>
  <si>
    <t>282</t>
  </si>
  <si>
    <t>Souvislá výměna pražců v KL otevřeném i zapuštěném pražce dřevěné výhybkové délky přes 4 do 5 m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</si>
  <si>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5906020110</t>
  </si>
  <si>
    <t>Souvislá výměna pražců v KL otevřeném i zapuštěném pražce betonové příčné nevystrojené</t>
  </si>
  <si>
    <t>284</t>
  </si>
  <si>
    <t>Souvislá výměna pražců v KL otevřeném i zapuštěném pražce betonové příčné nevystrojené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</si>
  <si>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143</t>
  </si>
  <si>
    <t>5906020120</t>
  </si>
  <si>
    <t>Souvislá výměna pražců v KL otevřeném i zapuštěném pražce betonové příčné vystrojené</t>
  </si>
  <si>
    <t>286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</si>
  <si>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</si>
  <si>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5906020210</t>
  </si>
  <si>
    <t>Souvislá výměna pražců v KL otevřeném i zapuštěném pražce ocelové tv. Y příčné nevystrojené</t>
  </si>
  <si>
    <t>288</t>
  </si>
  <si>
    <t>Souvislá výměna pražců v KL otevřeném i zapuštěném pražce ocelové tv. Y příčné nevystrojené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</si>
  <si>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145</t>
  </si>
  <si>
    <t>5906020220</t>
  </si>
  <si>
    <t>Souvislá výměna pražců v KL otevřeném i zapuštěném pražce ocelové tv. Y příčné vystrojené</t>
  </si>
  <si>
    <t>290</t>
  </si>
  <si>
    <t>Souvislá výměna pražců v KL otevřeném i zapuštěném pražce ocelové tv. Y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</si>
  <si>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5906025010</t>
  </si>
  <si>
    <t>Výměna pražců po vyjmutí KR pražce dřevěné příčné nevystrojené</t>
  </si>
  <si>
    <t>292</t>
  </si>
  <si>
    <t>Výměna pražců po vyjmutí KR pražce dřevěné příčné nevystrojené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</si>
  <si>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147</t>
  </si>
  <si>
    <t>5906025020</t>
  </si>
  <si>
    <t>Výměna pražců po vyjmutí KR pražce dřevěné příčné vystrojené</t>
  </si>
  <si>
    <t>294</t>
  </si>
  <si>
    <t>Výměna pražců po vyjmutí KR pražce dřevěné příčné 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</si>
  <si>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5906025030</t>
  </si>
  <si>
    <t>Výměna pražců po vyjmutí KR pražce dřevěné výhybkové délky do 3 m</t>
  </si>
  <si>
    <t>296</t>
  </si>
  <si>
    <t>Výměna pražců po vyjmutí KR pražce dřevěné výhybkové délky do 3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</si>
  <si>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149</t>
  </si>
  <si>
    <t>5906025040</t>
  </si>
  <si>
    <t>Výměna pražců po vyjmutí KR pražce dřevěné výhybkové délky přes 3 do 4 m</t>
  </si>
  <si>
    <t>298</t>
  </si>
  <si>
    <t>Výměna pražců po vyjmutí KR pražce dřevěné výhybkové délky přes 3 do 4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</si>
  <si>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5906025050</t>
  </si>
  <si>
    <t>Výměna pražců po vyjmutí KR pražce dřevěné výhybkové délky přes 4 do 5 m</t>
  </si>
  <si>
    <t>300</t>
  </si>
  <si>
    <t>Výměna pražců po vyjmutí KR pražce dřevěné výhybkové délky přes 4 do 5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</si>
  <si>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151</t>
  </si>
  <si>
    <t>5906025110</t>
  </si>
  <si>
    <t>Výměna pražců po vyjmutí KR pražce betonové příčné nevystrojené</t>
  </si>
  <si>
    <t>302</t>
  </si>
  <si>
    <t>Výměna pražců po vyjmutí KR pražce betonové příčné nevystrojené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</si>
  <si>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5906025120</t>
  </si>
  <si>
    <t>Výměna pražců po vyjmutí KR pražce betonové příčné vystrojené</t>
  </si>
  <si>
    <t>304</t>
  </si>
  <si>
    <t>Výměna pražců po vyjmutí KR pražce betonové příčné 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</si>
  <si>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153</t>
  </si>
  <si>
    <t>5906025210</t>
  </si>
  <si>
    <t>Výměna pražců po vyjmutí KR pražce ocelové tv. Y příčné nevystrojený</t>
  </si>
  <si>
    <t>306</t>
  </si>
  <si>
    <t>Výměna pražců po vyjmutí KR pražce ocelové tv. Y příčné nevystrojený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</si>
  <si>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5906025220</t>
  </si>
  <si>
    <t>Výměna pražců po vyjmutí KR pražce ocelové tv. Y příčné vystrojený</t>
  </si>
  <si>
    <t>308</t>
  </si>
  <si>
    <t>Výměna pražců po vyjmutí KR pražce ocelové tv. Y příčné vystrojený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</si>
  <si>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155</t>
  </si>
  <si>
    <t>5906030220</t>
  </si>
  <si>
    <t>Ojedinělá výměna pražce současně s výměnou nebo čištěním KL pražec ocelový pražec ocelový tv. Y příčný nevystrojený</t>
  </si>
  <si>
    <t>310</t>
  </si>
  <si>
    <t>Ojedinělá výměna pražce současně s výměnou nebo čištěním KL pražec ocelový pražec ocelový tv. Y příčný nevystrojený Poznámka: 1. V cenách jsou započteny náklady na demontáž upevňovadel, výměnu a podbití pražce,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úpravu KL do profilu, snížení KL pod patou kolejnice, doplnění kameniva, dodávku materiálu, dopravu výzisku na skládku a skládkovné.</t>
  </si>
  <si>
    <t>5906030230</t>
  </si>
  <si>
    <t>Ojedinělá výměna pražce současně s výměnou nebo čištěním KL pražec ocelový pražec ocelový tv. Y příčný vystrojený</t>
  </si>
  <si>
    <t>312</t>
  </si>
  <si>
    <t>Ojedinělá výměna pražce současně s výměnou nebo čištěním KL pražec ocelový pražec ocelový tv. Y příčný vystrojený Poznámka: 1. V cenách jsou započteny náklady na demontáž upevňovadel, výměnu a podbití pražce,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úpravu KL do profilu, snížení KL pod patou kolejnice, doplnění kameniva, dodávku materiálu, dopravu výzisku na skládku a skládkovné.</t>
  </si>
  <si>
    <t>157</t>
  </si>
  <si>
    <t>5906035210</t>
  </si>
  <si>
    <t>Souvislá výměna pražců současně s výměnou nebo čištěním KL pražce ocelové tv. Y příčné nevystrojené</t>
  </si>
  <si>
    <t>314</t>
  </si>
  <si>
    <t>Souvislá výměna pražců současně s výměnou nebo čištěním KL pražce ocelové tv. Y příčné nevystrojené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podbití pražce, úpravu KL do profilu, snížení KL pod patou kolejnice, doplnění kameniva, dodávku materiálu, dopravu výzisku na skládku a skládkovné.</t>
  </si>
  <si>
    <t>5906035220</t>
  </si>
  <si>
    <t>Souvislá výměna pražců současně s výměnou nebo čištěním KL pražce ocelové tv. Y příčné vystrojené</t>
  </si>
  <si>
    <t>316</t>
  </si>
  <si>
    <t>Souvislá výměna pražců současně s výměnou nebo čištěním KL pražce ocelové tv. Y příčné 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podbití pražce, úpravu KL do profilu, snížení KL pod patou kolejnice, doplnění kameniva, dodávku materiálu, dopravu výzisku na skládku a skládkovné.</t>
  </si>
  <si>
    <t>159</t>
  </si>
  <si>
    <t>5906045010</t>
  </si>
  <si>
    <t>Příplatek za překážku po jedné straně koleje</t>
  </si>
  <si>
    <t>318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</si>
  <si>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</si>
  <si>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</si>
  <si>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</si>
  <si>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320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</si>
  <si>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</si>
  <si>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161</t>
  </si>
  <si>
    <t>5906050010</t>
  </si>
  <si>
    <t>Příplatek za obtížnost ruční výměny pražce dřevěný za betonový</t>
  </si>
  <si>
    <t>322</t>
  </si>
  <si>
    <t>Příplatek za obtížnost ruční výměny pražce dřevěný za betonový Poznámka: 1. V cenách jsou započteny náklady na manipulaci s pražci.</t>
  </si>
  <si>
    <t>5906050020</t>
  </si>
  <si>
    <t>Příplatek za obtížnost ruční výměny pražce betonový za dřevěný</t>
  </si>
  <si>
    <t>324</t>
  </si>
  <si>
    <t>Příplatek za obtížnost ruční výměny pražce betonový za dřevěný Poznámka: 1. V cenách jsou započteny náklady na manipulaci s pražci.</t>
  </si>
  <si>
    <t>163</t>
  </si>
  <si>
    <t>5906052010</t>
  </si>
  <si>
    <t>Příplatek za výměnu pražce současně s podkladnicemi</t>
  </si>
  <si>
    <t>326</t>
  </si>
  <si>
    <t>Příplatek za výměnu pražce současně s podkladnicemi Poznámka: 1. V cenách jsou započteny náklady na výměnu pražce včetně upevňovadel.</t>
  </si>
  <si>
    <t>5906055010</t>
  </si>
  <si>
    <t>Příplatek za současnou výměnu pražce s podkladnicovým upevněním a kompletů</t>
  </si>
  <si>
    <t>328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</si>
  <si>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</si>
  <si>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165</t>
  </si>
  <si>
    <t>5906055020</t>
  </si>
  <si>
    <t>Příplatek za současnou výměnu pražce s podkladnicovým upevněním a kompletů a pryžových podložek</t>
  </si>
  <si>
    <t>330</t>
  </si>
  <si>
    <t>Příplatek za současnou výměnu pražce s podkladnicovým upevněním a kompletů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</si>
  <si>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5906055030</t>
  </si>
  <si>
    <t>Příplatek za současnou výměnu pražce s podkladnicovým upevněním a kompletů, pryžových a polyetylenových podložek</t>
  </si>
  <si>
    <t>332</t>
  </si>
  <si>
    <t>Příplatek za současnou výměnu pražce s podkladnicovým upevněním a kompletů, pryžových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</si>
  <si>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167</t>
  </si>
  <si>
    <t>5906065010</t>
  </si>
  <si>
    <t>Regenerace dřevěného pražce nevystrojeného</t>
  </si>
  <si>
    <t>334</t>
  </si>
  <si>
    <t>Regenerace dřevěného pražce nevystrojeného Poznámka: 1. V cenách jsou započteny náklady na zakolíčkování otvorů, teslování nebo frézování a impregnaci úložné plochy včetně impregnačního materiálu, osazení nebo výměnu protištěpných mřížek a potřebnou manipulaci. 2. V cenách nejsou obsaženy náklady na demontáž nebo montáž kolejiva a dodávku materiálu.</t>
  </si>
  <si>
    <t>5906070010</t>
  </si>
  <si>
    <t>Regenerace betonového pražce nevystrojeného</t>
  </si>
  <si>
    <t>336</t>
  </si>
  <si>
    <t>Regenerace betonového pražce nevystrojeného Poznámka: 1. V cenách jsou započteny náklady na odvrtání a výměnu hmoždinek, zatmelení mikrotrhlin a potřebnou manipulaci. 2. V cenách nejsou obsaženy náklady na demontáž nebo montáž kolejiva a dodávku materiálu.</t>
  </si>
  <si>
    <t>169</t>
  </si>
  <si>
    <t>5906080015</t>
  </si>
  <si>
    <t>Vystrojení pražce dřevěného s podkladnicovým upevněním čtyři vrtule</t>
  </si>
  <si>
    <t>úl.pl.</t>
  </si>
  <si>
    <t>338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</si>
  <si>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</si>
  <si>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5906080115</t>
  </si>
  <si>
    <t>Vystrojení pražce betonového s podkladnicovým upevněním čtyři vrtule</t>
  </si>
  <si>
    <t>340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</si>
  <si>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</si>
  <si>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171</t>
  </si>
  <si>
    <t>5906093020</t>
  </si>
  <si>
    <t>Výměna hmoždinky pražec nevystrojený betonový</t>
  </si>
  <si>
    <t>342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</si>
  <si>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</si>
  <si>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</si>
  <si>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</si>
  <si>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344</t>
  </si>
  <si>
    <t>Demontáž pražce dřevěný Poznámka: 1. V cenách jsou započteny náklady na manipulaci, demontáž, odstrojení do součástí a uložení pražců.</t>
  </si>
  <si>
    <t>173</t>
  </si>
  <si>
    <t>5906105020</t>
  </si>
  <si>
    <t>Demontáž pražce betonový</t>
  </si>
  <si>
    <t>346</t>
  </si>
  <si>
    <t>Demontáž pražce betonový Poznámka: 1. V cenách jsou započteny náklady na manipulaci, demontáž, odstrojení do součástí a uložení pražců.</t>
  </si>
  <si>
    <t>5906105030</t>
  </si>
  <si>
    <t>Demontáž pražce ocelový tv.Y</t>
  </si>
  <si>
    <t>348</t>
  </si>
  <si>
    <t>Demontáž pražce ocelový tv.Y Poznámka: 1. V cenách jsou započteny náklady na manipulaci, demontáž, odstrojení do součástí a uložení pražců.</t>
  </si>
  <si>
    <t>175</t>
  </si>
  <si>
    <t>5906110005</t>
  </si>
  <si>
    <t>Oprava rozdělení pražců příčných dřevěných posun do 5 cm</t>
  </si>
  <si>
    <t>350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</si>
  <si>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</si>
  <si>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5906110007</t>
  </si>
  <si>
    <t>Oprava rozdělení pražců příčných dřevěných posun přes 5 do 10 cm</t>
  </si>
  <si>
    <t>352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</si>
  <si>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</si>
  <si>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177</t>
  </si>
  <si>
    <t>5906110010</t>
  </si>
  <si>
    <t>Oprava rozdělení pražců příčných dřevěných posun přes 10 cm</t>
  </si>
  <si>
    <t>354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</si>
  <si>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</si>
  <si>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5906110015</t>
  </si>
  <si>
    <t>Oprava rozdělení pražců příčných betonových posun do 5 cm</t>
  </si>
  <si>
    <t>356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</si>
  <si>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</si>
  <si>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179</t>
  </si>
  <si>
    <t>5906110017</t>
  </si>
  <si>
    <t>Oprava rozdělení pražců příčných betonových posun přes 5 do 10 cm</t>
  </si>
  <si>
    <t>358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</si>
  <si>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</si>
  <si>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5906110020</t>
  </si>
  <si>
    <t>Oprava rozdělení pražců příčných betonových posun přes 10 cm</t>
  </si>
  <si>
    <t>360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</si>
  <si>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</si>
  <si>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181</t>
  </si>
  <si>
    <t>5906110040</t>
  </si>
  <si>
    <t>Oprava rozdělení pražců příčných ocelových tvaru Y</t>
  </si>
  <si>
    <t>362</t>
  </si>
  <si>
    <t>Oprava rozdělení pražců příčných ocelových tvaru Y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</si>
  <si>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</si>
  <si>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</si>
  <si>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364</t>
  </si>
  <si>
    <t>Odsunutí pražce pro umožnění provedení svaru Poznámka: 1. V cenách jsou započteny náklady na odstranění kameniva, odsunutí pražce, jeho vrácení do původní polohy a dohození kameniva.</t>
  </si>
  <si>
    <t>183</t>
  </si>
  <si>
    <t>5906120010</t>
  </si>
  <si>
    <t>Zkrácení dřevěného pražce odřezáním</t>
  </si>
  <si>
    <t>366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</si>
  <si>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</si>
  <si>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5906125025</t>
  </si>
  <si>
    <t>Montáž kolejového roštu na úložišti pražce dřevěné nevystrojené, tvar UIC60, 60E2</t>
  </si>
  <si>
    <t>368</t>
  </si>
  <si>
    <t>Montáž kolejového roštu na úložišti pražce dřevěné nevystrojené, tvar UIC60, 60E2 Poznámka: 1. V cenách jsou započteny náklady na úpravu plochy pro montáž, manipulaci a montáž KR, u nevystrojených pražců dřevěných i vrtání. 2. V cenách nejsou obsaženy náklady na dodávku materiálu.</t>
  </si>
  <si>
    <t>185</t>
  </si>
  <si>
    <t>5906125035</t>
  </si>
  <si>
    <t>Montáž kolejového roštu na úložišti pražce dřevěné nevystrojené, tvar R65</t>
  </si>
  <si>
    <t>370</t>
  </si>
  <si>
    <t>Montáž kolejového roštu na úložišti pražce dřevěné nevystrojené, tvar R65 Poznámka: 1. V cenách jsou započteny náklady na úpravu plochy pro montáž, manipulaci a montáž KR, u nevystrojených pražců dřevěných i vrtání. 2. V cenách nejsou obsaženy náklady na dodávku materiálu.</t>
  </si>
  <si>
    <t>5906125045</t>
  </si>
  <si>
    <t>Montáž kolejového roštu na úložišti pražce dřevěné nevystrojené, tvar S49, 49E1</t>
  </si>
  <si>
    <t>372</t>
  </si>
  <si>
    <t>Montáž kolejového roštu na úložišti pražce dřevěné nevystrojené, tvar S49, 49E1 Poznámka: 1. V cenách jsou započteny náklady na úpravu plochy pro montáž, manipulaci a montáž KR, u nevystrojených pražců dřevěných i vrtání. 2. V cenách nejsou obsaženy náklady na dodávku materiálu.</t>
  </si>
  <si>
    <t>187</t>
  </si>
  <si>
    <t>5906125115</t>
  </si>
  <si>
    <t>Montáž kolejového roštu na úložišti pražce dřevěné vystrojené, tvar UIC60, 60E2</t>
  </si>
  <si>
    <t>374</t>
  </si>
  <si>
    <t>Montáž kolejového roštu na úložišti pražce dřevěné vystrojené, tvar UIC60, 60E2 Poznámka: 1. V cenách jsou započteny náklady na úpravu plochy pro montáž, manipulaci a montáž KR, u nevystrojených pražců dřevěných i vrtání. 2. V cenách nejsou obsaženy náklady na dodávku materiálu.</t>
  </si>
  <si>
    <t>5906125125</t>
  </si>
  <si>
    <t>Montáž kolejového roštu na úložišti pražce dřevěné vystrojené, tvar R65</t>
  </si>
  <si>
    <t>376</t>
  </si>
  <si>
    <t>Montáž kolejového roštu na úložišti pražce dřevěné vystrojené, tvar R65 Poznámka: 1. V cenách jsou započteny náklady na úpravu plochy pro montáž, manipulaci a montáž KR, u nevystrojených pražců dřevěných i vrtání. 2. V cenách nejsou obsaženy náklady na dodávku materiálu.</t>
  </si>
  <si>
    <t>189</t>
  </si>
  <si>
    <t>5906125135</t>
  </si>
  <si>
    <t>Montáž kolejového roštu na úložišti pražce dřevěné vystrojené, tvar S49, 49E1</t>
  </si>
  <si>
    <t>378</t>
  </si>
  <si>
    <t>Montáž kolejového roštu na úložišti pražce dřevěné vystrojené, tvar S49, 49E1 Poznámka: 1. V cenách jsou započteny náklady na úpravu plochy pro montáž, manipulaci a montáž KR, u nevystrojených pražců dřevěných i vrtání. 2. V cenách nejsou obsaženy náklady na dodávku materiálu.</t>
  </si>
  <si>
    <t>5906125215</t>
  </si>
  <si>
    <t>Montáž kolejového roštu na úložišti pražce betonové nevystrojené, tvar UIC60, 60E2</t>
  </si>
  <si>
    <t>380</t>
  </si>
  <si>
    <t>Montáž kolejového roštu na úložišti pražce betonové nevystrojené, tvar UIC60, 60E2 Poznámka: 1. V cenách jsou započteny náklady na úpravu plochy pro montáž, manipulaci a montáž KR, u nevystrojených pražců dřevěných i vrtání. 2. V cenách nejsou obsaženy náklady na dodávku materiálu.</t>
  </si>
  <si>
    <t>191</t>
  </si>
  <si>
    <t>5906125225</t>
  </si>
  <si>
    <t>Montáž kolejového roštu na úložišti pražce betonové nevystrojené, tvar R65</t>
  </si>
  <si>
    <t>382</t>
  </si>
  <si>
    <t>Montáž kolejového roštu na úložišti pražce betonové nevystrojené, tvar R65 Poznámka: 1. V cenách jsou započteny náklady na úpravu plochy pro montáž, manipulaci a montáž KR, u nevystrojených pražců dřevěných i vrtání. 2. V cenách nejsou obsaženy náklady na dodávku materiálu.</t>
  </si>
  <si>
    <t>5906125235</t>
  </si>
  <si>
    <t>Montáž kolejového roštu na úložišti pražce betonové nevystrojené, tvar S49, 49E1</t>
  </si>
  <si>
    <t>384</t>
  </si>
  <si>
    <t>Montáž kolejového roštu na úložišti pražce betonové nevystrojené, tvar S49, 49E1 Poznámka: 1. V cenách jsou započteny náklady na úpravu plochy pro montáž, manipulaci a montáž KR, u nevystrojených pražců dřevěných i vrtání. 2. V cenách nejsou obsaženy náklady na dodávku materiálu.</t>
  </si>
  <si>
    <t>193</t>
  </si>
  <si>
    <t>5906125315</t>
  </si>
  <si>
    <t>Montáž kolejového roštu na úložišti pražce betonové vystrojené UIC60, 60E2</t>
  </si>
  <si>
    <t>386</t>
  </si>
  <si>
    <t>Montáž kolejového roštu na úložišti pražce betonové vystrojené UIC60, 60E2 Poznámka: 1. V cenách jsou započteny náklady na úpravu plochy pro montáž, manipulaci a montáž KR, u nevystrojených pražců dřevěných i vrtání. 2. V cenách nejsou obsaženy náklady na dodávku materiálu.</t>
  </si>
  <si>
    <t>5906125325</t>
  </si>
  <si>
    <t>Montáž kolejového roštu na úložišti pražce betonové vystrojené R65</t>
  </si>
  <si>
    <t>388</t>
  </si>
  <si>
    <t>Montáž kolejového roštu na úložišti pražce betonové vystrojené R65 Poznámka: 1. V cenách jsou započteny náklady na úpravu plochy pro montáž, manipulaci a montáž KR, u nevystrojených pražců dřevěných i vrtání. 2. V cenách nejsou obsaženy náklady na dodávku materiálu.</t>
  </si>
  <si>
    <t>195</t>
  </si>
  <si>
    <t>5906125335</t>
  </si>
  <si>
    <t>Montáž kolejového roštu na úložišti pražce betonové vystrojené S49, 49E1</t>
  </si>
  <si>
    <t>390</t>
  </si>
  <si>
    <t>Montáž kolejového roštu na úložišti pražce betonové vystrojené S49, 49E1 Poznámka: 1. V cenách jsou započteny náklady na úpravu plochy pro montáž, manipulaci a montáž KR, u nevystrojených pražců dřevěných i vrtání. 2. V cenách nejsou obsaženy náklady na dodávku materiálu.</t>
  </si>
  <si>
    <t>5906125415</t>
  </si>
  <si>
    <t>Montáž kolejového roštu na úložišti pražce ocelové Y vystrojené, tvar S49, 49E1</t>
  </si>
  <si>
    <t>392</t>
  </si>
  <si>
    <t>Montáž kolejového roštu na úložišti pražce ocelové Y vystrojené, tvar S49, 49E1 Poznámka: 1. V cenách jsou započteny náklady na úpravu plochy pro montáž, manipulaci a montáž KR, u nevystrojených pražců dřevěných i vrtání. 2. V cenách nejsou obsaženy náklady na dodávku materiálu.</t>
  </si>
  <si>
    <t>197</t>
  </si>
  <si>
    <t>5906130015</t>
  </si>
  <si>
    <t>Montáž kolejového roštu v ose koleje pražce dřevěné nevystrojené, tvar UIC60, 60E2</t>
  </si>
  <si>
    <t>394</t>
  </si>
  <si>
    <t>Montáž kolejového roštu v ose koleje pražce dřevěné nevystrojené, tvar UIC60, 60E2 Poznámka: 1. V cenách jsou započteny náklady na manipulaci a montáž KR, u pražců dřevěných nevystrojených i na vrtání pražců. 2. V cenách nejsou obsaženy náklady na dodávku materiálu.</t>
  </si>
  <si>
    <t>5906130025</t>
  </si>
  <si>
    <t>Montáž kolejového roštu v ose koleje pražce dřevěné nevystrojené, tvar R65</t>
  </si>
  <si>
    <t>396</t>
  </si>
  <si>
    <t>Montáž kolejového roštu v ose koleje pražce dřevěné nevystrojené, tvar R65 Poznámka: 1. V cenách jsou započteny náklady na manipulaci a montáž KR, u pražců dřevěných nevystrojených i na vrtání pražců. 2. V cenách nejsou obsaženy náklady na dodávku materiálu.</t>
  </si>
  <si>
    <t>199</t>
  </si>
  <si>
    <t>5906130035</t>
  </si>
  <si>
    <t>Montáž kolejového roštu v ose koleje pražce dřevěné nevystrojené, tvar S49, 49E1</t>
  </si>
  <si>
    <t>398</t>
  </si>
  <si>
    <t>Montáž kolejového roštu v ose koleje pražce dřevěné nevystrojené, tvar S49, 49E1 Poznámka: 1. V cenách jsou započteny náklady na manipulaci a montáž KR, u pražců dřevěných nevystrojených i na vrtání pražců. 2. V cenách nejsou obsaženy náklady na dodávku materiálu.</t>
  </si>
  <si>
    <t>5906130115</t>
  </si>
  <si>
    <t>Montáž kolejového roštu v ose koleje pražce dřevěné vystrojené, tvar UIC60, 60E2</t>
  </si>
  <si>
    <t>400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</si>
  <si>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</si>
  <si>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201</t>
  </si>
  <si>
    <t>5906130125</t>
  </si>
  <si>
    <t>Montáž kolejového roštu v ose koleje pražce dřevěné vystrojené, tvar R65</t>
  </si>
  <si>
    <t>402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</si>
  <si>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</si>
  <si>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</si>
  <si>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</si>
  <si>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404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</si>
  <si>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</si>
  <si>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203</t>
  </si>
  <si>
    <t>5906130215</t>
  </si>
  <si>
    <t>Montáž kolejového roštu v ose koleje pražce betonové nevystrojené, tvar UIC60, 60E2</t>
  </si>
  <si>
    <t>406</t>
  </si>
  <si>
    <t>Montáž kolejového roštu v ose koleje pražce betonové nevystrojené, tvar UIC60, 60E2 Poznámka: 1. V cenách jsou započteny náklady na manipulaci a montáž KR, u pražců dřevěných nevystrojených i na vrtání pražců. 2. V cenách nejsou obsaženy náklady na dodávku materiálu.</t>
  </si>
  <si>
    <t>5906130225</t>
  </si>
  <si>
    <t>Montáž kolejového roštu v ose koleje pražce betonové nevystrojené, tvar R65</t>
  </si>
  <si>
    <t>408</t>
  </si>
  <si>
    <t>Montáž kolejového roštu v ose koleje pražce betonové nevystrojené, tvar R65 Poznámka: 1. V cenách jsou započteny náklady na manipulaci a montáž KR, u pražců dřevěných nevystrojených i na vrtání pražců. 2. V cenách nejsou obsaženy náklady na dodávku materiálu.</t>
  </si>
  <si>
    <t>205</t>
  </si>
  <si>
    <t>5906130235</t>
  </si>
  <si>
    <t>Montáž kolejového roštu v ose koleje pražce betonové nevystrojené, tvar S49, 49E1</t>
  </si>
  <si>
    <t>410</t>
  </si>
  <si>
    <t>Montáž kolejového roštu v ose koleje pražce betonové nevystrojené, tvar S49, 49E1 Poznámka: 1. V cenách jsou započteny náklady na manipulaci a montáž KR, u pražců dřevěných nevystrojených i na vrtání pražců. 2. V cenách nejsou obsaženy náklady na dodávku materiálu.</t>
  </si>
  <si>
    <t>5906130325</t>
  </si>
  <si>
    <t>Montáž kolejového roštu v ose koleje pražce betonové vystrojené, tvar UIC60, 60E2</t>
  </si>
  <si>
    <t>412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</si>
  <si>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</si>
  <si>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207</t>
  </si>
  <si>
    <t>5906130335</t>
  </si>
  <si>
    <t>Montáž kolejového roštu v ose koleje pražce betonové vystrojené, tvar R65</t>
  </si>
  <si>
    <t>414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</si>
  <si>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</si>
  <si>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5906130345</t>
  </si>
  <si>
    <t>Montáž kolejového roštu v ose koleje pražce betonové vystrojené, tvar S49, 49E1</t>
  </si>
  <si>
    <t>416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</si>
  <si>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</si>
  <si>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209</t>
  </si>
  <si>
    <t>5906130425</t>
  </si>
  <si>
    <t>Montáž kolejového roštu v ose koleje pražce ocelové tvar Y vystrojené, tvar S49, 49E1</t>
  </si>
  <si>
    <t>418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</si>
  <si>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</si>
  <si>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5906135015</t>
  </si>
  <si>
    <t>Demontáž kolejového roštu koleje na úložišti pražce dřevěné, tvar UIC60, 60E2</t>
  </si>
  <si>
    <t>420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</si>
  <si>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</si>
  <si>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211</t>
  </si>
  <si>
    <t>5906135025</t>
  </si>
  <si>
    <t>Demontáž kolejového roštu koleje na úložišti pražce dřevěné, tvar R65</t>
  </si>
  <si>
    <t>422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</si>
  <si>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</si>
  <si>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5906135035</t>
  </si>
  <si>
    <t>Demontáž kolejového roštu koleje na úložišti pražce dřevěné, tvar S49, T, 49E1</t>
  </si>
  <si>
    <t>424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</si>
  <si>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</si>
  <si>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213</t>
  </si>
  <si>
    <t>5906135045</t>
  </si>
  <si>
    <t>Demontáž kolejového roštu koleje na úložišti pražce dřevěné, tvar A</t>
  </si>
  <si>
    <t>426</t>
  </si>
  <si>
    <t>Demontáž kolejového roštu koleje na úložišti pražce dřevěné,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</si>
  <si>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</si>
  <si>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</si>
  <si>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428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</si>
  <si>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</si>
  <si>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215</t>
  </si>
  <si>
    <t>5906135145</t>
  </si>
  <si>
    <t>Demontáž kolejového roštu koleje na úložišti pražce betonové, tvar R65</t>
  </si>
  <si>
    <t>430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</si>
  <si>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</si>
  <si>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</si>
  <si>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</si>
  <si>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432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</si>
  <si>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</si>
  <si>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217</t>
  </si>
  <si>
    <t>5906135165</t>
  </si>
  <si>
    <t>Demontáž kolejového roštu koleje na úložišti pražce betonové, tvar A</t>
  </si>
  <si>
    <t>434</t>
  </si>
  <si>
    <t>Demontáž kolejového roštu koleje na úložišti pražce betonové,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</si>
  <si>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5906135285</t>
  </si>
  <si>
    <t>Demontáž kolejového roštu koleje na úložišti pražce ocelové Y, tvar S49, 49E1</t>
  </si>
  <si>
    <t>436</t>
  </si>
  <si>
    <t>Demontáž kolejového roštu koleje na úložišti pražce ocelové Y, tvar S49,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</si>
  <si>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219</t>
  </si>
  <si>
    <t>5906140015</t>
  </si>
  <si>
    <t>Demontáž kolejového roštu koleje v ose koleje pražce dřevěné, tvar UIC60, 60E2</t>
  </si>
  <si>
    <t>438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</si>
  <si>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</si>
  <si>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</si>
  <si>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</si>
  <si>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440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</si>
  <si>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</si>
  <si>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221</t>
  </si>
  <si>
    <t>5906140035</t>
  </si>
  <si>
    <t>Demontáž kolejového roštu koleje v ose koleje pražce dřevěné, tvar S49, T, 49E1</t>
  </si>
  <si>
    <t>442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</si>
  <si>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</si>
  <si>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5906140045</t>
  </si>
  <si>
    <t>Demontáž kolejového roštu koleje v ose koleje pražce dřevěné, tvar A</t>
  </si>
  <si>
    <t>444</t>
  </si>
  <si>
    <t>Demontáž kolejového roštu koleje v ose koleje pražce dřevěné,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</si>
  <si>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223</t>
  </si>
  <si>
    <t>5906140135</t>
  </si>
  <si>
    <t>Demontáž kolejového roštu koleje v ose koleje pražce betonové, tvar UIC60, 60E2</t>
  </si>
  <si>
    <t>446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</si>
  <si>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</si>
  <si>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5906140145</t>
  </si>
  <si>
    <t>Demontáž kolejového roštu koleje v ose koleje pražce betonové, tvar R65</t>
  </si>
  <si>
    <t>448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</si>
  <si>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</si>
  <si>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225</t>
  </si>
  <si>
    <t>5906140155</t>
  </si>
  <si>
    <t>Demontáž kolejového roštu koleje v ose koleje pražce betonové, tvar S49, T, 49E1</t>
  </si>
  <si>
    <t>450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</si>
  <si>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</si>
  <si>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5906140165</t>
  </si>
  <si>
    <t>Demontáž kolejového roštu koleje v ose koleje pražce betonové, tvar A</t>
  </si>
  <si>
    <t>452</t>
  </si>
  <si>
    <t>Demontáž kolejového roštu koleje v ose koleje pražce betonové,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</si>
  <si>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227</t>
  </si>
  <si>
    <t>5906140275</t>
  </si>
  <si>
    <t>Demontáž kolejového roštu koleje v ose koleje pražce ocelové Y, tvar S49, 49E1</t>
  </si>
  <si>
    <t>454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</si>
  <si>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</si>
  <si>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5907005010</t>
  </si>
  <si>
    <t>Výměna ztužujících kolejnic tvar UIC60</t>
  </si>
  <si>
    <t>456</t>
  </si>
  <si>
    <t>Výměna ztužujících kolejnic tvar UIC60 Poznámka: 1. V cenách jsou započteny náklady na manipulaci, výměnu a ošetření součástí mazivem. 2. V cenách nejsou započteny náklady na dodávku materiálu a úpravu kolejnic.</t>
  </si>
  <si>
    <t>229</t>
  </si>
  <si>
    <t>5907005020</t>
  </si>
  <si>
    <t>Výměna ztužujících kolejnic tvar R65</t>
  </si>
  <si>
    <t>458</t>
  </si>
  <si>
    <t>Výměna ztužujících kolejnic tvar R65 Poznámka: 1. V cenách jsou započteny náklady na manipulaci, výměnu a ošetření součástí mazivem. 2. V cenách nejsou započteny náklady na dodávku materiálu a úpravu kolejnic.</t>
  </si>
  <si>
    <t>5907005030</t>
  </si>
  <si>
    <t>Výměna ztužujících kolejnic tvar S49</t>
  </si>
  <si>
    <t>460</t>
  </si>
  <si>
    <t>Výměna ztužujících kolejnic tvar S49 Poznámka: 1. V cenách jsou započteny náklady na manipulaci, výměnu a ošetření součástí mazivem. 2. V cenách nejsou započteny náklady na dodávku materiálu a úpravu kolejnic.</t>
  </si>
  <si>
    <t>231</t>
  </si>
  <si>
    <t>5907010015</t>
  </si>
  <si>
    <t>Výměna LISŮ tvar UIC60, 60E2</t>
  </si>
  <si>
    <t>462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</si>
  <si>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</si>
  <si>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5907010025</t>
  </si>
  <si>
    <t>Výměna LISŮ tvar R65</t>
  </si>
  <si>
    <t>464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</si>
  <si>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</si>
  <si>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233</t>
  </si>
  <si>
    <t>5907010035</t>
  </si>
  <si>
    <t>Výměna LISŮ tvar S49, T, 49E1</t>
  </si>
  <si>
    <t>466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</si>
  <si>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</si>
  <si>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5907015006</t>
  </si>
  <si>
    <t>Ojedinělá výměna kolejnic stávající upevnění, tvar UIC60, 60E2</t>
  </si>
  <si>
    <t>468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</si>
  <si>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</si>
  <si>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235</t>
  </si>
  <si>
    <t>5907015011</t>
  </si>
  <si>
    <t>Ojedinělá výměna kolejnic stávající upevnění, tvar R65</t>
  </si>
  <si>
    <t>470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</si>
  <si>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</si>
  <si>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5907015016</t>
  </si>
  <si>
    <t>Ojedinělá výměna kolejnic stávající upevnění, tvar S49, T, 49E1</t>
  </si>
  <si>
    <t>472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</si>
  <si>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</si>
  <si>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237</t>
  </si>
  <si>
    <t>5907015021</t>
  </si>
  <si>
    <t>Ojedinělá výměna kolejnic stávající upevnění, tvar A</t>
  </si>
  <si>
    <t>474</t>
  </si>
  <si>
    <t>Ojedinělá výměna kolejnic stávající upevnění,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</si>
  <si>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5907015081</t>
  </si>
  <si>
    <t>Ojedinělá výměna kolejnic současně s výměnou pražců, tvar UIC60, 60E2</t>
  </si>
  <si>
    <t>476</t>
  </si>
  <si>
    <t>Ojedinělá výměna kolejnic současně s výměnou pražců,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</si>
  <si>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239</t>
  </si>
  <si>
    <t>5907015086</t>
  </si>
  <si>
    <t>Ojedinělá výměna kolejnic současně s výměnou pražců, tvar R65</t>
  </si>
  <si>
    <t>478</t>
  </si>
  <si>
    <t>Ojedinělá výměna kolejnic současně s výměnou pražců,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</si>
  <si>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5907015091</t>
  </si>
  <si>
    <t>Ojedinělá výměna kolejnic současně s výměnou pražců, tvar S49, T, 49E1</t>
  </si>
  <si>
    <t>480</t>
  </si>
  <si>
    <t>Ojedinělá výměna kolejnic současně s výměnou pražců,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</si>
  <si>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241</t>
  </si>
  <si>
    <t>5907015096</t>
  </si>
  <si>
    <t>Ojedinělá výměna kolejnic současně s výměnou pražců, tvar A</t>
  </si>
  <si>
    <t>482</t>
  </si>
  <si>
    <t>Ojedinělá výměna kolejnic současně s výměnou pražců,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</si>
  <si>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</si>
  <si>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</si>
  <si>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484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</si>
  <si>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</si>
  <si>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243</t>
  </si>
  <si>
    <t>5907015161</t>
  </si>
  <si>
    <t>Ojedinělá výměna kolejnic současně s výměnou kompletů, tvar R65</t>
  </si>
  <si>
    <t>486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</si>
  <si>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</si>
  <si>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</si>
  <si>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</si>
  <si>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488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</si>
  <si>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</si>
  <si>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245</t>
  </si>
  <si>
    <t>5907015171</t>
  </si>
  <si>
    <t>Ojedinělá výměna kolejnic současně s výměnou kompletů, tvar A</t>
  </si>
  <si>
    <t>490</t>
  </si>
  <si>
    <t>Ojedinělá výměna kolejnic současně s výměnou kompletů,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</si>
  <si>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5907015231</t>
  </si>
  <si>
    <t>Ojedinělá výměna kolejnic současně s výměnou svěrek, tvar UIC60, 60E2</t>
  </si>
  <si>
    <t>492</t>
  </si>
  <si>
    <t>Ojedinělá výměna kolejnic současně s výměnou svěrek,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</si>
  <si>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247</t>
  </si>
  <si>
    <t>5907015236</t>
  </si>
  <si>
    <t>Ojedinělá výměna kolejnic současně s výměnou svěrek, tvar R65</t>
  </si>
  <si>
    <t>494</t>
  </si>
  <si>
    <t>Ojedinělá výměna kolejnic současně s výměnou svěrek,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</si>
  <si>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5907015241</t>
  </si>
  <si>
    <t>Ojedinělá výměna kolejnic současně s výměnou svěrek, tvar S49, T, 49E1</t>
  </si>
  <si>
    <t>496</t>
  </si>
  <si>
    <t>Ojedinělá výměna kolejnic současně s výměnou svěrek,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</si>
  <si>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249</t>
  </si>
  <si>
    <t>5907015246</t>
  </si>
  <si>
    <t>Ojedinělá výměna kolejnic současně s výměnou svěrek, tvar A</t>
  </si>
  <si>
    <t>498</t>
  </si>
  <si>
    <t>Ojedinělá výměna kolejnic současně s výměnou svěrek,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</si>
  <si>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5907015306</t>
  </si>
  <si>
    <t>Ojedinělá výměna kolejnic současně s výměnou svěrkových šroubů, tvar UIC60, 60E2</t>
  </si>
  <si>
    <t>500</t>
  </si>
  <si>
    <t>Ojedinělá výměna kolejnic současně s výměnou svěrkových šroubů,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</si>
  <si>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251</t>
  </si>
  <si>
    <t>5907015311</t>
  </si>
  <si>
    <t>Ojedinělá výměna kolejnic současně s výměnou svěrkových šroubů, tvar R65</t>
  </si>
  <si>
    <t>502</t>
  </si>
  <si>
    <t>Ojedinělá výměna kolejnic současně s výměnou svěrkových šroubů,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</si>
  <si>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5907015316</t>
  </si>
  <si>
    <t>Ojedinělá výměna kolejnic současně s výměnou svěrkových šroubů, tvar S49, T, 49E1</t>
  </si>
  <si>
    <t>504</t>
  </si>
  <si>
    <t>Ojedinělá výměna kolejnic současně s výměnou svěrkových šroubů,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</si>
  <si>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253</t>
  </si>
  <si>
    <t>5907015321</t>
  </si>
  <si>
    <t>Ojedinělá výměna kolejnic současně s výměnou svěrkových šroubů, tvar A</t>
  </si>
  <si>
    <t>506</t>
  </si>
  <si>
    <t>Ojedinělá výměna kolejnic současně s výměnou svěrkových šroubů,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</si>
  <si>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5907015381</t>
  </si>
  <si>
    <t>Ojedinělá výměna kolejnic současně s výměnou kompletů a pryžové podložky, tvar UIC60, 60E2</t>
  </si>
  <si>
    <t>508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</si>
  <si>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</si>
  <si>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255</t>
  </si>
  <si>
    <t>5907015386</t>
  </si>
  <si>
    <t>Ojedinělá výměna kolejnic současně s výměnou kompletů a pryžové podložky, tvar R65</t>
  </si>
  <si>
    <t>510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</si>
  <si>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</si>
  <si>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5907015391</t>
  </si>
  <si>
    <t>Ojedinělá výměna kolejnic současně s výměnou kompletů a pryžové podložky, tvar S49, T, 49E1</t>
  </si>
  <si>
    <t>512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</si>
  <si>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</si>
  <si>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257</t>
  </si>
  <si>
    <t>5907015396</t>
  </si>
  <si>
    <t>Ojedinělá výměna kolejnic současně s výměnou kompletů a pryžové podložky, tvar A</t>
  </si>
  <si>
    <t>514</t>
  </si>
  <si>
    <t>Ojedinělá výměna kolejnic současně s výměnou kompletů a pryžové podložky,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</si>
  <si>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</si>
  <si>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</si>
  <si>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516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</si>
  <si>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</si>
  <si>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259</t>
  </si>
  <si>
    <t>5907015461</t>
  </si>
  <si>
    <t>Ojedinělá výměna kolejnic současně s výměnou pryžové podložky, tvar R65</t>
  </si>
  <si>
    <t>518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</si>
  <si>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</si>
  <si>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</si>
  <si>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</si>
  <si>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520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</si>
  <si>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</si>
  <si>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261</t>
  </si>
  <si>
    <t>5907015471</t>
  </si>
  <si>
    <t>Ojedinělá výměna kolejnic současně s výměnou pryžové podložky, tvar A</t>
  </si>
  <si>
    <t>522</t>
  </si>
  <si>
    <t>Ojedinělá výměna kolejnic současně s výměnou pryžové podložky,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</si>
  <si>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5907015531</t>
  </si>
  <si>
    <t>Ojedinělá výměna kolejnic současně s výměnou vodicích vložek, tvar UIC60, 60E2</t>
  </si>
  <si>
    <t>524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</si>
  <si>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</si>
  <si>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263</t>
  </si>
  <si>
    <t>5907015536</t>
  </si>
  <si>
    <t>Ojedinělá výměna kolejnic současně s výměnou vodicích vložek, tvar S49, T, 49E1</t>
  </si>
  <si>
    <t>526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</si>
  <si>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</si>
  <si>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5907015566</t>
  </si>
  <si>
    <t>Ojedinělá výměna kolejnic současně s výměnou kompletů a vodicích vložek, tvar UIC60, 60E2</t>
  </si>
  <si>
    <t>528</t>
  </si>
  <si>
    <t>Ojedinělá výměna kolejnic současně s výměnou kompletů a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</si>
  <si>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265</t>
  </si>
  <si>
    <t>5907015571</t>
  </si>
  <si>
    <t>Ojedinělá výměna kolejnic současně s výměnou kompletů a vodicích vložek, tvar S49, T, 49E1</t>
  </si>
  <si>
    <t>530</t>
  </si>
  <si>
    <t>Ojedinělá výměna kolejnic současně s výměnou kompletů a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</si>
  <si>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5907015601</t>
  </si>
  <si>
    <t>Ojedinělá výměna kolejnic současně s výměnou kompletů, vodicích vložek a pryžové podložky, tvar UIC60, 60E2</t>
  </si>
  <si>
    <t>532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</si>
  <si>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</si>
  <si>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267</t>
  </si>
  <si>
    <t>5907015606</t>
  </si>
  <si>
    <t>Ojedinělá výměna kolejnic současně s výměnou kompletů, vodicích vložek a pryžové podložky, tvar S49, T, 49E1</t>
  </si>
  <si>
    <t>534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</si>
  <si>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</si>
  <si>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5907020006</t>
  </si>
  <si>
    <t>Souvislá výměna kolejnic stávající upevnění, tvar UIC60, 60E2</t>
  </si>
  <si>
    <t>536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</si>
  <si>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</si>
  <si>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269</t>
  </si>
  <si>
    <t>5907020011</t>
  </si>
  <si>
    <t>Souvislá výměna kolejnic stávající upevnění, tvar R65</t>
  </si>
  <si>
    <t>538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</si>
  <si>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</si>
  <si>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5907020016</t>
  </si>
  <si>
    <t>Souvislá výměna kolejnic stávající upevnění, tvar S49, T, 49E1</t>
  </si>
  <si>
    <t>540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</si>
  <si>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</si>
  <si>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271</t>
  </si>
  <si>
    <t>5907020021</t>
  </si>
  <si>
    <t>Souvislá výměna kolejnic stávající upevnění, tvar A</t>
  </si>
  <si>
    <t>542</t>
  </si>
  <si>
    <t>Souvislá výměna kolejnic stávající upevnění,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</si>
  <si>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5907020081</t>
  </si>
  <si>
    <t>Souvislá výměna kolejnic současně s výměnou pražců, tvar UIC60, 60E2</t>
  </si>
  <si>
    <t>544</t>
  </si>
  <si>
    <t>Souvislá výměna kolejnic současně s výměnou pražců,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</si>
  <si>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273</t>
  </si>
  <si>
    <t>5907020086</t>
  </si>
  <si>
    <t>Souvislá výměna kolejnic současně s výměnou pražců, tvar R65</t>
  </si>
  <si>
    <t>546</t>
  </si>
  <si>
    <t>Souvislá výměna kolejnic současně s výměnou pražců,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</si>
  <si>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5907020091</t>
  </si>
  <si>
    <t>Souvislá výměna kolejnic současně s výměnou pražců, tvar S49, T, 49E1</t>
  </si>
  <si>
    <t>548</t>
  </si>
  <si>
    <t>Souvislá výměna kolejnic současně s výměnou pražců,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</si>
  <si>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275</t>
  </si>
  <si>
    <t>5907020096</t>
  </si>
  <si>
    <t>Souvislá výměna kolejnic současně s výměnou pražců, tvar A</t>
  </si>
  <si>
    <t>550</t>
  </si>
  <si>
    <t>Souvislá výměna kolejnic současně s výměnou pražců,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</si>
  <si>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</si>
  <si>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</si>
  <si>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552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</si>
  <si>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</si>
  <si>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277</t>
  </si>
  <si>
    <t>5907020161</t>
  </si>
  <si>
    <t>Souvislá výměna kolejnic současně s výměnou kompletů, tvar R65</t>
  </si>
  <si>
    <t>554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</si>
  <si>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</si>
  <si>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</si>
  <si>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</si>
  <si>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556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</si>
  <si>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</si>
  <si>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279</t>
  </si>
  <si>
    <t>5907020171</t>
  </si>
  <si>
    <t>Souvislá výměna kolejnic současně s výměnou kompletů, tvar A</t>
  </si>
  <si>
    <t>558</t>
  </si>
  <si>
    <t>Souvislá výměna kolejnic současně s výměnou kompletů,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</si>
  <si>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5907020231</t>
  </si>
  <si>
    <t>Souvislá výměna kolejnic současně s výměnou svěrek, tvar UIC60, 60E2</t>
  </si>
  <si>
    <t>560</t>
  </si>
  <si>
    <t>Souvislá výměna kolejnic současně s výměnou svěrek,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</si>
  <si>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281</t>
  </si>
  <si>
    <t>5907020236</t>
  </si>
  <si>
    <t>Souvislá výměna kolejnic současně s výměnou svěrek, tvar R65</t>
  </si>
  <si>
    <t>562</t>
  </si>
  <si>
    <t>Souvislá výměna kolejnic současně s výměnou svěrek,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</si>
  <si>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5907020241</t>
  </si>
  <si>
    <t>Souvislá výměna kolejnic současně s výměnou svěrek, tvar S49, T, 49E1</t>
  </si>
  <si>
    <t>564</t>
  </si>
  <si>
    <t>Souvislá výměna kolejnic současně s výměnou svěrek,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</si>
  <si>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283</t>
  </si>
  <si>
    <t>5907020246</t>
  </si>
  <si>
    <t>Souvislá výměna kolejnic současně s výměnou svěrek, tvar A</t>
  </si>
  <si>
    <t>566</t>
  </si>
  <si>
    <t>Souvislá výměna kolejnic současně s výměnou svěrek,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</si>
  <si>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5907020306</t>
  </si>
  <si>
    <t>Souvislá výměna kolejnic současně s výměnou svěrkových šroubů, tvar UIC60, 60E2</t>
  </si>
  <si>
    <t>568</t>
  </si>
  <si>
    <t>Souvislá výměna kolejnic současně s výměnou svěrkových šroubů,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</si>
  <si>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285</t>
  </si>
  <si>
    <t>5907020311</t>
  </si>
  <si>
    <t>Souvislá výměna kolejnic současně s výměnou svěrkových šroubů, tvar R65</t>
  </si>
  <si>
    <t>570</t>
  </si>
  <si>
    <t>Souvislá výměna kolejnic současně s výměnou svěrkových šroubů,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</si>
  <si>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5907020316</t>
  </si>
  <si>
    <t>Souvislá výměna kolejnic současně s výměnou svěrkových šroubů, tvar S49, T, 49E1</t>
  </si>
  <si>
    <t>572</t>
  </si>
  <si>
    <t>Souvislá výměna kolejnic současně s výměnou svěrkových šroubů,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</si>
  <si>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287</t>
  </si>
  <si>
    <t>5907020321</t>
  </si>
  <si>
    <t>Souvislá výměna kolejnic současně s výměnou svěrkových šroubů, tvar A</t>
  </si>
  <si>
    <t>574</t>
  </si>
  <si>
    <t>Souvislá výměna kolejnic současně s výměnou svěrkových šroubů,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</si>
  <si>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5907020381</t>
  </si>
  <si>
    <t>Souvislá výměna kolejnic současně s výměnou kompletů a pryžové podložky, tvar UIC60, 60E2</t>
  </si>
  <si>
    <t>576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</si>
  <si>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</si>
  <si>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289</t>
  </si>
  <si>
    <t>5907020386</t>
  </si>
  <si>
    <t>Souvislá výměna kolejnic současně s výměnou kompletů a pryžové podložky, tvar R65</t>
  </si>
  <si>
    <t>578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</si>
  <si>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</si>
  <si>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5907020391</t>
  </si>
  <si>
    <t>Souvislá výměna kolejnic současně s výměnou kompletů a pryžové podložky, tvar S49, T, 49E1</t>
  </si>
  <si>
    <t>580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</si>
  <si>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</si>
  <si>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291</t>
  </si>
  <si>
    <t>5907020396</t>
  </si>
  <si>
    <t>Souvislá výměna kolejnic současně s výměnou kompletů a pryžové podložky, tvar A</t>
  </si>
  <si>
    <t>582</t>
  </si>
  <si>
    <t>Souvislá výměna kolejnic současně s výměnou kompletů a pryžové podložky,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</si>
  <si>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</si>
  <si>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</si>
  <si>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584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</si>
  <si>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</si>
  <si>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293</t>
  </si>
  <si>
    <t>5907020461</t>
  </si>
  <si>
    <t>Souvislá výměna kolejnic současně s výměnou pryžové podložky, tvar R65</t>
  </si>
  <si>
    <t>586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</si>
  <si>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</si>
  <si>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</si>
  <si>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</si>
  <si>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588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</si>
  <si>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</si>
  <si>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295</t>
  </si>
  <si>
    <t>5907020471</t>
  </si>
  <si>
    <t>Souvislá výměna kolejnic současně s výměnou pryžové podložky, tvar A</t>
  </si>
  <si>
    <t>590</t>
  </si>
  <si>
    <t>Souvislá výměna kolejnic současně s výměnou pryžové podložky,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</si>
  <si>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5907020531</t>
  </si>
  <si>
    <t>Souvislá výměna kolejnic současně s výměnou vodicích vložek, tvar UIC60, 60E2</t>
  </si>
  <si>
    <t>592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</si>
  <si>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</si>
  <si>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297</t>
  </si>
  <si>
    <t>5907020536</t>
  </si>
  <si>
    <t>Souvislá výměna kolejnic současně s výměnou vodicích vložek, tvar S49, 49E1</t>
  </si>
  <si>
    <t>594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</si>
  <si>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</si>
  <si>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5907020566</t>
  </si>
  <si>
    <t>Souvislá výměna kolejnic současně s výměnou kompletů a vodicích vložek, tvar UIC60, 60E2</t>
  </si>
  <si>
    <t>596</t>
  </si>
  <si>
    <t>Souvislá výměna kolejnic současně s výměnou kompletů a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</si>
  <si>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299</t>
  </si>
  <si>
    <t>5907020571</t>
  </si>
  <si>
    <t>Souvislá výměna kolejnic současně s výměnou kompletů a vodicích vložek, tvar S49, 49E1</t>
  </si>
  <si>
    <t>598</t>
  </si>
  <si>
    <t>Souvislá výměna kolejnic současně s výměnou kompletů a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</si>
  <si>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5907020601</t>
  </si>
  <si>
    <t>Souvislá výměna kolejnic současně s výměnou kompletů, vodicích vložek a pryžové podložky, tvar UIC60, 60E2</t>
  </si>
  <si>
    <t>600</t>
  </si>
  <si>
    <t>Souvislá výměna kolejnic současně s výměnou kompletů, vodicích vložek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</si>
  <si>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301</t>
  </si>
  <si>
    <t>5907020606</t>
  </si>
  <si>
    <t>Souvislá výměna kolejnic současně s výměnou kompletů, vodicích vložek a pryžové podložky, tvar S49, 49E1</t>
  </si>
  <si>
    <t>602</t>
  </si>
  <si>
    <t>Souvislá výměna kolejnic současně s výměnou kompletů, vodicích vložek a pryžové podložky,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</si>
  <si>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5907025006</t>
  </si>
  <si>
    <t>Výměna kolejnicových pásů stávající upevnění, tvar UIC60, 60E2</t>
  </si>
  <si>
    <t>604</t>
  </si>
  <si>
    <t>Výměna kolejnicových pásů stávající upevnění,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</si>
  <si>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303</t>
  </si>
  <si>
    <t>5907025011</t>
  </si>
  <si>
    <t>Výměna kolejnicových pásů stávající upevnění, tvar R65</t>
  </si>
  <si>
    <t>606</t>
  </si>
  <si>
    <t>Výměna kolejnicových pásů stávající upevnění,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</si>
  <si>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5907025016</t>
  </si>
  <si>
    <t>Výměna kolejnicových pásů stávající upevnění, tvar S49, T, 49E1</t>
  </si>
  <si>
    <t>608</t>
  </si>
  <si>
    <t>Výměna kolejnicových pásů stávající upevnění,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</si>
  <si>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305</t>
  </si>
  <si>
    <t>5907025081</t>
  </si>
  <si>
    <t>Výměna kolejnicových pásů současně s výměnou pražců, tvar UIC60, 60E2</t>
  </si>
  <si>
    <t>610</t>
  </si>
  <si>
    <t>Výměna kolejnicových pásů současně s výměnou pražců,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</si>
  <si>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5907025086</t>
  </si>
  <si>
    <t>Výměna kolejnicových pásů současně s výměnou pražců, tvar R65</t>
  </si>
  <si>
    <t>612</t>
  </si>
  <si>
    <t>Výměna kolejnicových pásů současně s výměnou pražců,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</si>
  <si>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307</t>
  </si>
  <si>
    <t>5907025091</t>
  </si>
  <si>
    <t>Výměna kolejnicových pásů současně s výměnou pražců, tvar S49, T, 49E1</t>
  </si>
  <si>
    <t>614</t>
  </si>
  <si>
    <t>Výměna kolejnicových pásů současně s výměnou pražců,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</si>
  <si>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5907025156</t>
  </si>
  <si>
    <t>Výměna kolejnicových pásů současně s výměnou kompletů, tvar UIC60, 60E2</t>
  </si>
  <si>
    <t>616</t>
  </si>
  <si>
    <t>Výměna kolejnicových pásů současně s výměnou kompletů,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</si>
  <si>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309</t>
  </si>
  <si>
    <t>5907025161</t>
  </si>
  <si>
    <t>Výměna kolejnicových pásů současně s výměnou kompletů, tvar R65</t>
  </si>
  <si>
    <t>618</t>
  </si>
  <si>
    <t>Výměna kolejnicových pásů současně s výměnou kompletů,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</si>
  <si>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5907025166</t>
  </si>
  <si>
    <t>Výměna kolejnicových pásů současně s výměnou kompletů, tvar S49, T, 49E1</t>
  </si>
  <si>
    <t>620</t>
  </si>
  <si>
    <t>Výměna kolejnicových pásů současně s výměnou kompletů,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</si>
  <si>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311</t>
  </si>
  <si>
    <t>5907025231</t>
  </si>
  <si>
    <t>Výměna kolejnicových pásů současně s výměnou svěrek, tvar UIC60, 60E2</t>
  </si>
  <si>
    <t>622</t>
  </si>
  <si>
    <t>Výměna kolejnicových pásů současně s výměnou svěrek,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</si>
  <si>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5907025236</t>
  </si>
  <si>
    <t>Výměna kolejnicových pásů současně s výměnou svěrek, tvar R65</t>
  </si>
  <si>
    <t>624</t>
  </si>
  <si>
    <t>Výměna kolejnicových pásů současně s výměnou svěrek,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</si>
  <si>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313</t>
  </si>
  <si>
    <t>5907025241</t>
  </si>
  <si>
    <t>Výměna kolejnicových pásů současně s výměnou svěrek, tvar S49, T, 49E1</t>
  </si>
  <si>
    <t>626</t>
  </si>
  <si>
    <t>Výměna kolejnicových pásů současně s výměnou svěrek,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</si>
  <si>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5907025306</t>
  </si>
  <si>
    <t>Výměna kolejnicových pásů současně s výměnou svěrkových šroubů, tvar UIC60, 60E2</t>
  </si>
  <si>
    <t>628</t>
  </si>
  <si>
    <t>Výměna kolejnicových pásů současně s výměnou svěrkových šroubů,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</si>
  <si>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315</t>
  </si>
  <si>
    <t>5907025311</t>
  </si>
  <si>
    <t>Výměna kolejnicových pásů současně s výměnou svěrkových šroubů, tvar R65</t>
  </si>
  <si>
    <t>630</t>
  </si>
  <si>
    <t>Výměna kolejnicových pásů současně s výměnou svěrkových šroubů,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</si>
  <si>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5907025316</t>
  </si>
  <si>
    <t>Výměna kolejnicových pásů současně s výměnou svěrkových šroubů, tvar S49, T, 49E1</t>
  </si>
  <si>
    <t>632</t>
  </si>
  <si>
    <t>Výměna kolejnicových pásů současně s výměnou svěrkových šroubů,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</si>
  <si>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317</t>
  </si>
  <si>
    <t>5907025381</t>
  </si>
  <si>
    <t>Výměna kolejnicových pásů současně s výměnou kompletů a pryžové podložky, tvar UIC60, 60E2</t>
  </si>
  <si>
    <t>634</t>
  </si>
  <si>
    <t>Výměna kolejnicových pásů současně s výměnou kompletů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</si>
  <si>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5907025383</t>
  </si>
  <si>
    <t>Výměna kolejnicových pásů současně s výměnou kroužků a pryžové podložky, tvar UIC60, 60E2</t>
  </si>
  <si>
    <t>636</t>
  </si>
  <si>
    <t>Výměna kolejnicových pásů současně s výměnou kroužků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</si>
  <si>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319</t>
  </si>
  <si>
    <t>5907025386</t>
  </si>
  <si>
    <t>Výměna kolejnicových pásů současně s výměnou kompletů a pryžové podložky, tvar R65</t>
  </si>
  <si>
    <t>638</t>
  </si>
  <si>
    <t>Výměna kolejnicových pásů současně s výměnou kompletů a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</si>
  <si>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5907025388</t>
  </si>
  <si>
    <t>Výměna kolejnicových pásů současně s výměnou kroužků a pryžové podložky, tvar R65</t>
  </si>
  <si>
    <t>640</t>
  </si>
  <si>
    <t>Výměna kolejnicových pásů současně s výměnou kroužků a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</si>
  <si>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321</t>
  </si>
  <si>
    <t>5907025391</t>
  </si>
  <si>
    <t>Výměna kolejnicových pásů současně s výměnou kompletů a pryžové podložky, tvar S49, T, 49E1</t>
  </si>
  <si>
    <t>642</t>
  </si>
  <si>
    <t>Výměna kolejnicových pásů současně s výměnou kompletů a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</si>
  <si>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5907025393</t>
  </si>
  <si>
    <t>Výměna kolejnicových pásů současně s výměnou kroužků a pryžové podložky, tvar S49, T, 49E1</t>
  </si>
  <si>
    <t>644</t>
  </si>
  <si>
    <t>Výměna kolejnicových pásů současně s výměnou kroužků a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</si>
  <si>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323</t>
  </si>
  <si>
    <t>5907025456</t>
  </si>
  <si>
    <t>Výměna kolejnicových pásů současně s výměnou pryžové podložky, tvar UIC60, 60E2</t>
  </si>
  <si>
    <t>646</t>
  </si>
  <si>
    <t>Výměna kolejnicových pásů současně s výměnou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</si>
  <si>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5907025461</t>
  </si>
  <si>
    <t>Výměna kolejnicových pásů současně s výměnou pryžové podložky, tvar R65</t>
  </si>
  <si>
    <t>648</t>
  </si>
  <si>
    <t>Výměna kolejnicových pásů současně s výměnou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</si>
  <si>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325</t>
  </si>
  <si>
    <t>5907025466</t>
  </si>
  <si>
    <t>Výměna kolejnicových pásů současně s výměnou pryžové podložky, tvar S49, T, 49E1</t>
  </si>
  <si>
    <t>650</t>
  </si>
  <si>
    <t>Výměna kolejnicových pásů současně s výměnou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</si>
  <si>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5907025531</t>
  </si>
  <si>
    <t>Výměna kolejnicových pásů současně s výměnou vodicích vložek, tvar UIC60, 60E2</t>
  </si>
  <si>
    <t>652</t>
  </si>
  <si>
    <t>Výměna kolejnicových pásů současně s výměnou vodicích vložek,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</si>
  <si>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327</t>
  </si>
  <si>
    <t>5907025536</t>
  </si>
  <si>
    <t>Výměna kolejnicových pásů současně s výměnou vodicích vložek, tvar S49, 49E1</t>
  </si>
  <si>
    <t>654</t>
  </si>
  <si>
    <t>Výměna kolejnicových pásů současně s výměnou vodicích vložek,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</si>
  <si>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5907025566</t>
  </si>
  <si>
    <t>Výměna kolejnicových pásů současně s výměnou kompletů a vodicích vložek, tvar UIC60, 60E2</t>
  </si>
  <si>
    <t>656</t>
  </si>
  <si>
    <t>Výměna kolejnicových pásů současně s výměnou kompletů a vodicích vložek,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</si>
  <si>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329</t>
  </si>
  <si>
    <t>5907025571</t>
  </si>
  <si>
    <t>Výměna kolejnicových pásů současně s výměnou kompletů a vodicích vložek, tvar S49, 49E1</t>
  </si>
  <si>
    <t>658</t>
  </si>
  <si>
    <t>Výměna kolejnicových pásů současně s výměnou kompletů a vodicích vložek,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</si>
  <si>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5907025601</t>
  </si>
  <si>
    <t>Výměna kolejnicových pásů současně s výměnou kompletů, vodicích vložek a pryžové podložky, tvar UIC60, 60E2</t>
  </si>
  <si>
    <t>660</t>
  </si>
  <si>
    <t>Výměna kolejnicových pásů současně s výměnou kompletů, vodicích vložek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</si>
  <si>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331</t>
  </si>
  <si>
    <t>5907025606</t>
  </si>
  <si>
    <t>Výměna kolejnicových pásů současně s výměnou kompletů, vodicích vložek a pryžové podložky, tvar S49, 49E1</t>
  </si>
  <si>
    <t>662</t>
  </si>
  <si>
    <t>Výměna kolejnicových pásů současně s výměnou kompletů, vodicích vložek a pryžové podložky,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</si>
  <si>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5907030006</t>
  </si>
  <si>
    <t>Záměna kolejnic stávající upevnění, tvar UIC60, 60E2</t>
  </si>
  <si>
    <t>664</t>
  </si>
  <si>
    <t>Záměna kolejnic stávající upevnění,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</si>
  <si>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333</t>
  </si>
  <si>
    <t>5907030011</t>
  </si>
  <si>
    <t>Záměna kolejnic stávající upevnění, tvar R65</t>
  </si>
  <si>
    <t>666</t>
  </si>
  <si>
    <t>Záměna kolejnic stávající upevnění,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</si>
  <si>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5907030016</t>
  </si>
  <si>
    <t>Záměna kolejnic stávající upevnění, tvar S49, T, 49E1</t>
  </si>
  <si>
    <t>668</t>
  </si>
  <si>
    <t>Záměna kolejnic stávající upevnění,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</si>
  <si>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335</t>
  </si>
  <si>
    <t>5907030081</t>
  </si>
  <si>
    <t>Záměna kolejnic současně s výměnou pražců, tvar UIC60, 60E2</t>
  </si>
  <si>
    <t>670</t>
  </si>
  <si>
    <t>Záměna kolejnic současně s výměnou pražců,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</si>
  <si>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5907030086</t>
  </si>
  <si>
    <t>Záměna kolejnic současně s výměnou pražců, tvar R65</t>
  </si>
  <si>
    <t>672</t>
  </si>
  <si>
    <t>Záměna kolejnic současně s výměnou pražců,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</si>
  <si>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337</t>
  </si>
  <si>
    <t>5907030091</t>
  </si>
  <si>
    <t>Záměna kolejnic současně s výměnou pražců, tvar S49, T, 49E1</t>
  </si>
  <si>
    <t>674</t>
  </si>
  <si>
    <t>Záměna kolejnic současně s výměnou pražců,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</si>
  <si>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5907030156</t>
  </si>
  <si>
    <t>Záměna kolejnic současně s výměnou kompletů, tvar UIC60, 60E2</t>
  </si>
  <si>
    <t>676</t>
  </si>
  <si>
    <t>Záměna kolejnic současně s výměnou kompletů,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</si>
  <si>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339</t>
  </si>
  <si>
    <t>5907030161</t>
  </si>
  <si>
    <t>Záměna kolejnic současně s výměnou kompletů, tvar R65</t>
  </si>
  <si>
    <t>678</t>
  </si>
  <si>
    <t>Záměna kolejnic současně s výměnou kompletů,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</si>
  <si>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5907030166</t>
  </si>
  <si>
    <t>Záměna kolejnic současně s výměnou kompletů, tvar S49, T, 49E1</t>
  </si>
  <si>
    <t>680</t>
  </si>
  <si>
    <t>Záměna kolejnic současně s výměnou kompletů,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</si>
  <si>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341</t>
  </si>
  <si>
    <t>5907030231</t>
  </si>
  <si>
    <t>Záměna kolejnic současně s výměnou svěrek, tvar UIC60, 60E2</t>
  </si>
  <si>
    <t>682</t>
  </si>
  <si>
    <t>Záměna kolejnic současně s výměnou svěrek,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</si>
  <si>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5907030236</t>
  </si>
  <si>
    <t>Záměna kolejnic současně s výměnou svěrek, tvar R65</t>
  </si>
  <si>
    <t>684</t>
  </si>
  <si>
    <t>Záměna kolejnic současně s výměnou svěrek,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</si>
  <si>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343</t>
  </si>
  <si>
    <t>5907030241</t>
  </si>
  <si>
    <t>Záměna kolejnic současně s výměnou svěrek, tvar S49, T, 49E1</t>
  </si>
  <si>
    <t>686</t>
  </si>
  <si>
    <t>Záměna kolejnic současně s výměnou svěrek,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</si>
  <si>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5907030306</t>
  </si>
  <si>
    <t>Záměna kolejnic současně s výměnou svěrkových šroubů, tvar UIC60, 60E2</t>
  </si>
  <si>
    <t>688</t>
  </si>
  <si>
    <t>Záměna kolejnic současně s výměnou svěrkových šroubů,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</si>
  <si>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345</t>
  </si>
  <si>
    <t>5907030311</t>
  </si>
  <si>
    <t>Záměna kolejnic současně s výměnou svěrkových šroubů, tvar R65</t>
  </si>
  <si>
    <t>690</t>
  </si>
  <si>
    <t>Záměna kolejnic současně s výměnou svěrkových šroubů,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</si>
  <si>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5907030316</t>
  </si>
  <si>
    <t>Záměna kolejnic současně s výměnou svěrkových šroubů, tvar S49, T, 49E1</t>
  </si>
  <si>
    <t>692</t>
  </si>
  <si>
    <t>Záměna kolejnic současně s výměnou svěrkových šroubů,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</si>
  <si>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347</t>
  </si>
  <si>
    <t>5907030381</t>
  </si>
  <si>
    <t>Záměna kolejnic současně s výměnou kompletů a pryžové podložky, tvar UIC60, 60E2</t>
  </si>
  <si>
    <t>694</t>
  </si>
  <si>
    <t>Záměna kolejnic současně s výměnou kompletů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</si>
  <si>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5907030386</t>
  </si>
  <si>
    <t>Záměna kolejnic současně s výměnou kompletů a pryžové podložky, tvar R65</t>
  </si>
  <si>
    <t>696</t>
  </si>
  <si>
    <t>Záměna kolejnic současně s výměnou kompletů a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</si>
  <si>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349</t>
  </si>
  <si>
    <t>5907030391</t>
  </si>
  <si>
    <t>Záměna kolejnic současně s výměnou kompletů a pryžové podložky, tvar S49, T, 49E1</t>
  </si>
  <si>
    <t>698</t>
  </si>
  <si>
    <t>Záměna kolejnic současně s výměnou kompletů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</si>
  <si>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5907030456</t>
  </si>
  <si>
    <t>Záměna kolejnic současně s výměnou pryžové podložky, tvar UIC60, 60E2</t>
  </si>
  <si>
    <t>700</t>
  </si>
  <si>
    <t>Záměna kolejnic současně s výměnou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</si>
  <si>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351</t>
  </si>
  <si>
    <t>5907030461</t>
  </si>
  <si>
    <t>Záměna kolejnic současně s výměnou pryžové podložky, tvar R65</t>
  </si>
  <si>
    <t>702</t>
  </si>
  <si>
    <t>Záměna kolejnic současně s výměnou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</si>
  <si>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5907030466</t>
  </si>
  <si>
    <t>Záměna kolejnic současně s výměnou pryžové podložky, tvar S49, T, 49E1</t>
  </si>
  <si>
    <t>704</t>
  </si>
  <si>
    <t>Záměna kolejnic současně s výměnou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</si>
  <si>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353</t>
  </si>
  <si>
    <t>5907030531</t>
  </si>
  <si>
    <t>Záměna kolejnic současně s výměnou vodicích vložek, tvar UIC60, 60E2</t>
  </si>
  <si>
    <t>706</t>
  </si>
  <si>
    <t>Záměna kolejnic současně s výměnou vodicích vložek,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</si>
  <si>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5907030536</t>
  </si>
  <si>
    <t>Záměna kolejnic současně s výměnou vodicích vložek, tvar S49, T, 49E1</t>
  </si>
  <si>
    <t>708</t>
  </si>
  <si>
    <t>Záměna kolejnic současně s výměnou vodicích vložek,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</si>
  <si>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355</t>
  </si>
  <si>
    <t>5907030566</t>
  </si>
  <si>
    <t>Záměna kolejnic současně s výměnou kompletů a vodicích vložek, tvar UIC60, 60E2</t>
  </si>
  <si>
    <t>710</t>
  </si>
  <si>
    <t>Záměna kolejnic současně s výměnou kompletů a vodicích vložek,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</si>
  <si>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5907030571</t>
  </si>
  <si>
    <t>Záměna kolejnic současně s výměnou kompletů a vodicích vložek, tvar S49, T, 49E1</t>
  </si>
  <si>
    <t>712</t>
  </si>
  <si>
    <t>Záměna kolejnic současně s výměnou kompletů a vodicích vložek,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</si>
  <si>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357</t>
  </si>
  <si>
    <t>5907030601</t>
  </si>
  <si>
    <t>Záměna kolejnic současně s výměnou kompletů, vodicích vložek a pryžové podložky, tvar UIC60, 60E2</t>
  </si>
  <si>
    <t>714</t>
  </si>
  <si>
    <t>Záměna kolejnic současně s výměnou kompletů, vodicích vložek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</si>
  <si>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5907030606</t>
  </si>
  <si>
    <t>Záměna kolejnic současně s výměnou kompletů, vodicích vložek a pryžové podložky, tvar S49, T, 49E1</t>
  </si>
  <si>
    <t>716</t>
  </si>
  <si>
    <t>Záměna kolejnic současně s výměnou kompletů, vodicích vložek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</si>
  <si>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359</t>
  </si>
  <si>
    <t>5907035021</t>
  </si>
  <si>
    <t>Úprava dilatačních spár kolejnic tvar kolejnice UIC60, 60E2</t>
  </si>
  <si>
    <t>718</t>
  </si>
  <si>
    <t>Úprava dilatačních spár kolejnic tvar kolejnice UIC60, 60E2 Poznámka: 1. V cenách jsou započteny náklady na uvolnění nebo demontáž upevňovadel, posun kolejnic, nastavení spáry, dotažení upevňovadel a ošetření součástí mazivem.</t>
  </si>
  <si>
    <t>5907035121</t>
  </si>
  <si>
    <t>Úprava dilatačních spár kolejnic tvar kolejnice R65</t>
  </si>
  <si>
    <t>720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</si>
  <si>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</si>
  <si>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361</t>
  </si>
  <si>
    <t>5907035211</t>
  </si>
  <si>
    <t>Úprava dilatačních spár kolejnic tvar kolejnice S49, T, 49E1</t>
  </si>
  <si>
    <t>722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</si>
  <si>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</si>
  <si>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5907035311</t>
  </si>
  <si>
    <t>Úprava dilatačních spár kolejnic tvar kolejnice A</t>
  </si>
  <si>
    <t>724</t>
  </si>
  <si>
    <t>Úprava dilatačních spár kolejnic tvar kolejnice A Poznámka: 1. V cenách jsou započteny náklady na uvolnění nebo demontáž upevňovadel, posun kolejnic, nastavení spáry, dotažení upevňovadel a ošetření součástí mazivem.</t>
  </si>
  <si>
    <t>363</t>
  </si>
  <si>
    <t>5907040011</t>
  </si>
  <si>
    <t>Posun kolejnic před svařováním tvar kolejnic UIC60, 60E2, R65</t>
  </si>
  <si>
    <t>726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</si>
  <si>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</si>
  <si>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</si>
  <si>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</si>
  <si>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728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</si>
  <si>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</si>
  <si>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365</t>
  </si>
  <si>
    <t>5907040041</t>
  </si>
  <si>
    <t>Posun kolejnic před svařováním tvar kolejnic A</t>
  </si>
  <si>
    <t>730</t>
  </si>
  <si>
    <t>Posun kolejnic před svařováním tvar kolejnic A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</si>
  <si>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5907045010</t>
  </si>
  <si>
    <t>Příplatek za obtížnost při výměně kolejnic v oblouku o poloměru menším než 200 m tv. UIC60</t>
  </si>
  <si>
    <t>732</t>
  </si>
  <si>
    <t>Příplatek za obtížnost při výměně kolejnic v oblouku o poloměru menším než 200 m tv. UIC60 Poznámka: 1. V cenách jsou započteny náklady za obtížné podmínky výměny kolejnic.</t>
  </si>
  <si>
    <t>367</t>
  </si>
  <si>
    <t>5907045020</t>
  </si>
  <si>
    <t>Příplatek za obtížnost při výměně kolejnic v oblouku o poloměru menším než 200 m tv. R65</t>
  </si>
  <si>
    <t>734</t>
  </si>
  <si>
    <t>Příplatek za obtížnost při výměně kolejnic v oblouku o poloměru menším než 200 m tv. R65 Poznámka: 1. V cenách jsou započteny náklady za obtížné podmínky výměny kolejnic.</t>
  </si>
  <si>
    <t>5907045110</t>
  </si>
  <si>
    <t>Příplatek za obtížnost při výměně kolejnic na rozponových podkladnicích tv. R65</t>
  </si>
  <si>
    <t>736</t>
  </si>
  <si>
    <t>Příplatek za obtížnost při výměně kolejnic na rozponových podkladnicích tv. R65 Poznámka: 1. V cenách jsou započteny náklady za obtížné podmínky výměny kolejnic.</t>
  </si>
  <si>
    <t>369</t>
  </si>
  <si>
    <t>5907045120</t>
  </si>
  <si>
    <t>Příplatek za obtížnost při výměně kolejnic na rozponových podkladnicích tv. S49</t>
  </si>
  <si>
    <t>738</t>
  </si>
  <si>
    <t>Příplatek za obtížnost při výměně kolejnic na rozponových podkladnicích tv. S49 Poznámka: 1. V cenách jsou započteny náklady za obtížné podmínky výměny kolejnic.</t>
  </si>
  <si>
    <t>5907050010</t>
  </si>
  <si>
    <t>Dělení kolejnic řezáním nebo rozbroušením, soustavy UIC60 nebo R65</t>
  </si>
  <si>
    <t>740</t>
  </si>
  <si>
    <t>Dělení kolejnic řezáním nebo rozbroušením, soustavy UIC60 nebo R65 Poznámka: 1. V cenách jsou započteny náklady na manipulaci, podložení, označení a provedení řezu kolejnice.</t>
  </si>
  <si>
    <t>371</t>
  </si>
  <si>
    <t>5907050020</t>
  </si>
  <si>
    <t>Dělení kolejnic řezáním nebo rozbroušením, soustavy S49 nebo T</t>
  </si>
  <si>
    <t>742</t>
  </si>
  <si>
    <t>Dělení kolejnic řezáním nebo rozbroušením, soustavy S49 nebo T Poznámka: 1. V cenách jsou započteny náklady na manipulaci, podložení, označení a provedení řezu kolejnice.</t>
  </si>
  <si>
    <t>5907050030</t>
  </si>
  <si>
    <t>Dělení kolejnic řezáním nebo rozbroušením, soustavy A</t>
  </si>
  <si>
    <t>744</t>
  </si>
  <si>
    <t>Dělení kolejnic řezáním nebo rozbroušením, soustavy A Poznámka: 1. V cenách jsou započteny náklady na manipulaci, podložení, označení a provedení řezu kolejnice.</t>
  </si>
  <si>
    <t>373</t>
  </si>
  <si>
    <t>5907050110</t>
  </si>
  <si>
    <t>Dělení kolejnic kyslíkem, soustavy UIC60 nebo R65</t>
  </si>
  <si>
    <t>746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</si>
  <si>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</si>
  <si>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</si>
  <si>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</si>
  <si>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748</t>
  </si>
  <si>
    <t>Dělení kolejnic kyslíkem, soustavy S49 nebo T Poznámka: 1. V cenách jsou započteny náklady na manipulaci, podložení, označení a provedení řezu kolejnice.</t>
  </si>
  <si>
    <t>375</t>
  </si>
  <si>
    <t>5907050130</t>
  </si>
  <si>
    <t>Dělení kolejnic kyslíkem, soustavy A</t>
  </si>
  <si>
    <t>750</t>
  </si>
  <si>
    <t>Dělení kolejnic kyslíkem, soustavy A Poznámka: 1. V cenách jsou započteny náklady na manipulaci, podložení, označení a provedení řezu kolejnice.</t>
  </si>
  <si>
    <t>5907055010</t>
  </si>
  <si>
    <t>Vrtání kolejnic otvor o průměru do 10 mm</t>
  </si>
  <si>
    <t>752</t>
  </si>
  <si>
    <t>Vrtání kolejnic otvor o průměru do 10 mm Poznámka: 1. V cenách jsou započteny náklady na manipulaci, podložení, označení a provedení vrtu ve stojině kolejnice.</t>
  </si>
  <si>
    <t>377</t>
  </si>
  <si>
    <t>5907055020</t>
  </si>
  <si>
    <t>Vrtání kolejnic otvor o průměru přes 10 do 23 mm</t>
  </si>
  <si>
    <t>754</t>
  </si>
  <si>
    <t>Vrtání kolejnic otvor o průměru přes 10 do 23 mm Poznámka: 1. V cenách jsou započteny náklady na manipulaci, podložení, označení a provedení vrtu ve stojině kolejnice.</t>
  </si>
  <si>
    <t>5907055030</t>
  </si>
  <si>
    <t>Vrtání kolejnic otvor o průměru přes 23 mm</t>
  </si>
  <si>
    <t>756</t>
  </si>
  <si>
    <t>Vrtání kolejnic otvor o průměru přes 23 mm Poznámka: 1. V cenách jsou započteny náklady na manipulaci, podložení, označení a provedení vrtu ve stojině kolejnice.</t>
  </si>
  <si>
    <t>379</t>
  </si>
  <si>
    <t>5908005015</t>
  </si>
  <si>
    <t>Oprava kolejnicového styku výměna spojky tvar UIC60, R65</t>
  </si>
  <si>
    <t>758</t>
  </si>
  <si>
    <t>Oprava kolejnicového styku výměna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</si>
  <si>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5908005025</t>
  </si>
  <si>
    <t>Oprava kolejnicového styku výměna spojky tvar S49, T, A</t>
  </si>
  <si>
    <t>760</t>
  </si>
  <si>
    <t>Oprava kolejnicového styku výměna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</si>
  <si>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381</t>
  </si>
  <si>
    <t>5908005115</t>
  </si>
  <si>
    <t>Oprava kolejnicového styku demontáž spojky tvar UIC60, R65</t>
  </si>
  <si>
    <t>762</t>
  </si>
  <si>
    <t>Oprava kolejnicového styku demontáž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</si>
  <si>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5908005125</t>
  </si>
  <si>
    <t>Oprava kolejnicového styku demontáž spojky tvar S49, T, A</t>
  </si>
  <si>
    <t>764</t>
  </si>
  <si>
    <t>Oprava kolejnicového styku demontáž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</si>
  <si>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383</t>
  </si>
  <si>
    <t>5908005215</t>
  </si>
  <si>
    <t>Oprava kolejnicového styku montáž spojky tvar UIC60, R65</t>
  </si>
  <si>
    <t>766</t>
  </si>
  <si>
    <t>Oprava kolejnicového styku 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</si>
  <si>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5908005225</t>
  </si>
  <si>
    <t>Oprava kolejnicového styku montáž spojky tvar S49, T, A</t>
  </si>
  <si>
    <t>768</t>
  </si>
  <si>
    <t>Oprava kolejnicového styku 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</si>
  <si>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385</t>
  </si>
  <si>
    <t>5908005315</t>
  </si>
  <si>
    <t>Oprava kolejnicového styku výměna spojek tvar UIC60, R65</t>
  </si>
  <si>
    <t>styk</t>
  </si>
  <si>
    <t>770</t>
  </si>
  <si>
    <t>Oprava kolejnicového styku výměna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</si>
  <si>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5908005325</t>
  </si>
  <si>
    <t>Oprava kolejnicového styku výměna spojek tvar S49, T, A</t>
  </si>
  <si>
    <t>772</t>
  </si>
  <si>
    <t>Oprava kolejnicového styku výměna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</si>
  <si>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387</t>
  </si>
  <si>
    <t>5908005415</t>
  </si>
  <si>
    <t>Oprava kolejnicového styku demontáž spojek tvar UIC60, R65</t>
  </si>
  <si>
    <t>774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</si>
  <si>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</si>
  <si>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5908005425</t>
  </si>
  <si>
    <t>Oprava kolejnicového styku demontáž spojek tvar S49, T, A</t>
  </si>
  <si>
    <t>776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</si>
  <si>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</si>
  <si>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389</t>
  </si>
  <si>
    <t>5908005515</t>
  </si>
  <si>
    <t>Oprava kolejnicového styku montáž spojek tvar UIC60, R65</t>
  </si>
  <si>
    <t>778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</si>
  <si>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</si>
  <si>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5908005525</t>
  </si>
  <si>
    <t>Oprava kolejnicového styku montáž spojek tvar S49, T, A</t>
  </si>
  <si>
    <t>780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</si>
  <si>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</si>
  <si>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391</t>
  </si>
  <si>
    <t>5908010015</t>
  </si>
  <si>
    <t>Zřízení kolejnicového styku bez rozřezu tvar UIC60, R65</t>
  </si>
  <si>
    <t>782</t>
  </si>
  <si>
    <t>Zřízení kolejnicového styku bez rozřezu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</si>
  <si>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5908010035</t>
  </si>
  <si>
    <t>Zřízení kolejnicového styku bez rozřezu tvar S49, T, A</t>
  </si>
  <si>
    <t>784</t>
  </si>
  <si>
    <t>Zřízení kolejnicového styku bez rozřezu tvar S49, T, A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</si>
  <si>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393</t>
  </si>
  <si>
    <t>5908010115</t>
  </si>
  <si>
    <t>Zřízení kolejnicového styku s rozřezem a vrtáním - 4 otvory tvar UIC60, R65</t>
  </si>
  <si>
    <t>786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</si>
  <si>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</si>
  <si>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5908010135</t>
  </si>
  <si>
    <t>Zřízení kolejnicového styku s rozřezem a vrtáním - 4 otvory tvar S49, T</t>
  </si>
  <si>
    <t>788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</si>
  <si>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</si>
  <si>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395</t>
  </si>
  <si>
    <t>5908010145</t>
  </si>
  <si>
    <t>Zřízení kolejnicového styku s rozřezem a vrtáním - 4 otvory tvar A</t>
  </si>
  <si>
    <t>790</t>
  </si>
  <si>
    <t>Zřízení kolejnicového styku s rozřezem a vrtáním - 4 otvory tvar A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</si>
  <si>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5908010215</t>
  </si>
  <si>
    <t>Zřízení kolejnicového styku s rozřezem a vrtáním - 2 otvory tvar UIC60, R65</t>
  </si>
  <si>
    <t>792</t>
  </si>
  <si>
    <t>Zřízení kolejnicového styku s rozřezem a vrtáním - 2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</si>
  <si>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397</t>
  </si>
  <si>
    <t>5908010235</t>
  </si>
  <si>
    <t>Zřízení kolejnicového styku s rozřezem a vrtáním - 2 otvory tvar S49, T</t>
  </si>
  <si>
    <t>794</t>
  </si>
  <si>
    <t>Zřízení kolejnicového styku s rozřezem a vrtáním - 2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</si>
  <si>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5908010245</t>
  </si>
  <si>
    <t>Zřízení kolejnicového styku s rozřezem a vrtáním - 2 otvory tvar A</t>
  </si>
  <si>
    <t>796</t>
  </si>
  <si>
    <t>Zřízení kolejnicového styku s rozřezem a vrtáním - 2 otvory tvar A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</si>
  <si>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399</t>
  </si>
  <si>
    <t>5908015015</t>
  </si>
  <si>
    <t>Oprava součástí izolovaného styku (IS) výměna spojky tvar UIC60, R65</t>
  </si>
  <si>
    <t>798</t>
  </si>
  <si>
    <t>Oprava součástí izolovaného styku (IS) výměna spojky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</si>
  <si>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5908015035</t>
  </si>
  <si>
    <t>Oprava součástí izolovaného styku (IS) výměna spojky tvar S49, T, A</t>
  </si>
  <si>
    <t>800</t>
  </si>
  <si>
    <t>Oprava součástí izolovaného styku (IS) výměna spojky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</si>
  <si>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401</t>
  </si>
  <si>
    <t>5908015115</t>
  </si>
  <si>
    <t>Oprava součástí izolovaného styku (IS) demontáž spojky tvar UIC60, R65</t>
  </si>
  <si>
    <t>802</t>
  </si>
  <si>
    <t>Oprava součástí izolovaného styku (IS) demontáž spojky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</si>
  <si>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5908015135</t>
  </si>
  <si>
    <t>Oprava součástí izolovaného styku (IS) demontáž spojky tvar S49, T, A</t>
  </si>
  <si>
    <t>804</t>
  </si>
  <si>
    <t>Oprava součástí izolovaného styku (IS) demontáž spojky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</si>
  <si>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403</t>
  </si>
  <si>
    <t>5908015215</t>
  </si>
  <si>
    <t>Oprava součástí izolovaného styku (IS) montáž spojky tvar UIC60, R65</t>
  </si>
  <si>
    <t>806</t>
  </si>
  <si>
    <t>Oprava součástí izolovaného styku (IS) montáž spojky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</si>
  <si>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5908015235</t>
  </si>
  <si>
    <t>Oprava součástí izolovaného styku (IS) montáž spojky tvar S49, T, A</t>
  </si>
  <si>
    <t>808</t>
  </si>
  <si>
    <t>Oprava součástí izolovaného styku (IS) montáž spojky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</si>
  <si>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405</t>
  </si>
  <si>
    <t>5908015315</t>
  </si>
  <si>
    <t>Oprava součástí izolovaného styku (IS) výměna spojek tvar UIC60, R65</t>
  </si>
  <si>
    <t>810</t>
  </si>
  <si>
    <t>Oprava součástí izolovaného styku (IS) výměna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</si>
  <si>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5908015335</t>
  </si>
  <si>
    <t>Oprava součástí izolovaného styku (IS) výměna spojek tvar S49, T, A</t>
  </si>
  <si>
    <t>812</t>
  </si>
  <si>
    <t>Oprava součástí izolovaného styku (IS) výměna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</si>
  <si>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407</t>
  </si>
  <si>
    <t>5908015415</t>
  </si>
  <si>
    <t>Oprava součástí izolovaného styku (IS) demontáž spojek tvar UIC60, R65</t>
  </si>
  <si>
    <t>814</t>
  </si>
  <si>
    <t>Oprava součástí izolovaného styku (IS) demontáž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</si>
  <si>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5908015435</t>
  </si>
  <si>
    <t>Oprava součástí izolovaného styku (IS) demontáž spojek tvar S49, T, A</t>
  </si>
  <si>
    <t>816</t>
  </si>
  <si>
    <t>Oprava součástí izolovaného styku (IS) demontáž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</si>
  <si>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409</t>
  </si>
  <si>
    <t>5908015515</t>
  </si>
  <si>
    <t>Oprava součástí izolovaného styku (IS) montáž spojek tvar UIC60, R65</t>
  </si>
  <si>
    <t>818</t>
  </si>
  <si>
    <t>Oprava součástí izolovaného styku (IS) montáž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</si>
  <si>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5908015535</t>
  </si>
  <si>
    <t>Oprava součástí izolovaného styku (IS) montáž spojek tvar S49, T, A</t>
  </si>
  <si>
    <t>820</t>
  </si>
  <si>
    <t>Oprava součástí izolovaného styku (IS) montáž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</si>
  <si>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411</t>
  </si>
  <si>
    <t>5908020015</t>
  </si>
  <si>
    <t>Výměna profilové vložky IS tvar UIC60, R65, S49, T, A</t>
  </si>
  <si>
    <t>822</t>
  </si>
  <si>
    <t>Výměna profilové vložky IS tvar UIC60, R65, S49, T, A Poznámka: 1. V cenách jsou započteny náklady na samostatnou výměnu profilové vložky a případné obroušení převalků hlavy kolejnic, demontáž a montáž vnitřní spojky, výměna vložky a ošetření součástí mazivem. 2. V cenách nejsou obsaženy náklady na dodávku materiálu.</t>
  </si>
  <si>
    <t>5908025015</t>
  </si>
  <si>
    <t>Zřízení izolovaného styku (IS) bez rozřezu kolejnice tvar UIC60, R65</t>
  </si>
  <si>
    <t>824</t>
  </si>
  <si>
    <t>Zřízení izolovaného styku (IS) bez rozřezu kolejnice tvar UIC60, R65 Poznámka: 1. V cenách jsou započteny náklady na zřízení izolovaného styku, případné obroušení převalků čela kolejnic a ošetření součástí mazivem. 2. V cenách nejsou obsaženy náklady na dodávku materiálu.</t>
  </si>
  <si>
    <t>413</t>
  </si>
  <si>
    <t>5908025035</t>
  </si>
  <si>
    <t>Zřízení izolovaného styku (IS) bez rozřezu kolejnice tvar S49, T, A</t>
  </si>
  <si>
    <t>826</t>
  </si>
  <si>
    <t>Zřízení izolovaného styku (IS) bez rozřezu kolejnice tvar S49, T, A Poznámka: 1. V cenách jsou započteny náklady na zřízení izolovaného styku, případné obroušení převalků čela kolejnic a ošetření součástí mazivem. 2. V cenách nejsou obsaženy náklady na dodávku materiálu.</t>
  </si>
  <si>
    <t>5908025115</t>
  </si>
  <si>
    <t>Zřízení izolovaného styku (IS) s rozřezem kolejnice tvar UIC60, R65</t>
  </si>
  <si>
    <t>828</t>
  </si>
  <si>
    <t>Zřízení izolovaného styku (IS) s rozřezem kolejnice tvar UIC60, R65 Poznámka: 1. V cenách jsou započteny náklady na zřízení izolovaného styku, případné obroušení převalků čela kolejnic a ošetření součástí mazivem. 2. V cenách nejsou obsaženy náklady na dodávku materiálu.</t>
  </si>
  <si>
    <t>415</t>
  </si>
  <si>
    <t>5908025135</t>
  </si>
  <si>
    <t>Zřízení izolovaného styku (IS) s rozřezem kolejnice tvar S49, T, A</t>
  </si>
  <si>
    <t>830</t>
  </si>
  <si>
    <t>Zřízení izolovaného styku (IS) s rozřezem kolejnice tvar S49, T, A Poznámka: 1. V cenách jsou započteny náklady na zřízení izolovaného styku, případné obroušení převalků čela kolejnic a ošetření součástí mazivem. 2. V cenách nejsou obsaženy náklady na dodávku materiálu.</t>
  </si>
  <si>
    <t>5908030015</t>
  </si>
  <si>
    <t>Zřízení A-LISU soupravou in-sittu tvar UIC60, R65</t>
  </si>
  <si>
    <t>832</t>
  </si>
  <si>
    <t>Zřízení A-LISU soupravou in-sittu tvar UIC60, R65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</si>
  <si>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417</t>
  </si>
  <si>
    <t>5908030035</t>
  </si>
  <si>
    <t>Zřízení A-LISU soupravou in-sittu tvar S49</t>
  </si>
  <si>
    <t>834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</si>
  <si>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</si>
  <si>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5908035015</t>
  </si>
  <si>
    <t>Oprava LISU soupravou in-sittu tvar UIC60, R65</t>
  </si>
  <si>
    <t>836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</si>
  <si>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</si>
  <si>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419</t>
  </si>
  <si>
    <t>5908035035</t>
  </si>
  <si>
    <t>Oprava LISU soupravou in-sittu tvar S49</t>
  </si>
  <si>
    <t>838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</si>
  <si>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</si>
  <si>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5908036015</t>
  </si>
  <si>
    <t>Oprava LISU plastovými spojkami tvar UIC60, R65</t>
  </si>
  <si>
    <t>840</t>
  </si>
  <si>
    <t>Oprava LISU plastovými spojkami tvar UIC60, R65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</si>
  <si>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421</t>
  </si>
  <si>
    <t>5908036035</t>
  </si>
  <si>
    <t>Oprava LISU plastovými spojkami tvar S49</t>
  </si>
  <si>
    <t>842</t>
  </si>
  <si>
    <t>Oprava LISU plastovými spojkami tvar S49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</si>
  <si>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5908040015</t>
  </si>
  <si>
    <t>Výměna můstkové desky za podkladnice na pražcích dřevěných nebo betonových</t>
  </si>
  <si>
    <t>844</t>
  </si>
  <si>
    <t>Výměna můstkové desky za podkladnice na pražcích dřevěných nebo betonových Poznámka: 1. V cenách jsou započteny náklady na demontáž můstkové desky, teslování, kolíčkování, převrtání a impregnaci úložné plochy a otvorů včetně impregnačního materiálu, výměnu a montáž můstkové desky u pražců dřevěných a betonových, naložení výzisku na dopravní prostředek a ošetření součástí mazivem.</t>
  </si>
  <si>
    <t>423</t>
  </si>
  <si>
    <t>5908040035</t>
  </si>
  <si>
    <t>Výměna můstkové desky za desku stejného typu na pražcích dřevěných nebo betonových</t>
  </si>
  <si>
    <t>846</t>
  </si>
  <si>
    <t>Výměna můstkové desky za desku stejného typu na pražcích dřevěných nebo betonových Poznámka: 1. V cenách jsou započteny náklady na demontáž můstkové desky, teslování, kolíčkování, převrtání a impregnaci úložné plochy a otvorů včetně impregnačního materiálu, výměnu a montáž můstkové desky u pražců dřevěných a betonových, naložení výzisku na dopravní prostředek a ošetření součástí mazivem.</t>
  </si>
  <si>
    <t>5908045015</t>
  </si>
  <si>
    <t>Výměna podkladnice dvě vrtule pražce dřevěné nebo betonové</t>
  </si>
  <si>
    <t>848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</si>
  <si>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</si>
  <si>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425</t>
  </si>
  <si>
    <t>5908045026</t>
  </si>
  <si>
    <t>Výměna podkladnice čtyři vrtule pražce dřevěné nebo betonové</t>
  </si>
  <si>
    <t>850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</si>
  <si>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</si>
  <si>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5908046015</t>
  </si>
  <si>
    <t>Výměna podkladnice dvojité čtyři vrtule pražce dřevěné nebo betonové</t>
  </si>
  <si>
    <t>852</t>
  </si>
  <si>
    <t>Výměna podkladnice dvojité čtyři vrtule pražce dřevěné nebo betonové Poznámka: 1. V cenách jsou započteny náklady na demontáž, výměnu a montáž, ošetření součástí mazivem a naložení výzisku na dopravní prostředek. 2. V cenách nejsou obsaženy náklady na vrtání pražce a dodávku materiálu.</t>
  </si>
  <si>
    <t>427</t>
  </si>
  <si>
    <t>5908047010</t>
  </si>
  <si>
    <t>Výměna stoličky nebo kozlíku kolejové brzdy pražce dřevěné</t>
  </si>
  <si>
    <t>854</t>
  </si>
  <si>
    <t>Výměna stoličky nebo kozlíku kolejové brzdy pražce dřevěné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</si>
  <si>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5908050005</t>
  </si>
  <si>
    <t>Výměna upevnění podkladnicového komplet</t>
  </si>
  <si>
    <t>856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</si>
  <si>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</si>
  <si>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429</t>
  </si>
  <si>
    <t>5908050007</t>
  </si>
  <si>
    <t>Výměna upevnění podkladnicového komplety</t>
  </si>
  <si>
    <t>858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</si>
  <si>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</si>
  <si>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</si>
  <si>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</si>
  <si>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860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</si>
  <si>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</si>
  <si>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431</t>
  </si>
  <si>
    <t>5908050040</t>
  </si>
  <si>
    <t>Výměna upevnění bezpokladnicového komplet</t>
  </si>
  <si>
    <t>862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</si>
  <si>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</si>
  <si>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5908050045</t>
  </si>
  <si>
    <t>Výměna upevnění bezpokladnicového komplety</t>
  </si>
  <si>
    <t>864</t>
  </si>
  <si>
    <t>Výměna upevnění bezpokladnicového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</si>
  <si>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433</t>
  </si>
  <si>
    <t>5908050050</t>
  </si>
  <si>
    <t>Výměna upevnění bezpokladnicového komplety a pryžová podložka</t>
  </si>
  <si>
    <t>866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</si>
  <si>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</si>
  <si>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5908050060</t>
  </si>
  <si>
    <t>Výměna upevnění bezpokladnicového komplety a úhlové vodicí vložky</t>
  </si>
  <si>
    <t>868</t>
  </si>
  <si>
    <t>Výměna upevnění bezpokladnicového komplety a úhlové vodicí vložky Poznámka: 1. V cenách jsou započteny náklady na demontáž, výměnu a montáž, ošetření součástí mazivem a naložení výzisku na dopravní prostředek. 2. V cenách nejsou obsaženy náklady na vrtání pražce a dodávku materiálu.</t>
  </si>
  <si>
    <t>435</t>
  </si>
  <si>
    <t>5908050070</t>
  </si>
  <si>
    <t>Výměna upevnění bezpokladnicového komplety, pryžová podložka a úhlové vodicí vložky nebo boční izolátory</t>
  </si>
  <si>
    <t>870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</si>
  <si>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</si>
  <si>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</si>
  <si>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</si>
  <si>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872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</si>
  <si>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</si>
  <si>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437</t>
  </si>
  <si>
    <t>5908052020</t>
  </si>
  <si>
    <t>Výměna podložky plastové pod patu kolejnice</t>
  </si>
  <si>
    <t>874</t>
  </si>
  <si>
    <t>Výměna podložky plastové pod patu kolejnice Poznámka: 1. V cenách jsou započteny náklady na demontáž upevňovadel, výměnu součásti, montáž upevňovadel a ošetření součástí mazivem. 2. V cenách nejsou obsaženy náklady na dodávku materiálu.</t>
  </si>
  <si>
    <t>5908052030</t>
  </si>
  <si>
    <t>Výměna podložky pryžové pod roznášecí desku</t>
  </si>
  <si>
    <t>876</t>
  </si>
  <si>
    <t>Výměna podložky pryžové pod roznášecí desku Poznámka: 1. V cenách jsou započteny náklady na demontáž upevňovadel, výměnu součásti, montáž upevňovadel a ošetření součástí mazivem. 2. V cenách nejsou obsaženy náklady na dodávku materiálu.</t>
  </si>
  <si>
    <t>439</t>
  </si>
  <si>
    <t>5908052040</t>
  </si>
  <si>
    <t>Výměna podložky polyetylenové pod podkladnici</t>
  </si>
  <si>
    <t>878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</si>
  <si>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</si>
  <si>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5908052050</t>
  </si>
  <si>
    <t>Výměna podložky polyetylenové pod abnormální podkladnici</t>
  </si>
  <si>
    <t>880</t>
  </si>
  <si>
    <t>Výměna podložky polyetylenové pod abnormální podkladnici Poznámka: 1. V cenách jsou započteny náklady na demontáž upevňovadel, výměnu součásti, montáž upevňovadel a ošetření součástí mazivem. 2. V cenách nejsou obsaženy náklady na dodávku materiálu.</t>
  </si>
  <si>
    <t>441</t>
  </si>
  <si>
    <t>5908052060</t>
  </si>
  <si>
    <t>Výměna podložky penefolové pod podkladnici</t>
  </si>
  <si>
    <t>882</t>
  </si>
  <si>
    <t>Výměna podložky penefolové pod podkladnici Poznámka: 1. V cenách jsou započteny náklady na demontáž upevňovadel, výměnu součásti, montáž upevňovadel a ošetření součástí mazivem. 2. V cenách nejsou obsaženy náklady na dodávku materiálu.</t>
  </si>
  <si>
    <t>5908052070</t>
  </si>
  <si>
    <t>Výměna podložky plastové klínové pro úpravu rozchodu</t>
  </si>
  <si>
    <t>884</t>
  </si>
  <si>
    <t>Výměna podložky plastové klínové pro úpravu rozchodu Poznámka: 1. V cenách jsou započteny náklady na demontáž upevňovadel, výměnu součásti, montáž upevňovadel a ošetření součástí mazivem. 2. V cenách nejsou obsaženy náklady na dodávku materiálu.</t>
  </si>
  <si>
    <t>443</t>
  </si>
  <si>
    <t>5908053050</t>
  </si>
  <si>
    <t>Výměna drobného kolejiva vložka vodící úhlová</t>
  </si>
  <si>
    <t>886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</si>
  <si>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</si>
  <si>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5908053060</t>
  </si>
  <si>
    <t>Výměna drobného kolejiva vložka vodící úhlová vnější</t>
  </si>
  <si>
    <t>888</t>
  </si>
  <si>
    <t>Výměna drobného kolejiva vložka vodící úhlová vnější Poznámka: 1. V cenách jsou započteny náklady na demontáž upevňovadel, výměnu součásti, montáž upevňovadel a ošetření součástí mazivem. 2. V cenách nejsou obsaženy náklady na dodávku materiálu.</t>
  </si>
  <si>
    <t>445</t>
  </si>
  <si>
    <t>5908053070</t>
  </si>
  <si>
    <t>Výměna drobného kolejiva vložka vodící úhlová vnitřní</t>
  </si>
  <si>
    <t>890</t>
  </si>
  <si>
    <t>Výměna drobného kolejiva vložka vodící úhlová vnitřní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</si>
  <si>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</si>
  <si>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</si>
  <si>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892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</si>
  <si>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</si>
  <si>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447</t>
  </si>
  <si>
    <t>5908053100</t>
  </si>
  <si>
    <t>Výměna drobného kolejiva svěrka tuhá</t>
  </si>
  <si>
    <t>894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</si>
  <si>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</si>
  <si>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</si>
  <si>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</si>
  <si>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896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</si>
  <si>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</si>
  <si>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449</t>
  </si>
  <si>
    <t>5908053120</t>
  </si>
  <si>
    <t>Výměna drobného kolejiva svěrka výhybková VT</t>
  </si>
  <si>
    <t>898</t>
  </si>
  <si>
    <t>Výměna drobného kolejiva svěrka výhybková VT Poznámka: 1. V cenách jsou započteny náklady na demontáž upevňovadel, výměnu součásti, montáž upevňovadel a ošetření součástí mazivem. 2. V cenách nejsou obsaženy náklady na dodávku materiálu.</t>
  </si>
  <si>
    <t>5908053150</t>
  </si>
  <si>
    <t>Výměna drobného kolejiva šroub svěrkový tv. T</t>
  </si>
  <si>
    <t>900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</si>
  <si>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</si>
  <si>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451</t>
  </si>
  <si>
    <t>5908053160</t>
  </si>
  <si>
    <t>Výměna drobného kolejiva šroub svěrkový tv. RS</t>
  </si>
  <si>
    <t>902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</si>
  <si>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</si>
  <si>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5908053170</t>
  </si>
  <si>
    <t>Výměna drobného kolejiva šroub svěrkový jiný tvar</t>
  </si>
  <si>
    <t>904</t>
  </si>
  <si>
    <t>Výměna drobného kolejiva šroub svěrkový jiný tvar Poznámka: 1. V cenách jsou započteny náklady na demontáž upevňovadel, výměnu součásti, montáž upevňovadel a ošetření součástí mazivem. 2. V cenách nejsou obsaženy náklady na dodávku materiálu.</t>
  </si>
  <si>
    <t>453</t>
  </si>
  <si>
    <t>5908053200</t>
  </si>
  <si>
    <t>Výměna drobného kolejiva šroub pražcový</t>
  </si>
  <si>
    <t>906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</si>
  <si>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</si>
  <si>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</si>
  <si>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</si>
  <si>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908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</si>
  <si>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</si>
  <si>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455</t>
  </si>
  <si>
    <t>5908053220</t>
  </si>
  <si>
    <t>Výměna drobného kolejiva podložka Uls 6</t>
  </si>
  <si>
    <t>910</t>
  </si>
  <si>
    <t>Výměna drobného kolejiva podložka Uls 6 Poznámka: 1. V cenách jsou započteny náklady na demontáž upevňovadel, výměnu součásti, montáž upevňovadel a ošetření součástí mazivem. 2. V cenách nejsou obsaženy náklady na dodávku materiálu.</t>
  </si>
  <si>
    <t>5908053230</t>
  </si>
  <si>
    <t>Výměna drobného kolejiva podložka Uls 7</t>
  </si>
  <si>
    <t>912</t>
  </si>
  <si>
    <t>Výměna drobného kolejiva podložka Uls 7 Poznámka: 1. V cenách jsou započteny náklady na demontáž upevňovadel, výměnu součásti, montáž upevňovadel a ošetření součástí mazivem. 2. V cenách nejsou obsaženy náklady na dodávku materiálu.</t>
  </si>
  <si>
    <t>457</t>
  </si>
  <si>
    <t>5908053250</t>
  </si>
  <si>
    <t>Výměna drobného kolejiva kroužek dvojitý pružný</t>
  </si>
  <si>
    <t>914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</si>
  <si>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</si>
  <si>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5908053260</t>
  </si>
  <si>
    <t>Výměna drobného kolejiva kroužek distanční</t>
  </si>
  <si>
    <t>916</t>
  </si>
  <si>
    <t>Výměna drobného kolejiva kroužek distanční Poznámka: 1. V cenách jsou započteny náklady na demontáž upevňovadel, výměnu součásti, montáž upevňovadel a ošetření součástí mazivem. 2. V cenách nejsou obsaženy náklady na dodávku materiálu.</t>
  </si>
  <si>
    <t>459</t>
  </si>
  <si>
    <t>5908053270</t>
  </si>
  <si>
    <t>Výměna drobného kolejiva vložka "M"</t>
  </si>
  <si>
    <t>918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</si>
  <si>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</si>
  <si>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</si>
  <si>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deformovaného šroubu</t>
  </si>
  <si>
    <t>920</t>
  </si>
  <si>
    <t>Příplatek za výměnu částí upevňovadel deformovaného šroubu Poznámka: 1. V cenách jsou započteny náklady na ošetření závitů antikorozním přípravkem, demontáž, výměnu a montáž nové součásti.</t>
  </si>
  <si>
    <t>461</t>
  </si>
  <si>
    <t>5908055020</t>
  </si>
  <si>
    <t>Příplatek za výměnu částí upevňovadel deformované vrtule</t>
  </si>
  <si>
    <t>922</t>
  </si>
  <si>
    <t>Příplatek za výměnu částí upevňovadel deformované vrtule Poznámka: 1. V cenách jsou započteny náklady na ošetření závitů antikorozním přípravkem, demontáž, výměnu a montáž nové součásti.</t>
  </si>
  <si>
    <t>5908056010</t>
  </si>
  <si>
    <t>Příplatek za kompletaci na úložišti ŽS4</t>
  </si>
  <si>
    <t>924</t>
  </si>
  <si>
    <t>Příplatek za kompletaci na úložišti ŽS4 Poznámka: 1. V cenách jsou započteny i náklady na ošetření závitů antikorozním přípravkem, kompletaci nových nebo užitých součástí a případnou manipulaci.</t>
  </si>
  <si>
    <t>463</t>
  </si>
  <si>
    <t>5908056020</t>
  </si>
  <si>
    <t>Příplatek za kompletaci na úložišti Skl 24</t>
  </si>
  <si>
    <t>926</t>
  </si>
  <si>
    <t>Příplatek za kompletaci na úložišti Skl 24 Poznámka: 1. V cenách jsou započteny i náklady na ošetření závitů antikorozním přípravkem, kompletaci nových nebo užitých součástí a případnou manipulaci.</t>
  </si>
  <si>
    <t>5908060020</t>
  </si>
  <si>
    <t>Oprava rozchodu koleje převrtáním podkladnice 4 vrtule</t>
  </si>
  <si>
    <t>928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</si>
  <si>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</si>
  <si>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465</t>
  </si>
  <si>
    <t>5908063010</t>
  </si>
  <si>
    <t>Oprava rozchodu koleje otočením podkladnice</t>
  </si>
  <si>
    <t>930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</si>
  <si>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</si>
  <si>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</si>
  <si>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</si>
  <si>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932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</si>
  <si>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</si>
  <si>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467</t>
  </si>
  <si>
    <t>5908063030</t>
  </si>
  <si>
    <t>Oprava rozchodu koleje výměnou úhlových vodicích vložek</t>
  </si>
  <si>
    <t>934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</si>
  <si>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</si>
  <si>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</si>
  <si>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</si>
  <si>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936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</si>
  <si>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</si>
  <si>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469</t>
  </si>
  <si>
    <t>5908063050</t>
  </si>
  <si>
    <t>Oprava rozchodu koleje vložením klínové podložky</t>
  </si>
  <si>
    <t>938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</si>
  <si>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</si>
  <si>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5908065020</t>
  </si>
  <si>
    <t>Ojedinělé dotahování upevňovadel bez protáčení závitů šroub svěrkový</t>
  </si>
  <si>
    <t>940</t>
  </si>
  <si>
    <t>Ojedinělé dotahování upevňovadel bez protáčení závitů šroub svěrkový Poznámka: 1. V cenách jsou započteny náklady na dotažení doporučeným utahovacím momentem a ošetření součástí mazivem.</t>
  </si>
  <si>
    <t>471</t>
  </si>
  <si>
    <t>5908065040</t>
  </si>
  <si>
    <t>Ojedinělé dotahování upevňovadel bez protáčení závitů vrtule</t>
  </si>
  <si>
    <t>942</t>
  </si>
  <si>
    <t>Ojedinělé dotahování upevňovadel bez protáčení závitů vrtule Poznámka: 1. V cenách jsou započteny náklady na dotažení doporučeným utahovacím momentem a ošetření součástí mazivem.</t>
  </si>
  <si>
    <t>5908065120</t>
  </si>
  <si>
    <t>Ojedinělé dotahování upevňovadel s protáčením závitů šroub svěrkový</t>
  </si>
  <si>
    <t>944</t>
  </si>
  <si>
    <t>Ojedinělé dotahování upevňovadel s protáčením závitů šroub svěrkový Poznámka: 1. V cenách jsou započteny náklady na dotažení doporučeným utahovacím momentem a ošetření součástí mazivem.</t>
  </si>
  <si>
    <t>473</t>
  </si>
  <si>
    <t>5908065140</t>
  </si>
  <si>
    <t>Ojedinělé dotahování upevňovadel s protáčením závitů vrtule</t>
  </si>
  <si>
    <t>946</t>
  </si>
  <si>
    <t>Ojedinělé dotahování upevňovadel s protáčením závitů vrtule Poznámka: 1. V cenách jsou započteny náklady na dotažení doporučeným utahovacím momentem a ošetření součástí mazivem.</t>
  </si>
  <si>
    <t>5908070015</t>
  </si>
  <si>
    <t>Souvislé dotahování upevňovadel v koleji bez protáčení závitů šrouby svěrkové</t>
  </si>
  <si>
    <t>948</t>
  </si>
  <si>
    <t>Souvislé dotahování upevňovadel v koleji bez protáčení závitů šrouby svěrkové Poznámka: 1. V cenách jsou započteny náklady na dotažení součástí doporučeným utahovacím momentem a ošetření součástí mazivem.</t>
  </si>
  <si>
    <t>475</t>
  </si>
  <si>
    <t>5908070025</t>
  </si>
  <si>
    <t>Souvislé dotahování upevňovadel v koleji bez protáčení závitů šrouby svěrkové na pražci Y</t>
  </si>
  <si>
    <t>950</t>
  </si>
  <si>
    <t>Souvislé dotahování upevňovadel v koleji bez protáčení závitů šrouby svěrkové na pražci Y Poznámka: 1. V cenách jsou započteny náklady na dotažení součástí doporučeným utahovacím momentem a ošetření součástí mazivem.</t>
  </si>
  <si>
    <t>952</t>
  </si>
  <si>
    <t>477</t>
  </si>
  <si>
    <t>5908070115</t>
  </si>
  <si>
    <t>Souvislé dotahování upevňovadel v koleji bez protáčení závitů vrtule</t>
  </si>
  <si>
    <t>954</t>
  </si>
  <si>
    <t>Souvislé dotahování upevňovadel v koleji bez protáčení závitů vrtule Poznámka: 1. V cenách jsou započteny náklady na dotažení součástí doporučeným utahovacím momentem a ošetření součástí mazivem.</t>
  </si>
  <si>
    <t>5908070215</t>
  </si>
  <si>
    <t>Souvislé dotahování upevňovadel v koleji bez protáčení závitů šrouby svěrkové a vrtule</t>
  </si>
  <si>
    <t>956</t>
  </si>
  <si>
    <t>Souvislé dotahování upevňovadel v koleji bez protáčení závitů šrouby svěrkové a vrtule Poznámka: 1. V cenách jsou započteny náklady na dotažení součástí doporučeným utahovacím momentem a ošetření součástí mazivem.</t>
  </si>
  <si>
    <t>479</t>
  </si>
  <si>
    <t>5908070325</t>
  </si>
  <si>
    <t>Souvislé dotahování upevňovadel v koleji s protáčením závitů šrouby svěrkové</t>
  </si>
  <si>
    <t>958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</si>
  <si>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</si>
  <si>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5908070335</t>
  </si>
  <si>
    <t>Souvislé dotahování upevňovadel v koleji s protáčením závitů šrouby svěrkové na pražci Y</t>
  </si>
  <si>
    <t>960</t>
  </si>
  <si>
    <t>Souvislé dotahování upevňovadel v koleji s protáčením závitů šrouby svěrkové na pražci Y Poznámka: 1. V cenách jsou započteny náklady na dotažení součástí doporučeným utahovacím momentem a ošetření součástí mazivem.</t>
  </si>
  <si>
    <t>481</t>
  </si>
  <si>
    <t>962</t>
  </si>
  <si>
    <t>5908070415</t>
  </si>
  <si>
    <t>Souvislé dotahování upevňovadel v koleji s protáčením závitů vrtule</t>
  </si>
  <si>
    <t>964</t>
  </si>
  <si>
    <t>Souvislé dotahování upevňovadel v koleji s protáčením závitů vrtule Poznámka: 1. V cenách jsou započteny náklady na dotažení součástí doporučeným utahovacím momentem a ošetření součástí mazivem.</t>
  </si>
  <si>
    <t>483</t>
  </si>
  <si>
    <t>5908070515</t>
  </si>
  <si>
    <t>Souvislé dotahování upevňovadel v koleji s protáčením závitů šrouby svěrkové a vrtule</t>
  </si>
  <si>
    <t>966</t>
  </si>
  <si>
    <t>Souvislé dotahování upevňovadel v koleji s protáčením závitů šrouby svěrkové a vrtule Poznámka: 1. V cenách jsou započteny náklady na dotažení součástí doporučeným utahovacím momentem a ošetření součástí mazivem.</t>
  </si>
  <si>
    <t>5908075010</t>
  </si>
  <si>
    <t>Souvislé dotahování upevňovadel ve výhybce bez protáčení závitů šrouby svěrkové výhybka I. generace</t>
  </si>
  <si>
    <t>968</t>
  </si>
  <si>
    <t>Souvislé dotahování upevňovadel ve výhybce bez protáčení závitů šrouby svěrkové výhybka I. generace Poznámka: 1. V cenách jsou započteny náklady na dotažení součástí doporučeným utahovacím momentem a ošetření součástí mazivem.</t>
  </si>
  <si>
    <t>485</t>
  </si>
  <si>
    <t>5908075020</t>
  </si>
  <si>
    <t>Souvislé dotahování upevňovadel ve výhybce bez protáčení závitů šrouby svěrkové výhybka II. generace</t>
  </si>
  <si>
    <t>970</t>
  </si>
  <si>
    <t>Souvislé dotahování upevňovadel ve výhybce bez protáčení závitů šrouby svěrkové výhybka II. generace Poznámka: 1. V cenách jsou započteny náklady na dotažení součástí doporučeným utahovacím momentem a ošetření součástí mazivem.</t>
  </si>
  <si>
    <t>5908075050</t>
  </si>
  <si>
    <t>Souvislé dotahování upevňovadel ve výhybce bez protáčení závitů vrtule výhybka I. generace</t>
  </si>
  <si>
    <t>972</t>
  </si>
  <si>
    <t>Souvislé dotahování upevňovadel ve výhybce bez protáčení závitů vrtule výhybka I. generace Poznámka: 1. V cenách jsou započteny náklady na dotažení součástí doporučeným utahovacím momentem a ošetření součástí mazivem.</t>
  </si>
  <si>
    <t>487</t>
  </si>
  <si>
    <t>5908075060</t>
  </si>
  <si>
    <t>Souvislé dotahování upevňovadel ve výhybce bez protáčení závitů pražcové šrouby výhybka II. generace</t>
  </si>
  <si>
    <t>974</t>
  </si>
  <si>
    <t>Souvislé dotahování upevňovadel ve výhybce bez protáčení závitů pražcové šrouby výhybka II. generace Poznámka: 1. V cenách jsou započteny náklady na dotažení součástí doporučeným utahovacím momentem a ošetření součástí mazivem.</t>
  </si>
  <si>
    <t>5908075080</t>
  </si>
  <si>
    <t>Souvislé dotahování upevňovadel ve výhybce bez protáčení závitů šrouby svěrkové a vrtule výhybka I. generace</t>
  </si>
  <si>
    <t>976</t>
  </si>
  <si>
    <t>Souvislé dotahování upevňovadel ve výhybce bez protáčení závitů šrouby svěrkové a vrtule výhybka I. generace Poznámka: 1. V cenách jsou započteny náklady na dotažení součástí doporučeným utahovacím momentem a ošetření součástí mazivem.</t>
  </si>
  <si>
    <t>489</t>
  </si>
  <si>
    <t>5908075090</t>
  </si>
  <si>
    <t>Souvislé dotahování upevňovadel ve výhybce bez protáčení závitů šrouby svěrkové a vrtule výhybka II. generace</t>
  </si>
  <si>
    <t>978</t>
  </si>
  <si>
    <t>Souvislé dotahování upevňovadel ve výhybce bez protáčení závitů šrouby svěrkové a vrtule výhybka II. generace Poznámka: 1. V cenách jsou započteny náklady na dotažení součástí doporučeným utahovacím momentem a ošetření součástí mazivem.</t>
  </si>
  <si>
    <t>5908075110</t>
  </si>
  <si>
    <t>Souvislé dotahování upevňovadel ve výhybce bez protáčení závitů šrouby svěrkové a pražcové šrouby výhybka II. generace</t>
  </si>
  <si>
    <t>980</t>
  </si>
  <si>
    <t>Souvislé dotahování upevňovadel ve výhybce bez protáčení závitů šrouby svěrkové a pražcové šrouby výhybka II. generace Poznámka: 1. V cenách jsou započteny náklady na dotažení součástí doporučeným utahovacím momentem a ošetření součástí mazivem.</t>
  </si>
  <si>
    <t>491</t>
  </si>
  <si>
    <t>5908075210</t>
  </si>
  <si>
    <t>Souvislé dotahování upevňovadel ve výhybce s protáčením závitů šrouby svěrkové výhybka I. generace</t>
  </si>
  <si>
    <t>982</t>
  </si>
  <si>
    <t>Souvislé dotahování upevňovadel ve výhybce s protáčením závitů šrouby svěrkové výhybka I. generace Poznámka: 1. V cenách jsou započteny náklady na dotažení součástí doporučeným utahovacím momentem a ošetření součástí mazivem.</t>
  </si>
  <si>
    <t>5908075220</t>
  </si>
  <si>
    <t>Souvislé dotahování upevňovadel ve výhybce s protáčením závitů šrouby svěrkové výhybka II. generace</t>
  </si>
  <si>
    <t>984</t>
  </si>
  <si>
    <t>Souvislé dotahování upevňovadel ve výhybce s protáčením závitů šrouby svěrkové výhybka II. generace Poznámka: 1. V cenách jsou započteny náklady na dotažení součástí doporučeným utahovacím momentem a ošetření součástí mazivem.</t>
  </si>
  <si>
    <t>493</t>
  </si>
  <si>
    <t>5908075250</t>
  </si>
  <si>
    <t>Souvislé dotahování upevňovadel ve výhybce s protáčením závitů vrtule výhybka I. generace</t>
  </si>
  <si>
    <t>986</t>
  </si>
  <si>
    <t>Souvislé dotahování upevňovadel ve výhybce s protáčením závitů vrtule výhybka I. generace Poznámka: 1. V cenách jsou započteny náklady na dotažení součástí doporučeným utahovacím momentem a ošetření součástí mazivem.</t>
  </si>
  <si>
    <t>5908075300</t>
  </si>
  <si>
    <t>Souvislé dotahování upevňovadel ve výhybce s protáčením závitů šrouby svěrkové a vrtule výhybka I. generace</t>
  </si>
  <si>
    <t>988</t>
  </si>
  <si>
    <t>Souvislé dotahování upevňovadel ve výhybce s protáčením závitů šrouby svěrkové a vrtule výhybka I. generace Poznámka: 1. V cenách jsou započteny náklady na dotažení součástí doporučeným utahovacím momentem a ošetření součástí mazivem.</t>
  </si>
  <si>
    <t>495</t>
  </si>
  <si>
    <t>5908075310</t>
  </si>
  <si>
    <t>Souvislé dotahování upevňovadel ve výhybce s protáčením závitů šrouby svěrkové a vrtule výhybka II. generace</t>
  </si>
  <si>
    <t>990</t>
  </si>
  <si>
    <t>Souvislé dotahování upevňovadel ve výhybce s protáčením závitů šrouby svěrkové a vrtule výhybka II. generace Poznámka: 1. V cenách jsou započteny náklady na dotažení součástí doporučeným utahovacím momentem a ošetření součástí mazivem.</t>
  </si>
  <si>
    <t>5908085010</t>
  </si>
  <si>
    <t>Ojedinělá montáž kolejiva (podkladnice, můstkové desky, spojky)</t>
  </si>
  <si>
    <t>992</t>
  </si>
  <si>
    <t>Ojedinělá montáž kolejiva (podkladnice, můstkové desky, spojky) Poznámka: 1. V cenách jsou započteny náklady na montáž a ošetření součástí mazivem.</t>
  </si>
  <si>
    <t>497</t>
  </si>
  <si>
    <t>5908085020</t>
  </si>
  <si>
    <t>Ojedinělá montáž drobného kolejiva (svěrky, spony, šrouby, kroužky, vložky, podložky)</t>
  </si>
  <si>
    <t>994</t>
  </si>
  <si>
    <t>Ojedinělá montáž drobného kolejiva (svěrky, spony, šrouby, kroužky, vložky, podložky) Poznámka: 1. V cenách jsou započteny náklady na montáž a ošetření součástí mazivem.</t>
  </si>
  <si>
    <t>5908087010</t>
  </si>
  <si>
    <t>Ojedinělá demontáž kolejiva (podkladnice, můstkové desky, spojky)</t>
  </si>
  <si>
    <t>996</t>
  </si>
  <si>
    <t>Ojedinělá demontáž kolejiva (podkladnice, můstkové desky, spojky) Poznámka: 1. V cenách jsou započteny náklady na demontáž a naložení na dopravní prostředek.</t>
  </si>
  <si>
    <t>499</t>
  </si>
  <si>
    <t>5908087020</t>
  </si>
  <si>
    <t>Ojedinělá demontáž drobného kolejiva (svěrky, spony, šrouby, kroužky, vložky, podložky)</t>
  </si>
  <si>
    <t>998</t>
  </si>
  <si>
    <t>Ojedinělá demontáž drobného kolejiva (svěrky, spony, šrouby, kroužky, vložky, podložky) Poznámka: 1. V cenách jsou započteny náklady na demontáž a naložení na dopravní prostředek.</t>
  </si>
  <si>
    <t>5909010020</t>
  </si>
  <si>
    <t>Ojedinělé ruční podbití pražců příčných dřevěných</t>
  </si>
  <si>
    <t>1000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</si>
  <si>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</si>
  <si>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501</t>
  </si>
  <si>
    <t>5909010030</t>
  </si>
  <si>
    <t>Ojedinělé ruční podbití pražců příčných betonových</t>
  </si>
  <si>
    <t>1002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</si>
  <si>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</si>
  <si>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5909010040</t>
  </si>
  <si>
    <t>Ojedinělé ruční podbití pražců příčných ocelových válcovaných</t>
  </si>
  <si>
    <t>1004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</si>
  <si>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</si>
  <si>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503</t>
  </si>
  <si>
    <t>5909010050</t>
  </si>
  <si>
    <t>Ojedinělé ruční podbití pražců příčných ocelových tvaru Y</t>
  </si>
  <si>
    <t>1006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</si>
  <si>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</si>
  <si>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</si>
  <si>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</si>
  <si>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1008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</si>
  <si>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</si>
  <si>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505</t>
  </si>
  <si>
    <t>5909010120</t>
  </si>
  <si>
    <t>Ojedinělé ruční podbití pražců výhybkových dřevěných délky přes 3 do 4 m</t>
  </si>
  <si>
    <t>1010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</si>
  <si>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</si>
  <si>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</si>
  <si>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</si>
  <si>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1012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</si>
  <si>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</si>
  <si>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507</t>
  </si>
  <si>
    <t>5909010210</t>
  </si>
  <si>
    <t>Ojedinělé ruční podbití pražců výhybkových ocelových válcovaných délky do 3 m</t>
  </si>
  <si>
    <t>1014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</si>
  <si>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</si>
  <si>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</si>
  <si>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</si>
  <si>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1016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</si>
  <si>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</si>
  <si>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509</t>
  </si>
  <si>
    <t>5909010230</t>
  </si>
  <si>
    <t>Ojedinělé ruční podbití pražců výhybkových ocelových válcovaných délky přes 4 m</t>
  </si>
  <si>
    <t>1018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</si>
  <si>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</si>
  <si>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</si>
  <si>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</si>
  <si>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1020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</si>
  <si>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</si>
  <si>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511</t>
  </si>
  <si>
    <t>5909010420</t>
  </si>
  <si>
    <t>Ojedinělé ruční podbití pražců výhybkových betonových délky přes 3 do 4 m</t>
  </si>
  <si>
    <t>1022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</si>
  <si>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</si>
  <si>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</si>
  <si>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</si>
  <si>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1024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</si>
  <si>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</si>
  <si>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513</t>
  </si>
  <si>
    <t>5909015510</t>
  </si>
  <si>
    <t>Příplatek k cenám za podbití dvojčitých pražců</t>
  </si>
  <si>
    <t>1026</t>
  </si>
  <si>
    <t>5909020020</t>
  </si>
  <si>
    <t>Oprava nivelety do 100 mm ručně koleje zdvih</t>
  </si>
  <si>
    <t>1028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</si>
  <si>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</si>
  <si>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515</t>
  </si>
  <si>
    <t>5909020120</t>
  </si>
  <si>
    <t>Oprava nivelety do 100 mm ručně výhybky zdvih</t>
  </si>
  <si>
    <t>1030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</si>
  <si>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</si>
  <si>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5909025010</t>
  </si>
  <si>
    <t>Odstranění lokálních závad koleje pražce dřevěné nebo ocelové</t>
  </si>
  <si>
    <t>1032</t>
  </si>
  <si>
    <t>Odstranění lokálních závad koleje pražce dřevěné nebo ocelové Poznámka: 1. V cenách jsou započteny náklady na odstranění lokálních závad podbitím ASP. 2. V cenách nejsou obsaženy náklady na doplnění a dodávku kameniva, úpravu KL a snížení KL pod patou kolejnice.</t>
  </si>
  <si>
    <t>517</t>
  </si>
  <si>
    <t>5909025020</t>
  </si>
  <si>
    <t>Odstranění lokálních závad koleje pražce betonové</t>
  </si>
  <si>
    <t>1034</t>
  </si>
  <si>
    <t>Odstranění lokálních závad koleje pražce betonové Poznámka: 1. V cenách jsou započteny náklady na odstranění lokálních závad podbitím ASP. 2. V cenách nejsou obsaženy náklady na doplnění a dodávku kameniva, úpravu KL a snížení KL pod patou kolejnice.</t>
  </si>
  <si>
    <t>5909025030</t>
  </si>
  <si>
    <t>Odstranění lokálních závad koleje pražce ocelové tv. Y</t>
  </si>
  <si>
    <t>1036</t>
  </si>
  <si>
    <t>Odstranění lokálních závad koleje pražce ocelové tv. Y Poznámka: 1. V cenách jsou započteny náklady na odstranění lokálních závad podbitím ASP. 2. V cenách nejsou obsaženy náklady na doplnění a dodávku kameniva, úpravu KL a snížení KL pod patou kolejnice.</t>
  </si>
  <si>
    <t>519</t>
  </si>
  <si>
    <t>5909030010</t>
  </si>
  <si>
    <t>Následná úprava GPK koleje směrové a výškové uspořádání pražce dřevěné nebo ocelové</t>
  </si>
  <si>
    <t>1038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</si>
  <si>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</si>
  <si>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5909030020</t>
  </si>
  <si>
    <t>Následná úprava GPK koleje směrové a výškové uspořádání pražce betonové</t>
  </si>
  <si>
    <t>1040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</si>
  <si>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</si>
  <si>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521</t>
  </si>
  <si>
    <t>5909030030</t>
  </si>
  <si>
    <t>Následná úprava GPK koleje směrové a výškové uspořádání pražce ocelové tv. Y</t>
  </si>
  <si>
    <t>1042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</si>
  <si>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</si>
  <si>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5909031010</t>
  </si>
  <si>
    <t>Úprava GPK koleje směrové a výškové uspořádání pražce dřevěné nebo ocelové</t>
  </si>
  <si>
    <t>1044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</si>
  <si>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</si>
  <si>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523</t>
  </si>
  <si>
    <t>5909031020</t>
  </si>
  <si>
    <t>Úprava GPK koleje směrové a výškové uspořádání pražce betonové</t>
  </si>
  <si>
    <t>1046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</si>
  <si>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</si>
  <si>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5909031030</t>
  </si>
  <si>
    <t>Úprava GPK koleje směrové a výškové uspořádání pražce ocelové tvaru Y</t>
  </si>
  <si>
    <t>1048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</si>
  <si>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</si>
  <si>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525</t>
  </si>
  <si>
    <t>5909032010</t>
  </si>
  <si>
    <t>Přesná úprava GPK koleje směrové a výškové uspořádání pražce dřevěné nebo ocelové</t>
  </si>
  <si>
    <t>1050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</si>
  <si>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</si>
  <si>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5909032020</t>
  </si>
  <si>
    <t>Přesná úprava GPK koleje směrové a výškové uspořádání pražce betonové</t>
  </si>
  <si>
    <t>1052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</si>
  <si>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</si>
  <si>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527</t>
  </si>
  <si>
    <t>5909032030</t>
  </si>
  <si>
    <t>Přesná úprava GPK koleje směrové a výškové uspořádání pražce ocelové tv. Y</t>
  </si>
  <si>
    <t>1054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</si>
  <si>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</si>
  <si>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5909035010</t>
  </si>
  <si>
    <t>Odstranění lokálních závad výhybky pražce dřevěné nebo ocelové</t>
  </si>
  <si>
    <t>1056</t>
  </si>
  <si>
    <t>Odstranění lokálních závad výhybky pražce dřevěné nebo ocelové Poznámka: 1. V cenách jsou započteny náklady na odstranění lokálních závad podbitím ASP. 2. V cenách nejsou obsaženy náklady na doplnění a dodávku kameniva, úpravu KL a snížení KL pod patou kolejnice.</t>
  </si>
  <si>
    <t>529</t>
  </si>
  <si>
    <t>5909035020</t>
  </si>
  <si>
    <t>Odstranění lokálních závad výhybky pražce betonové</t>
  </si>
  <si>
    <t>1058</t>
  </si>
  <si>
    <t>Odstranění lokálních závad výhybky pražce betonové Poznámka: 1. V cenách jsou započteny náklady na odstranění lokálních závad podbitím ASP. 2. V cenách nejsou obsaženy náklady na doplnění a dodávku kameniva, úpravu KL a snížení KL pod patou kolejnice.</t>
  </si>
  <si>
    <t>5909040010</t>
  </si>
  <si>
    <t>Následná úprava GPK výhybky směrové a výškové uspořádání pražce dřevěné nebo ocelové</t>
  </si>
  <si>
    <t>1060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</si>
  <si>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</si>
  <si>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531</t>
  </si>
  <si>
    <t>5909040020</t>
  </si>
  <si>
    <t>Následná úprava GPK výhybky směrové a výškové uspořádání pražce betonové</t>
  </si>
  <si>
    <t>1062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</si>
  <si>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</si>
  <si>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5909041010</t>
  </si>
  <si>
    <t>Úprava GPK výhybky směrové a výškové uspořádání pražce dřevěné nebo ocelové</t>
  </si>
  <si>
    <t>1064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</si>
  <si>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</si>
  <si>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533</t>
  </si>
  <si>
    <t>5909041020</t>
  </si>
  <si>
    <t>Úprava GPK výhybky směrové a výškové uspořádání pražce betonové</t>
  </si>
  <si>
    <t>1066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</si>
  <si>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</si>
  <si>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5909042010</t>
  </si>
  <si>
    <t>Přesná úprava GPK výhybky směrové a výškové uspořádání pražce dřevěné nebo ocelové</t>
  </si>
  <si>
    <t>1068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</si>
  <si>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</si>
  <si>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535</t>
  </si>
  <si>
    <t>5909042020</t>
  </si>
  <si>
    <t>Přesná úprava GPK výhybky směrové a výškové uspořádání pražce betonové</t>
  </si>
  <si>
    <t>1070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</si>
  <si>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</si>
  <si>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5909050010</t>
  </si>
  <si>
    <t>Stabilizace kolejového lože koleje nově zřízeného nebo čistého</t>
  </si>
  <si>
    <t>1072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</si>
  <si>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</si>
  <si>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537</t>
  </si>
  <si>
    <t>5909050020</t>
  </si>
  <si>
    <t>Stabilizace kolejového lože koleje stávajícího</t>
  </si>
  <si>
    <t>1074</t>
  </si>
  <si>
    <t>Stabilizace kolejového lože koleje stávajícího Poznámka: 1. V cenách jsou započteny náklady na stabilizaci v režimu s řízeným (konstantním) poklesem včetně měření a předání tištěných výstupů.</t>
  </si>
  <si>
    <t>5909050030</t>
  </si>
  <si>
    <t>Stabilizace kolejového lože výhybky nově zřízeného nebo čistého</t>
  </si>
  <si>
    <t>1076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</si>
  <si>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</si>
  <si>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539</t>
  </si>
  <si>
    <t>5909050040</t>
  </si>
  <si>
    <t>Stabilizace kolejového lože výhybky stávajícího</t>
  </si>
  <si>
    <t>1078</t>
  </si>
  <si>
    <t>Stabilizace kolejového lože výhybky stávajícího Poznámka: 1. V cenách jsou započteny náklady na stabilizaci v režimu s řízeným (konstantním) poklesem včetně měření a předání tištěných výstupů.</t>
  </si>
  <si>
    <t>5910010010</t>
  </si>
  <si>
    <t>Odtavovací stykové svařování kolejnic užitých ve stabilní svařovně vstupní délky do 10 m tv. UIC60</t>
  </si>
  <si>
    <t>1080</t>
  </si>
  <si>
    <t>Odtavovací stykové svařování kolejnic užitých ve stabilní svařovně vstupní délky do 10 m tv. UIC60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</si>
  <si>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541</t>
  </si>
  <si>
    <t>5910010020</t>
  </si>
  <si>
    <t>Odtavovací stykové svařování kolejnic užitých ve stabilní svařovně vstupní délky do 10 m tv. R65</t>
  </si>
  <si>
    <t>1082</t>
  </si>
  <si>
    <t>Odtavovací stykové svařování kolejnic užitých ve stabilní svařovně vstupní délky do 10 m tv. R65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</si>
  <si>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5910010030</t>
  </si>
  <si>
    <t>Odtavovací stykové svařování kolejnic užitých ve stabilní svařovně vstupní délky do 10 m tv. S49</t>
  </si>
  <si>
    <t>1084</t>
  </si>
  <si>
    <t>Odtavovací stykové svařování kolejnic užitých ve stabilní svařovně vstupní délky do 10 m tv. S49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</si>
  <si>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543</t>
  </si>
  <si>
    <t>5910010110</t>
  </si>
  <si>
    <t>Odtavovací stykové svařování kolejnic užitých ve stabilní svařovně vstupní délky přes 10 m tv. UIC60</t>
  </si>
  <si>
    <t>1086</t>
  </si>
  <si>
    <t>Odtavovací stykové svařování kolejnic užitých ve stabilní svařovně vstupní délky přes 10 m tv. UIC60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</si>
  <si>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5910010120</t>
  </si>
  <si>
    <t>Odtavovací stykové svařování kolejnic užitých ve stabilní svařovně vstupní délky přes 10 m tv. R65</t>
  </si>
  <si>
    <t>1088</t>
  </si>
  <si>
    <t>Odtavovací stykové svařování kolejnic užitých ve stabilní svařovně vstupní délky přes 10 m tv. R65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</si>
  <si>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545</t>
  </si>
  <si>
    <t>5910010130</t>
  </si>
  <si>
    <t>Odtavovací stykové svařování kolejnic užitých ve stabilní svařovně vstupní délky přes 10 m tv. S49</t>
  </si>
  <si>
    <t>1090</t>
  </si>
  <si>
    <t>Odtavovací stykové svařování kolejnic užitých ve stabilní svařovně vstupní délky přes 10 m tv. S49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</si>
  <si>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5910015010</t>
  </si>
  <si>
    <t>Odtavovací stykové svařování mobilní svářečkou kolejnic nových délky do 150 m tv. UIC60</t>
  </si>
  <si>
    <t>svar</t>
  </si>
  <si>
    <t>1092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</si>
  <si>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</si>
  <si>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547</t>
  </si>
  <si>
    <t>5910015020</t>
  </si>
  <si>
    <t>Odtavovací stykové svařování mobilní svářečkou kolejnic nových délky do 150 m tv. S49</t>
  </si>
  <si>
    <t>1094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</si>
  <si>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</si>
  <si>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</si>
  <si>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</si>
  <si>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1096</t>
  </si>
  <si>
    <t>Odtavovací stykové svařování mobilní svářečkou kolejnic nových délky přes 150 m tv .UIC60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</si>
  <si>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549</t>
  </si>
  <si>
    <t>5910015120</t>
  </si>
  <si>
    <t>Odtavovací stykové svařování mobilní svářečkou kolejnic nových délky přes 150 m tv. S49</t>
  </si>
  <si>
    <t>1098</t>
  </si>
  <si>
    <t>Odtavovací stykové svařování mobilní svářečkou kolejnic nových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</si>
  <si>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5910015210</t>
  </si>
  <si>
    <t>Odtavovací stykové svařování mobilní svářečkou kolejnic užitých délky do 150 m tv. UIC60</t>
  </si>
  <si>
    <t>1100</t>
  </si>
  <si>
    <t>Odtavovací stykové svařování mobilní svářečkou kolejnic užitých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</si>
  <si>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551</t>
  </si>
  <si>
    <t>5910015220</t>
  </si>
  <si>
    <t>Odtavovací stykové svařování mobilní svářečkou kolejnic užitých délky do 150 m tv. R65</t>
  </si>
  <si>
    <t>1102</t>
  </si>
  <si>
    <t>Odtavovací stykové svařování mobilní svářečkou kolejnic užitých délky do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</si>
  <si>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5910015230</t>
  </si>
  <si>
    <t>Odtavovací stykové svařování mobilní svářečkou kolejnic užitých délky do 150 m tv. S49</t>
  </si>
  <si>
    <t>1104</t>
  </si>
  <si>
    <t>Odtavovací stykové svařování mobilní svářečkou kolejnic užitých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</si>
  <si>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553</t>
  </si>
  <si>
    <t>5910015310</t>
  </si>
  <si>
    <t>Odtavovací stykové svařování mobilní svářečkou kolejnic užitých délky přes 150 m tv. UIC60</t>
  </si>
  <si>
    <t>1106</t>
  </si>
  <si>
    <t>Odtavovací stykové svařování mobilní svářečkou kolejnic užitých délky přes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</si>
  <si>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5910015320</t>
  </si>
  <si>
    <t>Odtavovací stykové svařování mobilní svářečkou kolejnic užitých délky přes 150 m tv. R65</t>
  </si>
  <si>
    <t>1108</t>
  </si>
  <si>
    <t>Odtavovací stykové svařování mobilní svářečkou kolejnic užitých délky přes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</si>
  <si>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555</t>
  </si>
  <si>
    <t>5910015330</t>
  </si>
  <si>
    <t>Odtavovací stykové svařování mobilní svářečkou kolejnic užitých délky přes 150 m tv. S49</t>
  </si>
  <si>
    <t>1110</t>
  </si>
  <si>
    <t>Odtavovací stykové svařování mobilní svářečkou kolejnic užitých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</si>
  <si>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5910020010</t>
  </si>
  <si>
    <t>Svařování kolejnic termitem plný předehřev standardní spára svar sériový tv. UIC60</t>
  </si>
  <si>
    <t>1112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</si>
  <si>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</si>
  <si>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557</t>
  </si>
  <si>
    <t>5910020020</t>
  </si>
  <si>
    <t>Svařování kolejnic termitem plný předehřev standardní spára svar sériový tv. R65</t>
  </si>
  <si>
    <t>1114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</si>
  <si>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</si>
  <si>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</si>
  <si>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</si>
  <si>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1116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</si>
  <si>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</si>
  <si>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559</t>
  </si>
  <si>
    <t>5910020110</t>
  </si>
  <si>
    <t>Svařování kolejnic termitem plný předehřev standardní spára svar jednotlivý tv. UIC60</t>
  </si>
  <si>
    <t>1118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</si>
  <si>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</si>
  <si>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</si>
  <si>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</si>
  <si>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1120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</si>
  <si>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</si>
  <si>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561</t>
  </si>
  <si>
    <t>5910020130</t>
  </si>
  <si>
    <t>Svařování kolejnic termitem plný předehřev standardní spára svar jednotlivý tv. S49</t>
  </si>
  <si>
    <t>1122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</si>
  <si>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</si>
  <si>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5910020140</t>
  </si>
  <si>
    <t>Svařování kolejnic termitem plný předehřev standardní spára svar jednotlivý tv. A</t>
  </si>
  <si>
    <t>1124</t>
  </si>
  <si>
    <t>Svařování kolejnic termitem plný předehřev standardní spára svar jednotlivý tv. 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</si>
  <si>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563</t>
  </si>
  <si>
    <t>5910020310</t>
  </si>
  <si>
    <t>Svařování kolejnic termitem plný předehřev standardní spára svar přechodový tv. R65/UIC60</t>
  </si>
  <si>
    <t>1126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</si>
  <si>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</si>
  <si>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5910020320</t>
  </si>
  <si>
    <t>Svařování kolejnic termitem plný předehřev standardní spára svar přechodový tv. R65/S49</t>
  </si>
  <si>
    <t>1128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</si>
  <si>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</si>
  <si>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565</t>
  </si>
  <si>
    <t>5910020330</t>
  </si>
  <si>
    <t>Svařování kolejnic termitem plný předehřev standardní spára svar přechodový tv. UIC60/S49</t>
  </si>
  <si>
    <t>1130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</si>
  <si>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</si>
  <si>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5910020340</t>
  </si>
  <si>
    <t>Svařování kolejnic termitem plný předehřev standardní spára svar přechodový tv. S49/A</t>
  </si>
  <si>
    <t>1132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</si>
  <si>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</si>
  <si>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567</t>
  </si>
  <si>
    <t>5910020910</t>
  </si>
  <si>
    <t>Svařování kolejnic termitem plný předehřev Příplatek za svařování kolejnic typu R350HT</t>
  </si>
  <si>
    <t>1134</t>
  </si>
  <si>
    <t>Svařování kolejnic termitem plný předehřev Příplatek za svařování kolejnic typu R350HT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</si>
  <si>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5910021010</t>
  </si>
  <si>
    <t>Svařování kolejnic termitem zkrácený předehřev standardní spára svar sériový tv. UIC60</t>
  </si>
  <si>
    <t>1136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</si>
  <si>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</si>
  <si>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569</t>
  </si>
  <si>
    <t>5910021020</t>
  </si>
  <si>
    <t>Svařování kolejnic termitem zkrácený předehřev standardní spára svar sériový tv. S49</t>
  </si>
  <si>
    <t>1138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</si>
  <si>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</si>
  <si>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5910021110</t>
  </si>
  <si>
    <t>Svařování kolejnic termitem zkrácený předehřev standardní spára svar jednotlivý tv. UIC60</t>
  </si>
  <si>
    <t>1140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</si>
  <si>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</si>
  <si>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571</t>
  </si>
  <si>
    <t>5910021120</t>
  </si>
  <si>
    <t>Svařování kolejnic termitem zkrácený předehřev standardní spára svar jednotlivý tv. S49</t>
  </si>
  <si>
    <t>1142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</si>
  <si>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</si>
  <si>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5910022010</t>
  </si>
  <si>
    <t>Svařování kolejnic termitem krátký předehřev široká spára, krátký předehřev svar jednotlivý tv. UIC60</t>
  </si>
  <si>
    <t>1144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</si>
  <si>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</si>
  <si>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573</t>
  </si>
  <si>
    <t>5910022020</t>
  </si>
  <si>
    <t>Svařování kolejnic termitem krátký předehřev široká spára, krátký předehřev svar jednotlivý tv. R65</t>
  </si>
  <si>
    <t>1146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</si>
  <si>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</si>
  <si>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5910022030</t>
  </si>
  <si>
    <t>Svařování kolejnic termitem krátký předehřev široká spára, krátký předehřev svar jednotlivý tv. S49</t>
  </si>
  <si>
    <t>1148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</si>
  <si>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</si>
  <si>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575</t>
  </si>
  <si>
    <t>5910025010</t>
  </si>
  <si>
    <t>Svařování kolejnic elektrickým obloukem svar sériový tv. UIC60</t>
  </si>
  <si>
    <t>1150</t>
  </si>
  <si>
    <t>Svařování kolejnic elektrickým obloukem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</si>
  <si>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5910025020</t>
  </si>
  <si>
    <t>Svařování kolejnic elektrickým obloukem svar sériový tv. R65</t>
  </si>
  <si>
    <t>1152</t>
  </si>
  <si>
    <t>Svařování kolejnic elektrickým obloukem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</si>
  <si>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577</t>
  </si>
  <si>
    <t>5910025030</t>
  </si>
  <si>
    <t>Svařování kolejnic elektrickým obloukem svar sériový tv. S49</t>
  </si>
  <si>
    <t>1154</t>
  </si>
  <si>
    <t>Svařování kolejnic elektrickým obloukem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</si>
  <si>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5910025040</t>
  </si>
  <si>
    <t>Svařování kolejnic elektrickým obloukem svar sériový tv. A</t>
  </si>
  <si>
    <t>1156</t>
  </si>
  <si>
    <t>Svařování kolejnic elektrickým obloukem svar sériový tv. A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</si>
  <si>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579</t>
  </si>
  <si>
    <t>5910025110</t>
  </si>
  <si>
    <t>Svařování kolejnic elektrickým obloukem svar jednotlivý tv. UIC60</t>
  </si>
  <si>
    <t>1158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</si>
  <si>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</si>
  <si>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5910025120</t>
  </si>
  <si>
    <t>Svařování kolejnic elektrickým obloukem svar jednotlivý tv. R65</t>
  </si>
  <si>
    <t>1160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</si>
  <si>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</si>
  <si>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581</t>
  </si>
  <si>
    <t>5910025130</t>
  </si>
  <si>
    <t>Svařování kolejnic elektrickým obloukem svar jednotlivý tv. S49</t>
  </si>
  <si>
    <t>1162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</si>
  <si>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</si>
  <si>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5910025140</t>
  </si>
  <si>
    <t>Svařování kolejnic elektrickým obloukem svar jednotlivý tv. A</t>
  </si>
  <si>
    <t>1164</t>
  </si>
  <si>
    <t>Svařování kolejnic elektrickým obloukem svar jednotlivý tv. A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</si>
  <si>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583</t>
  </si>
  <si>
    <t>5910030310</t>
  </si>
  <si>
    <t>Příplatek za směrové vyrovnání kolejnic v obloucích o poloměru 300 m a menším</t>
  </si>
  <si>
    <t>1166</t>
  </si>
  <si>
    <t>Příplatek za směrové vyrovnání kolejnic v obloucích o poloměru 300 m a menším Poznámka: 1. V cenách jsou započteny náklady na použití přípravku pro směrové vyrovnání kolejnic.</t>
  </si>
  <si>
    <t>5910035010</t>
  </si>
  <si>
    <t>Dosažení dovolené upínací teploty v BK prodloužením kolejnicového pásu v koleji tv. UIC60</t>
  </si>
  <si>
    <t>1168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</si>
  <si>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</si>
  <si>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585</t>
  </si>
  <si>
    <t>5910035020</t>
  </si>
  <si>
    <t>Dosažení dovolené upínací teploty v BK prodloužením kolejnicového pásu v koleji tv. R65</t>
  </si>
  <si>
    <t>1170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</si>
  <si>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</si>
  <si>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</si>
  <si>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</si>
  <si>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1172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</si>
  <si>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</si>
  <si>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587</t>
  </si>
  <si>
    <t>5910035110</t>
  </si>
  <si>
    <t>Dosažení dovolené upínací teploty v BK prodloužením kolejnicového pásu ve výhybce tv. UIC60</t>
  </si>
  <si>
    <t>1174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</si>
  <si>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</si>
  <si>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5910035120</t>
  </si>
  <si>
    <t>Dosažení dovolené upínací teploty v BK prodloužením kolejnicového pásu ve výhybce tv. R65</t>
  </si>
  <si>
    <t>1176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</si>
  <si>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</si>
  <si>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589</t>
  </si>
  <si>
    <t>5910035130</t>
  </si>
  <si>
    <t>Dosažení dovolené upínací teploty v BK prodloužením kolejnicového pásu ve výhybce tv. S49</t>
  </si>
  <si>
    <t>1178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</si>
  <si>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</si>
  <si>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5910040015</t>
  </si>
  <si>
    <t>Umožnění volné dilatace kolejnice demontáž upevňovadel bez osazení kluzných podložek</t>
  </si>
  <si>
    <t>1180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</si>
  <si>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</si>
  <si>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</t>
  </si>
  <si>
    <t>5910040115</t>
  </si>
  <si>
    <t>Umožnění volné dilatace kolejnice montáž upevňovadel bez odstranění kluzných podložek</t>
  </si>
  <si>
    <t>1182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</si>
  <si>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</si>
  <si>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5910040215</t>
  </si>
  <si>
    <t>Umožnění volné dilatace kolejnice bez demontáže nebo montáže upevňovadel s osazením a odstraněním kluzných podložek</t>
  </si>
  <si>
    <t>1184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</si>
  <si>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</si>
  <si>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593</t>
  </si>
  <si>
    <t>5910040315</t>
  </si>
  <si>
    <t>Umožnění volné dilatace kolejnice demontáž upevňovadel s osazením kluzných podložek</t>
  </si>
  <si>
    <t>1186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</si>
  <si>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</si>
  <si>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5910040415</t>
  </si>
  <si>
    <t>Umožnění volné dilatace kolejnice montáž upevňovadel s odstraněním kluzných podložek</t>
  </si>
  <si>
    <t>1188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</si>
  <si>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</si>
  <si>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595</t>
  </si>
  <si>
    <t>5910045015</t>
  </si>
  <si>
    <t>Zajištění polohy kolejnice bočními válečkovými opěrkami</t>
  </si>
  <si>
    <t>1190</t>
  </si>
  <si>
    <t>Zajištění polohy kolejnice bočními válečkovými opěrkami Poznámka: 1. V ceně jsou započteny náklady na montáž a demontáž bočních opěrek v oblouku o malém poloměru.</t>
  </si>
  <si>
    <t>5910050010</t>
  </si>
  <si>
    <t>Umožnění volné dilatace dílů výhybek demontáž upevňovadel výhybka I. generace</t>
  </si>
  <si>
    <t>1192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</si>
  <si>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</si>
  <si>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597</t>
  </si>
  <si>
    <t>5910050020</t>
  </si>
  <si>
    <t>Umožnění volné dilatace dílů výhybek demontáž upevňovadel výhybka II. generace</t>
  </si>
  <si>
    <t>1194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</si>
  <si>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</si>
  <si>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5910050110</t>
  </si>
  <si>
    <t>Umožnění volné dilatace dílů výhybek montáž upevňovadel výhybka I. generace</t>
  </si>
  <si>
    <t>1196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</si>
  <si>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</si>
  <si>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599</t>
  </si>
  <si>
    <t>5910050120</t>
  </si>
  <si>
    <t>Umožnění volné dilatace dílů výhybek montáž upevňovadel výhybka II. generace</t>
  </si>
  <si>
    <t>1198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</si>
  <si>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</si>
  <si>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5910060010</t>
  </si>
  <si>
    <t>Ojedinělé broušení kolejnic R260 do hloubky do 2 mm</t>
  </si>
  <si>
    <t>1200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</si>
  <si>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</si>
  <si>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601</t>
  </si>
  <si>
    <t>5910060020</t>
  </si>
  <si>
    <t>Ojedinělé broušení kolejnic R260 do hloubky přes 2 mm</t>
  </si>
  <si>
    <t>1202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</si>
  <si>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</si>
  <si>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5910060110</t>
  </si>
  <si>
    <t>Ojedinělé broušení kolejnic R350HT do hloubky do 2 mm</t>
  </si>
  <si>
    <t>1204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</si>
  <si>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</si>
  <si>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603</t>
  </si>
  <si>
    <t>5910060120</t>
  </si>
  <si>
    <t>Ojedinělé broušení kolejnic R350HT do hloubky přes 2 mm</t>
  </si>
  <si>
    <t>1206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</si>
  <si>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</si>
  <si>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5910063010</t>
  </si>
  <si>
    <t>Opravné souvislé broušení kolejnic R260 head checking, povrchové vady, příčný a podélný profil hloubky do 2 mm</t>
  </si>
  <si>
    <t>1208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</si>
  <si>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</si>
  <si>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605</t>
  </si>
  <si>
    <t>5910063020</t>
  </si>
  <si>
    <t>Opravné souvislé broušení kolejnic R260 head checking, povrchové vady, příčný a podélný profil hloubky přes 2 mm do 4 mm</t>
  </si>
  <si>
    <t>1210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</si>
  <si>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</si>
  <si>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5910063030</t>
  </si>
  <si>
    <t>Opravné souvislé broušení kolejnic R260 head checking, povrchové vady, příčný a podélný profil hloubky přes 4 mm</t>
  </si>
  <si>
    <t>1212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</si>
  <si>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</si>
  <si>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607</t>
  </si>
  <si>
    <t>5910063050</t>
  </si>
  <si>
    <t>Opravné souvislé broušení kolejnic R260 příčný a podélný profil oprava příčného a podélného profilu</t>
  </si>
  <si>
    <t>1214</t>
  </si>
  <si>
    <t>Opravné souvislé broušení kolejnic R260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</si>
  <si>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5910063060</t>
  </si>
  <si>
    <t>Opravné souvislé broušení kolejnic R260 příčný a podélný profil vlnkovitost</t>
  </si>
  <si>
    <t>1216</t>
  </si>
  <si>
    <t>Opravné souvislé broušení kolejnic R260 příčný a podélný profil vlnkovitost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</si>
  <si>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609</t>
  </si>
  <si>
    <t>5910063110</t>
  </si>
  <si>
    <t>Opravné souvislé broušení kolejnic R350HT head checking, povrchové vady, příčný a podélný profil hloubky do 2 mm</t>
  </si>
  <si>
    <t>1218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</si>
  <si>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</si>
  <si>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5910063120</t>
  </si>
  <si>
    <t>Opravné souvislé broušení kolejnic R350HT head checking, povrchové vady, příčný a podélný profil hloubky přes 2 mm do 4 mm</t>
  </si>
  <si>
    <t>1220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</si>
  <si>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</si>
  <si>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611</t>
  </si>
  <si>
    <t>5910063130</t>
  </si>
  <si>
    <t>Opravné souvislé broušení kolejnic R350HT head checking, povrchové vady, příčný a podélný profil hloubky přes 4 mm</t>
  </si>
  <si>
    <t>1222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</si>
  <si>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</si>
  <si>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5910063150</t>
  </si>
  <si>
    <t>Opravné souvislé broušení kolejnic R350HT příčný a podélný profil oprava příčného a podélného profilu</t>
  </si>
  <si>
    <t>1224</t>
  </si>
  <si>
    <t>Opravné souvislé broušení kolejnic R350HT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</si>
  <si>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613</t>
  </si>
  <si>
    <t>5910063160</t>
  </si>
  <si>
    <t>Opravné souvislé broušení kolejnic R350HT příčný a podélný profil vlnkovitost</t>
  </si>
  <si>
    <t>1226</t>
  </si>
  <si>
    <t>Opravné souvislé broušení kolejnic R350HT příčný a podélný profil vlnkovitost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</si>
  <si>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5910065010</t>
  </si>
  <si>
    <t>Odstranění převalků izolovaného styku lepeného</t>
  </si>
  <si>
    <t>1228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</si>
  <si>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</si>
  <si>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615</t>
  </si>
  <si>
    <t>5910065020</t>
  </si>
  <si>
    <t>Odstranění převalků izolovaného styku montovaného</t>
  </si>
  <si>
    <t>1230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</si>
  <si>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</si>
  <si>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5910070010</t>
  </si>
  <si>
    <t>Základní reprofilace kolejnicových profilů výhybky broušení, frézování a hoblování</t>
  </si>
  <si>
    <t>1232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</si>
  <si>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</si>
  <si>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617</t>
  </si>
  <si>
    <t>5910075010</t>
  </si>
  <si>
    <t>Opravná reprofilace jazyka šíře plochy do 30 mm hloubky do 2 mm</t>
  </si>
  <si>
    <t>1234</t>
  </si>
  <si>
    <t>Opravná reprofilace jazyka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</si>
  <si>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5910075020</t>
  </si>
  <si>
    <t>Opravná reprofilace jazyka šíře plochy do 30 mm hloubky přes 2 mm</t>
  </si>
  <si>
    <t>1236</t>
  </si>
  <si>
    <t>Opravná reprofilace jazyka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</si>
  <si>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619</t>
  </si>
  <si>
    <t>5910075050</t>
  </si>
  <si>
    <t>Opravná reprofilace jazyka šíře plochy přes 30 mm hloubky do 2 mm</t>
  </si>
  <si>
    <t>1238</t>
  </si>
  <si>
    <t>Opravná reprofilace jazyka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</si>
  <si>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5910075060</t>
  </si>
  <si>
    <t>Opravná reprofilace jazyka šíře plochy přes 30 mm hloubky přes 2 mm</t>
  </si>
  <si>
    <t>1240</t>
  </si>
  <si>
    <t>Opravná reprofilace jazyka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</si>
  <si>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621</t>
  </si>
  <si>
    <t>5910075110</t>
  </si>
  <si>
    <t>Opravná reprofilace opornice šíře plochy do 30 mm hloubky do 2 mm</t>
  </si>
  <si>
    <t>1242</t>
  </si>
  <si>
    <t>Opravná reprofilace opornice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</si>
  <si>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5910075120</t>
  </si>
  <si>
    <t>Opravná reprofilace opornice šíře plochy do 30 mm hloubky přes 2 mm</t>
  </si>
  <si>
    <t>1244</t>
  </si>
  <si>
    <t>Opravná reprofilace opornice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</si>
  <si>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623</t>
  </si>
  <si>
    <t>5910075150</t>
  </si>
  <si>
    <t>Opravná reprofilace opornice šíře plochy přes 30 mm hloubky do 2 mm</t>
  </si>
  <si>
    <t>1246</t>
  </si>
  <si>
    <t>Opravná reprofilace opornice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</si>
  <si>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5910075160</t>
  </si>
  <si>
    <t>Opravná reprofilace opornice šíře plochy přes 30 mm hloubky přes 2 mm</t>
  </si>
  <si>
    <t>1248</t>
  </si>
  <si>
    <t>Opravná reprofilace opornice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</si>
  <si>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625</t>
  </si>
  <si>
    <t>5910075210</t>
  </si>
  <si>
    <t>Opravná reprofilace výhybkové kolejnice šíře plochy do 30 mm hloubky do 2 mm</t>
  </si>
  <si>
    <t>1250</t>
  </si>
  <si>
    <t>Opravná reprofilace výhybkové kolejnice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</si>
  <si>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5910075220</t>
  </si>
  <si>
    <t>Opravná reprofilace výhybkové kolejnice šíře plochy do 30 mm hloubky přes 2 mm</t>
  </si>
  <si>
    <t>1252</t>
  </si>
  <si>
    <t>Opravná reprofilace výhybkové kolejnice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</si>
  <si>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627</t>
  </si>
  <si>
    <t>5910075250</t>
  </si>
  <si>
    <t>Opravná reprofilace výhybkové kolejnice šíře plochy přes 30 mm hloubky do 2 mm</t>
  </si>
  <si>
    <t>1254</t>
  </si>
  <si>
    <t>Opravná reprofilace výhybkové kolejnice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</si>
  <si>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5910075260</t>
  </si>
  <si>
    <t>Opravná reprofilace výhybkové kolejnice šíře plochy přes 30 mm hloubky přes 2 mm</t>
  </si>
  <si>
    <t>1256</t>
  </si>
  <si>
    <t>Opravná reprofilace výhybkové kolejnice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</si>
  <si>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629</t>
  </si>
  <si>
    <t>5910075310</t>
  </si>
  <si>
    <t>Opravná reprofilace hrotnice PHS šíře plochy do 30 mm hloubky do 2 mm</t>
  </si>
  <si>
    <t>1258</t>
  </si>
  <si>
    <t>Opravná reprofilace hrotnice PHS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</si>
  <si>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5910075320</t>
  </si>
  <si>
    <t>Opravná reprofilace hrotnice PHS šíře plochy do 30 mm hloubky přes 2 mm</t>
  </si>
  <si>
    <t>1260</t>
  </si>
  <si>
    <t>Opravná reprofilace hrotnice PHS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</si>
  <si>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631</t>
  </si>
  <si>
    <t>5910075350</t>
  </si>
  <si>
    <t>Opravná reprofilace hrotnice PHS šíře plochy přes 30 mm hloubky do 2 mm</t>
  </si>
  <si>
    <t>1262</t>
  </si>
  <si>
    <t>Opravná reprofilace hrotnice PHS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</si>
  <si>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5910075360</t>
  </si>
  <si>
    <t>Opravná reprofilace hrotnice PHS šíře plochy přes 30 mm hloubky přes 2 mm</t>
  </si>
  <si>
    <t>1264</t>
  </si>
  <si>
    <t>Opravná reprofilace hrotnice PHS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</si>
  <si>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633</t>
  </si>
  <si>
    <t>5910080110</t>
  </si>
  <si>
    <t>Opravná reprofilace srdcovky jednoduché 1:7,5 a 1:9 hloubky do 2 mm</t>
  </si>
  <si>
    <t>1266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</si>
  <si>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</si>
  <si>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5910080120</t>
  </si>
  <si>
    <t>Opravná reprofilace srdcovky jednoduché 1:7,5 a 1:9 hloubky přes 2 mm</t>
  </si>
  <si>
    <t>1268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</si>
  <si>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</si>
  <si>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635</t>
  </si>
  <si>
    <t>5910080210</t>
  </si>
  <si>
    <t>Opravná reprofilace srdcovky jednoduché 1:11 a 1:12 hloubky do 2 mm</t>
  </si>
  <si>
    <t>1270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</si>
  <si>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</si>
  <si>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5910080220</t>
  </si>
  <si>
    <t>Opravná reprofilace srdcovky jednoduché 1:11 a 1:12 hloubky přes 2 mm</t>
  </si>
  <si>
    <t>1272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</si>
  <si>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</si>
  <si>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637</t>
  </si>
  <si>
    <t>5910080310</t>
  </si>
  <si>
    <t>Opravná reprofilace srdcovky jednoduché 1:14 a 1:18,5 hloubky do 2 mm</t>
  </si>
  <si>
    <t>1274</t>
  </si>
  <si>
    <t>Opravná reprofilace srdcovky jednoduché 1:14 a 1:18,5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</si>
  <si>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5910080320</t>
  </si>
  <si>
    <t>Opravná reprofilace srdcovky jednoduché 1:14 a 1:18,5 hloubky přes 2 mm</t>
  </si>
  <si>
    <t>1276</t>
  </si>
  <si>
    <t>Opravná reprofilace srdcovky jednoduché 1:14 a 1:18,5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</si>
  <si>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639</t>
  </si>
  <si>
    <t>5910082005</t>
  </si>
  <si>
    <t>Opravná strojní reprofilace výhybky jednoduché všech soustav hloubky do 2 mm s úhlem odbočení J 1:5,7-230</t>
  </si>
  <si>
    <t>1278</t>
  </si>
  <si>
    <t>Opravná strojní reprofilace výhybky jednoduché všech soustav hloubky do 2 mm s úhlem odbočení J 1:5,7-230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</si>
  <si>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5910082010</t>
  </si>
  <si>
    <t>Opravná strojní reprofilace výhybky jednoduché všech soustav hloubky do 2 mm s úhlem odbočení J 1:6 (7,5)-150</t>
  </si>
  <si>
    <t>1280</t>
  </si>
  <si>
    <t>Opravná strojní reprofilace výhybky jednoduché všech soustav hloubky do 2 mm s úhlem odbočení J 1:6 (7,5)-150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</si>
  <si>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641</t>
  </si>
  <si>
    <t>5910082015</t>
  </si>
  <si>
    <t>Opravná strojní reprofilace výhybky jednoduché všech soustav hloubky do 2 mm s úhlem odbočení J 1:6,6 (7,5)-190</t>
  </si>
  <si>
    <t>1282</t>
  </si>
  <si>
    <t>Opravná strojní reprofilace výhybky jednoduché všech soustav hloubky do 2 mm s úhlem odbočení J 1:6,6 (7,5)-190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</si>
  <si>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5910082020</t>
  </si>
  <si>
    <t>Opravná strojní reprofilace výhybky jednoduché všech soustav hloubky do 2 mm s úhlem odbočení J 1:9-190</t>
  </si>
  <si>
    <t>1284</t>
  </si>
  <si>
    <t>Opravná strojní reprofilace výhybky jednoduché všech soustav hloubky do 2 mm s úhlem odbočení J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</si>
  <si>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643</t>
  </si>
  <si>
    <t>5910082025</t>
  </si>
  <si>
    <t>Opravná strojní reprofilace výhybky jednoduché všech soustav hloubky do 2 mm s úhlem odbočení J 1:9 (11)-300</t>
  </si>
  <si>
    <t>1286</t>
  </si>
  <si>
    <t>Opravná strojní reprofilace výhybky jednoduché všech soustav hloubky do 2 mm s úhlem odbočení J 1:9 (11)-300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</si>
  <si>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5910082030</t>
  </si>
  <si>
    <t>Opravná strojní reprofilace výhybky jednoduché všech soustav hloubky do 2 mm s úhlem odbočení J 1:9 (11)-300 s PHS</t>
  </si>
  <si>
    <t>1288</t>
  </si>
  <si>
    <t>Opravná strojní reprofilace výhybky jednoduché všech soustav hloubky do 2 mm s úhlem odbočení J 1:9 (11)-300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</si>
  <si>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645</t>
  </si>
  <si>
    <t>5910082040</t>
  </si>
  <si>
    <t>Opravná strojní reprofilace výhybky jednoduché všech soustav hloubky do 2 mm s úhlem odbočení J 1:12-500</t>
  </si>
  <si>
    <t>1290</t>
  </si>
  <si>
    <t>Opravná strojní reprofilace výhybky jednoduché všech soustav hloubky do 2 mm s úhlem odbočení J 1:12-500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</si>
  <si>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5910082045</t>
  </si>
  <si>
    <t>Opravná strojní reprofilace výhybky jednoduché všech soustav hloubky do 2 mm s úhlem odbočení J 1:12-500 s PHS</t>
  </si>
  <si>
    <t>1292</t>
  </si>
  <si>
    <t>Opravná strojní reprofilace výhybky jednoduché všech soustav hloubky do 2 mm s úhlem odbočení J 1:12-500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</si>
  <si>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647</t>
  </si>
  <si>
    <t>5910082050</t>
  </si>
  <si>
    <t>Opravná strojní reprofilace výhybky jednoduché všech soustav hloubky do 2 mm s úhlem odbočení J 1:14-760</t>
  </si>
  <si>
    <t>1294</t>
  </si>
  <si>
    <t>Opravná strojní reprofilace výhybky jednoduché všech soustav hloubky do 2 mm s úhlem odbočení J 1:14-760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</si>
  <si>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5910082055</t>
  </si>
  <si>
    <t>Opravná strojní reprofilace výhybky jednoduché všech soustav hloubky do 2 mm s úhlem odbočení J 1:14-760 s PHS</t>
  </si>
  <si>
    <t>1296</t>
  </si>
  <si>
    <t>Opravná strojní reprofilace výhybky jednoduché všech soustav hloubky do 2 mm s úhlem odbočení J 1:14-760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</si>
  <si>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649</t>
  </si>
  <si>
    <t>5910082060</t>
  </si>
  <si>
    <t>Opravná strojní reprofilace výhybky jednoduché všech soustav hloubky do 2 mm s úhlem odbočení J 1:18,5-1200</t>
  </si>
  <si>
    <t>1298</t>
  </si>
  <si>
    <t>Opravná strojní reprofilace výhybky jednoduché všech soustav hloubky do 2 mm s úhlem odbočení J 1:18,5-1200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</si>
  <si>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5910082065</t>
  </si>
  <si>
    <t>Opravná strojní reprofilace výhybky jednoduché všech soustav hloubky do 2 mm s úhlem odbočení J 1:18,5-1200 s PHS</t>
  </si>
  <si>
    <t>1300</t>
  </si>
  <si>
    <t>Opravná strojní reprofilace výhybky jednoduché všech soustav hloubky do 2 mm s úhlem odbočení J 1:18,5-1200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</si>
  <si>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651</t>
  </si>
  <si>
    <t>5910082068</t>
  </si>
  <si>
    <t>Opravná strojní reprofilace výhybky jednoduché všech soustav hloubky do 2 mm s úhlem odbočení 1:26,5-2500 s PHS</t>
  </si>
  <si>
    <t>1302</t>
  </si>
  <si>
    <t>Opravná strojní reprofilace výhybky jednoduché všech soustav hloubky do 2 mm s úhlem odbočení 1:26,5-2500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</si>
  <si>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5910082073</t>
  </si>
  <si>
    <t>Opravná strojní reprofilace výhybky jednoduché všech soustav hloubky do 2 mm s úhlem odbočení J 8°</t>
  </si>
  <si>
    <t>1304</t>
  </si>
  <si>
    <t>Opravná strojní reprofilace výhybky jednoduché všech soustav hloubky do 2 mm s úhlem odbočení J 8°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</si>
  <si>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653</t>
  </si>
  <si>
    <t>5910082074</t>
  </si>
  <si>
    <t>Opravná strojní reprofilace výhybky jednoduché všech soustav hloubky do 2 mm s úhlem odbočení J 7°</t>
  </si>
  <si>
    <t>1306</t>
  </si>
  <si>
    <t>Opravná strojní reprofilace výhybky jednoduché všech soustav hloubky do 2 mm s úhlem odbočení J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</si>
  <si>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5910082075</t>
  </si>
  <si>
    <t>Opravná strojní reprofilace výhybky jednoduché všech soustav hloubky do 2 mm s úhlem odbočení J 6°</t>
  </si>
  <si>
    <t>1308</t>
  </si>
  <si>
    <t>Opravná strojní reprofilace výhybky jednoduché všech soustav hloubky do 2 mm s úhlem odbočení J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</si>
  <si>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655</t>
  </si>
  <si>
    <t>5910082076</t>
  </si>
  <si>
    <t>Opravná strojní reprofilace výhybky jednoduché všech soustav hloubky do 2 mm s úhlem odbočení J 5°</t>
  </si>
  <si>
    <t>1310</t>
  </si>
  <si>
    <t>Opravná strojní reprofilace výhybky jednoduché všech soustav hloubky do 2 mm s úhlem odbočení J 5°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</si>
  <si>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5910082077</t>
  </si>
  <si>
    <t>Opravná strojní reprofilace výhybky jednoduché všech soustav hloubky do 2 mm s úhlem odbočení J 4°</t>
  </si>
  <si>
    <t>1312</t>
  </si>
  <si>
    <t>Opravná strojní reprofilace výhybky jednoduché všech soustav hloubky do 2 mm s úhlem odbočení J 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</si>
  <si>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657</t>
  </si>
  <si>
    <t>5910082078</t>
  </si>
  <si>
    <t>Opravná strojní reprofilace výhybky jednoduché všech soustav hloubky do 2 mm s úhlem odbočení J 3°</t>
  </si>
  <si>
    <t>1314</t>
  </si>
  <si>
    <t>Opravná strojní reprofilace výhybky jednoduché všech soustav hloubky do 2 mm s úhlem odbočení J 3°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</si>
  <si>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5910082105</t>
  </si>
  <si>
    <t>Opravná strojní reprofilace výhybky jednoduché všech soustav hloubky přes 2 mm s úhlem odbočení J 1:5,7-230</t>
  </si>
  <si>
    <t>1316</t>
  </si>
  <si>
    <t>Opravná strojní reprofilace výhybky jednoduché všech soustav hloubky přes 2 mm s úhlem odbočení J 1:5,7-230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</si>
  <si>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659</t>
  </si>
  <si>
    <t>5910082110</t>
  </si>
  <si>
    <t>Opravná strojní reprofilace výhybky jednoduché všech soustav hloubky přes 2 mm s úhlem odbočení (7,5)-150</t>
  </si>
  <si>
    <t>1318</t>
  </si>
  <si>
    <t>Opravná strojní reprofilace výhybky jednoduché všech soustav hloubky přes 2 mm s úhlem odbočení (7,5)-150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</si>
  <si>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5910082115</t>
  </si>
  <si>
    <t>Opravná strojní reprofilace výhybky jednoduché všech soustav hloubky přes 2 mm s úhlem odbočení (7,5)-190</t>
  </si>
  <si>
    <t>1320</t>
  </si>
  <si>
    <t>Opravná strojní reprofilace výhybky jednoduché všech soustav hloubky přes 2 mm s úhlem odbočení (7,5)-190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</si>
  <si>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661</t>
  </si>
  <si>
    <t>5910082120</t>
  </si>
  <si>
    <t>Opravná strojní reprofilace výhybky jednoduché všech soustav hloubky přes 2 mm s úhlem odbočení J 1:9-190</t>
  </si>
  <si>
    <t>1322</t>
  </si>
  <si>
    <t>Opravná strojní reprofilace výhybky jednoduché všech soustav hloubky přes 2 mm s úhlem odbočení J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</si>
  <si>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5910082125</t>
  </si>
  <si>
    <t>Opravná strojní reprofilace výhybky jednoduché všech soustav hloubky přes 2 mm s úhlem odbočení J 1:9 (11)-300</t>
  </si>
  <si>
    <t>1324</t>
  </si>
  <si>
    <t>Opravná strojní reprofilace výhybky jednoduché všech soustav hloubky přes 2 mm s úhlem odbočení J 1:9 (11)-300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</si>
  <si>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663</t>
  </si>
  <si>
    <t>5910082130</t>
  </si>
  <si>
    <t>Opravná strojní reprofilace výhybky jednoduché všech soustav hloubky přes 2 mm s úhlem odbočení J 1:9 (11)-300 s PHS</t>
  </si>
  <si>
    <t>1326</t>
  </si>
  <si>
    <t>Opravná strojní reprofilace výhybky jednoduché všech soustav hloubky přes 2 mm s úhlem odbočení J 1:9 (11)-300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</si>
  <si>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5910082140</t>
  </si>
  <si>
    <t>Opravná strojní reprofilace výhybky jednoduché všech soustav hloubky přes 2 mm s úhlem odbočení J 1:12-500</t>
  </si>
  <si>
    <t>1328</t>
  </si>
  <si>
    <t>Opravná strojní reprofilace výhybky jednoduché všech soustav hloubky přes 2 mm s úhlem odbočení J 1:12-500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</si>
  <si>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665</t>
  </si>
  <si>
    <t>5910082145</t>
  </si>
  <si>
    <t>Opravná strojní reprofilace výhybky jednoduché všech soustav hloubky přes 2 mm s úhlem odbočení J 1:12-500 s PHS</t>
  </si>
  <si>
    <t>1330</t>
  </si>
  <si>
    <t>Opravná strojní reprofilace výhybky jednoduché všech soustav hloubky přes 2 mm s úhlem odbočení J 1:12-500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</si>
  <si>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5910082150</t>
  </si>
  <si>
    <t>Opravná strojní reprofilace výhybky jednoduché všech soustav hloubky přes 2 mm s úhlem odbočení J 1:14-760</t>
  </si>
  <si>
    <t>1332</t>
  </si>
  <si>
    <t>Opravná strojní reprofilace výhybky jednoduché všech soustav hloubky přes 2 mm s úhlem odbočení J 1:14-760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</si>
  <si>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667</t>
  </si>
  <si>
    <t>5910082155</t>
  </si>
  <si>
    <t>Opravná strojní reprofilace výhybky jednoduché všech soustav hloubky přes 2 mm s úhlem odbočení J 1:14-760 s PHS</t>
  </si>
  <si>
    <t>1334</t>
  </si>
  <si>
    <t>Opravná strojní reprofilace výhybky jednoduché všech soustav hloubky přes 2 mm s úhlem odbočení J 1:14-760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</si>
  <si>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5910082160</t>
  </si>
  <si>
    <t>Opravná strojní reprofilace výhybky jednoduché všech soustav hloubky přes 2 mm s úhlem odbočení J 1:18,5-1200</t>
  </si>
  <si>
    <t>1336</t>
  </si>
  <si>
    <t>Opravná strojní reprofilace výhybky jednoduché všech soustav hloubky přes 2 mm s úhlem odbočení J 1:18,5-1200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</si>
  <si>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669</t>
  </si>
  <si>
    <t>5910082165</t>
  </si>
  <si>
    <t>Opravná strojní reprofilace výhybky jednoduché všech soustav hloubky přes 2 mm s úhlem odbočení J 1:18,5-1200 s PHS</t>
  </si>
  <si>
    <t>1338</t>
  </si>
  <si>
    <t>Opravná strojní reprofilace výhybky jednoduché všech soustav hloubky přes 2 mm s úhlem odbočení J 1:18,5-1200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</si>
  <si>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5910082170</t>
  </si>
  <si>
    <t>Opravná strojní reprofilace výhybky jednoduché všech soustav hloubky přes 2 mm s úhlem odbočení 1:26,5-2500 s PHS</t>
  </si>
  <si>
    <t>1340</t>
  </si>
  <si>
    <t>Opravná strojní reprofilace výhybky jednoduché všech soustav hloubky přes 2 mm s úhlem odbočení 1:26,5-2500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</si>
  <si>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671</t>
  </si>
  <si>
    <t>5910082173</t>
  </si>
  <si>
    <t>Opravná strojní reprofilace výhybky jednoduché všech soustav hloubky přes 2 mm s úhlem odbočení J 8°</t>
  </si>
  <si>
    <t>1342</t>
  </si>
  <si>
    <t>Opravná strojní reprofilace výhybky jednoduché všech soustav hloubky přes 2 mm s úhlem odbočení J 8°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</si>
  <si>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5910082174</t>
  </si>
  <si>
    <t>Opravná strojní reprofilace výhybky jednoduché všech soustav hloubky přes 2 mm s úhlem odbočení J 7°</t>
  </si>
  <si>
    <t>1344</t>
  </si>
  <si>
    <t>Opravná strojní reprofilace výhybky jednoduché všech soustav hloubky přes 2 mm s úhlem odbočení J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</si>
  <si>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673</t>
  </si>
  <si>
    <t>5910082175</t>
  </si>
  <si>
    <t>Opravná strojní reprofilace výhybky jednoduché všech soustav hloubky přes 2 mm s úhlem odbočení J 6°</t>
  </si>
  <si>
    <t>1346</t>
  </si>
  <si>
    <t>Opravná strojní reprofilace výhybky jednoduché všech soustav hloubky přes 2 mm s úhlem odbočení J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</si>
  <si>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5910082176</t>
  </si>
  <si>
    <t>Opravná strojní reprofilace výhybky jednoduché všech soustav hloubky přes 2 mm s úhlem odbočení J 5°</t>
  </si>
  <si>
    <t>1348</t>
  </si>
  <si>
    <t>Opravná strojní reprofilace výhybky jednoduché všech soustav hloubky přes 2 mm s úhlem odbočení J 5°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</si>
  <si>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675</t>
  </si>
  <si>
    <t>5910082177</t>
  </si>
  <si>
    <t>Opravná strojní reprofilace výhybky jednoduché všech soustav hloubky přes 2 mm s úhlem odbočení J 4°</t>
  </si>
  <si>
    <t>1350</t>
  </si>
  <si>
    <t>Opravná strojní reprofilace výhybky jednoduché všech soustav hloubky přes 2 mm s úhlem odbočení J 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</si>
  <si>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5910082178</t>
  </si>
  <si>
    <t>Opravná strojní reprofilace výhybky jednoduché všech soustav hloubky přes 2 mm s úhlem odbočení J 3°</t>
  </si>
  <si>
    <t>1352</t>
  </si>
  <si>
    <t>Opravná strojní reprofilace výhybky jednoduché všech soustav hloubky přes 2 mm s úhlem odbočení J 3°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</si>
  <si>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677</t>
  </si>
  <si>
    <t>5910083001</t>
  </si>
  <si>
    <t>Opravná strojní reprofilace výhybky křižovatkové všech soustav hloubky do 2 mm s úhlem odbočení C 1:7,5-190</t>
  </si>
  <si>
    <t>1354</t>
  </si>
  <si>
    <t>Opravná strojní reprofilace výhybky křižovatkové všech soustav hloubky do 2 mm s úhlem odbočení C 1:7,5-190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</si>
  <si>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5910083005</t>
  </si>
  <si>
    <t>Opravná strojní reprofilace výhybky křižovatkové všech soustav hloubky do 2 mm s úhlem odbočení C 1:9-190</t>
  </si>
  <si>
    <t>1356</t>
  </si>
  <si>
    <t>Opravná strojní reprofilace výhybky křižovatkové všech soustav hloubky do 2 mm s úhlem odbočení C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</si>
  <si>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679</t>
  </si>
  <si>
    <t>5910083010</t>
  </si>
  <si>
    <t>Opravná strojní reprofilace výhybky křižovatkové všech soustav hloubky do 2 mm s úhlem odbočení C 1:11-300</t>
  </si>
  <si>
    <t>1358</t>
  </si>
  <si>
    <t>Opravná strojní reprofilace výhybky křižovatkové všech soustav hloubky do 2 mm s úhlem odbočení C 1:11-300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</si>
  <si>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5910083015</t>
  </si>
  <si>
    <t>Opravná strojní reprofilace výhybky křižovatkové všech soustav hloubky do 2 mm s úhlem odbočení C 6°</t>
  </si>
  <si>
    <t>1360</t>
  </si>
  <si>
    <t>Opravná strojní reprofilace výhybky křižovatkové všech soustav hloubky do 2 mm s úhlem odbočení C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</si>
  <si>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681</t>
  </si>
  <si>
    <t>5910083020</t>
  </si>
  <si>
    <t>Opravná strojní reprofilace výhybky křižovatkové všech soustav hloubky do 2 mm s úhlem odbočení C 7°</t>
  </si>
  <si>
    <t>1362</t>
  </si>
  <si>
    <t>Opravná strojní reprofilace výhybky křižovatkové všech soustav hloubky do 2 mm s úhlem odbočení C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</si>
  <si>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5910083101</t>
  </si>
  <si>
    <t>Opravná strojní reprofilace výhybky křižovatkové všech soustav hloubky přes 2 mm s úhlem odbočení C 1:7,5-190</t>
  </si>
  <si>
    <t>1364</t>
  </si>
  <si>
    <t>Opravná strojní reprofilace výhybky křižovatkové všech soustav hloubky přes 2 mm s úhlem odbočení C 1:7,5-190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</si>
  <si>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683</t>
  </si>
  <si>
    <t>5910083105</t>
  </si>
  <si>
    <t>Opravná strojní reprofilace výhybky křižovatkové všech soustav hloubky přes 2 mm s úhlem odbočení C 1:9-190</t>
  </si>
  <si>
    <t>1366</t>
  </si>
  <si>
    <t>Opravná strojní reprofilace výhybky křižovatkové všech soustav hloubky přes 2 mm s úhlem odbočení C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</si>
  <si>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5910083110</t>
  </si>
  <si>
    <t>Opravná strojní reprofilace výhybky křižovatkové všech soustav hloubky přes 2 mm s úhlem odbočení C 1:11-300</t>
  </si>
  <si>
    <t>1368</t>
  </si>
  <si>
    <t>Opravná strojní reprofilace výhybky křižovatkové všech soustav hloubky přes 2 mm s úhlem odbočení C 1:11-300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</si>
  <si>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685</t>
  </si>
  <si>
    <t>5910083115</t>
  </si>
  <si>
    <t>Opravná strojní reprofilace výhybky křižovatkové všech soustav hloubky přes 2 mm s úhlem odbočení C 6°</t>
  </si>
  <si>
    <t>1370</t>
  </si>
  <si>
    <t>Opravná strojní reprofilace výhybky křižovatkové všech soustav hloubky přes 2 mm s úhlem odbočení C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</si>
  <si>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5910083120</t>
  </si>
  <si>
    <t>Opravná strojní reprofilace výhybky křižovatkové všech soustav hloubky přes 2 mm s úhlem odbočení C 7°</t>
  </si>
  <si>
    <t>1372</t>
  </si>
  <si>
    <t>Opravná strojní reprofilace výhybky křižovatkové všech soustav hloubky přes 2 mm s úhlem odbočení C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</si>
  <si>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687</t>
  </si>
  <si>
    <t>5910084005</t>
  </si>
  <si>
    <t>Opravná strojní reprofilace výhybkové konstrukce všech soustav hloubky do 2 mm s úhlem odbočení SDKS 1:9 - 190</t>
  </si>
  <si>
    <t>1374</t>
  </si>
  <si>
    <t>Opravná strojní reprofilace výhybkové konstrukce všech soustav hloubky do 2 mm s úhlem odbočení SDKS 1:9 - 190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</si>
  <si>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5910084010</t>
  </si>
  <si>
    <t>Opravná strojní reprofilace výhybkové konstrukce všech soustav hloubky do 2 mm s úhlem odbočení SDKS 1:11 - 300</t>
  </si>
  <si>
    <t>1376</t>
  </si>
  <si>
    <t>Opravná strojní reprofilace výhybkové konstrukce všech soustav hloubky do 2 mm s úhlem odbočení SDKS 1:11 - 300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</si>
  <si>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689</t>
  </si>
  <si>
    <t>5910084015</t>
  </si>
  <si>
    <t>Opravná strojní reprofilace výhybkové konstrukce všech soustav hloubky do 2 mm s úhlem odbočení SDKS 12°</t>
  </si>
  <si>
    <t>1378</t>
  </si>
  <si>
    <t>Opravná strojní reprofilace výhybkové konstrukce všech soustav hloubky do 2 mm s úhlem odbočení SDKS 12°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</si>
  <si>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5910084020</t>
  </si>
  <si>
    <t>Opravná strojní reprofilace výhybkové konstrukce všech soustav hloubky do 2 mm s úhlem odbočení SDKS 14°</t>
  </si>
  <si>
    <t>1380</t>
  </si>
  <si>
    <t>Opravná strojní reprofilace výhybkové konstrukce všech soustav hloubky do 2 mm s úhlem odbočení SDKS 14°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</si>
  <si>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691</t>
  </si>
  <si>
    <t>5910084105</t>
  </si>
  <si>
    <t>Opravná strojní reprofilace výhybkové konstrukce všech soustav hloubky přes 2 mm s úhlem odbočení SDKS 1:9 - 190</t>
  </si>
  <si>
    <t>1382</t>
  </si>
  <si>
    <t>Opravná strojní reprofilace výhybkové konstrukce všech soustav hloubky přes 2 mm s úhlem odbočení SDKS 1:9 - 190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</si>
  <si>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5910084110</t>
  </si>
  <si>
    <t>Opravná strojní reprofilace výhybkové konstrukce všech soustav hloubky přes 2 mm s úhlem odbočení SDKS 1:11 - 300</t>
  </si>
  <si>
    <t>1384</t>
  </si>
  <si>
    <t>Opravná strojní reprofilace výhybkové konstrukce všech soustav hloubky přes 2 mm s úhlem odbočení SDKS 1:11 - 300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</si>
  <si>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693</t>
  </si>
  <si>
    <t>5910084115</t>
  </si>
  <si>
    <t>Opravná strojní reprofilace výhybkové konstrukce všech soustav hloubky přes 2 mm s úhlem odbočení SDKS 12°</t>
  </si>
  <si>
    <t>1386</t>
  </si>
  <si>
    <t>Opravná strojní reprofilace výhybkové konstrukce všech soustav hloubky přes 2 mm s úhlem odbočení SDKS 12°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</si>
  <si>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5910084120</t>
  </si>
  <si>
    <t>Opravná strojní reprofilace výhybkové konstrukce všech soustav hloubky přes 2 mm s úhlem odbočení SDKS 14°</t>
  </si>
  <si>
    <t>1388</t>
  </si>
  <si>
    <t>Opravná strojní reprofilace výhybkové konstrukce všech soustav hloubky přes 2 mm s úhlem odbočení SDKS 14°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</si>
  <si>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695</t>
  </si>
  <si>
    <t>5910085015</t>
  </si>
  <si>
    <t>Navaření hlavy kolejnice tvar UIC60, R65</t>
  </si>
  <si>
    <t>cm2</t>
  </si>
  <si>
    <t>1390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</si>
  <si>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</si>
  <si>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5910085045</t>
  </si>
  <si>
    <t>Navaření hlavy kolejnice tvar S49, T, A</t>
  </si>
  <si>
    <t>1392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</si>
  <si>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</si>
  <si>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697</t>
  </si>
  <si>
    <t>5910090010</t>
  </si>
  <si>
    <t>Navaření srdcovky jednoduché montované z kolejnic montované z kolejnic úhel odbočení přes 8° (1:5,7) hloubky do 10 mm</t>
  </si>
  <si>
    <t>1394</t>
  </si>
  <si>
    <t>Navaření srdcovky jednoduché montované z kolejnic montované z kolejnic úhel odbočení přes 8° (1:5,7)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</si>
  <si>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5910090020</t>
  </si>
  <si>
    <t>Navaření srdcovky jednoduché montované z kolejnic montované z kolejnic úhel odbočení přes 8° (1:5,7) hloubky přes 10 do 20 mm</t>
  </si>
  <si>
    <t>1396</t>
  </si>
  <si>
    <t>Navaření srdcovky jednoduché montované z kolejnic montované z kolejnic úhel odbočení přes 8° (1:5,7)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</si>
  <si>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699</t>
  </si>
  <si>
    <t>5910090030</t>
  </si>
  <si>
    <t>Navaření srdcovky jednoduché montované z kolejnic montované z kolejnic úhel odbočení přes 8° (1:5,7) hloubky přes 20 do 35 mm</t>
  </si>
  <si>
    <t>1398</t>
  </si>
  <si>
    <t>Navaření srdcovky jednoduché montované z kolejnic montované z kolejnic úhel odbočení přes 8° (1:5,7)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</si>
  <si>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5910090050</t>
  </si>
  <si>
    <t>Navaření srdcovky jednoduché montované z kolejnic montované z kolejnic úhel odbočení 5°-7,9° (1:7,5 až 1:9) hloubky do 10 mm</t>
  </si>
  <si>
    <t>1400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</si>
  <si>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</si>
  <si>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701</t>
  </si>
  <si>
    <t>5910090060</t>
  </si>
  <si>
    <t>Navaření srdcovky jednoduché montované z kolejnic montované z kolejnic úhel odbočení 5°-7,9° (1:7,5 až 1:9) hloubky přes 10 do 20 mm</t>
  </si>
  <si>
    <t>1402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</si>
  <si>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</si>
  <si>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5910090070</t>
  </si>
  <si>
    <t>Navaření srdcovky jednoduché montované z kolejnic montované z kolejnic úhel odbočení 5°-7,9° (1:7,5 až 1:9) hloubky přes 20 do 35 mm</t>
  </si>
  <si>
    <t>1404</t>
  </si>
  <si>
    <t>Navaření srdcovky jednoduché montované z kolejnic montované z kolejnic úhel odbočení 5°-7,9° (1:7,5 až 1:9)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</si>
  <si>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703</t>
  </si>
  <si>
    <t>5910090110</t>
  </si>
  <si>
    <t>Navaření srdcovky jednoduché montované z kolejnic montované z kolejnic úhel odbočení 3,5°-4,9° (1:11 až 1:14) hloubky do 10 mm</t>
  </si>
  <si>
    <t>1406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</si>
  <si>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</si>
  <si>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5910090120</t>
  </si>
  <si>
    <t>Navaření srdcovky jednoduché montované z kolejnic montované z kolejnic úhel odbočení 3,5°-4,9° (1:11 až 1:14) hloubky přes 10 do 20 mm</t>
  </si>
  <si>
    <t>1408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</si>
  <si>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</si>
  <si>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705</t>
  </si>
  <si>
    <t>5910090130</t>
  </si>
  <si>
    <t>Navaření srdcovky jednoduché montované z kolejnic montované z kolejnic úhel odbočení 3,5°-4,9° (1:11 až 1:14) hloubky přes 20 do 35 mm</t>
  </si>
  <si>
    <t>1410</t>
  </si>
  <si>
    <t>Navaření srdcovky jednoduché montované z kolejnic montované z kolejnic úhel odbočení 3,5°-4,9° (1:11 až 1:14)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</si>
  <si>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5910090150</t>
  </si>
  <si>
    <t>Navaření srdcovky jednoduché montované z kolejnic montované z kolejnic hloubky úhel odbočení 3,4° (1:18,5) do 10 mm</t>
  </si>
  <si>
    <t>1412</t>
  </si>
  <si>
    <t>Navaření srdcovky jednoduché montované z kolejnic montované z kolejnic hloubky úhel odbočení 3,4° (1:18,5)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</si>
  <si>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707</t>
  </si>
  <si>
    <t>5910090160</t>
  </si>
  <si>
    <t>Navaření srdcovky jednoduché montované z kolejnic montované z kolejnic hloubky úhel odbočení 3,4° (1:18,5) přes 10 do 20 mm</t>
  </si>
  <si>
    <t>1414</t>
  </si>
  <si>
    <t>Navaření srdcovky jednoduché montované z kolejnic montované z kolejnic hloubky úhel odbočení 3,4° (1:18,5)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</si>
  <si>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5910090180</t>
  </si>
  <si>
    <t>Navaření srdcovky jednoduché montované z kolejnic montované z kolejnic hloubky úhel odbočení 3,4° (1:18,5) přes 20 do 35 mm</t>
  </si>
  <si>
    <t>1416</t>
  </si>
  <si>
    <t>Navaření srdcovky jednoduché montované z kolejnic montované z kolejnic hloubky úhel odbočení 3,4° (1:18,5)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</si>
  <si>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709</t>
  </si>
  <si>
    <t>5910090210</t>
  </si>
  <si>
    <t>Navaření srdcovky jednoduché s kovaným klínem nebo s hrotem klínu z plnoprofilové kolejnice úhel odbočení 1:7,5 až 1:9 opotřebení do 10 mm</t>
  </si>
  <si>
    <t>1418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</si>
  <si>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</si>
  <si>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5910090220</t>
  </si>
  <si>
    <t>Navaření srdcovky jednoduché s kovaným klínem nebo s hrotem klínu z plnoprofilové kolejnice úhel odbočení 1:7,5 až 1:9 opotřebení přes 10 do 20 mm</t>
  </si>
  <si>
    <t>1420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</si>
  <si>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</si>
  <si>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711</t>
  </si>
  <si>
    <t>5910090230</t>
  </si>
  <si>
    <t>Navaření srdcovky jednoduché s kovaným klínem nebo s hrotem klínu z plnoprofilové kolejnice úhel odbočení 1:7,5 až 1:9 opotřebení přes 20 do 35 mm</t>
  </si>
  <si>
    <t>1422</t>
  </si>
  <si>
    <t>Navaření srdcovky jednoduché s kovaným klínem nebo s hrotem klínu z plnoprofilové kolejnice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</si>
  <si>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</si>
  <si>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</si>
  <si>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1424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</si>
  <si>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</si>
  <si>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713</t>
  </si>
  <si>
    <t>5910090260</t>
  </si>
  <si>
    <t>Navaření srdcovky jednoduché s kovaným klínem nebo s hrotem klínu z plnoprofilové kolejnice úhel odbočení 1:11 až 1:14 opotřebení přes 10 do 20 mm</t>
  </si>
  <si>
    <t>1426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</si>
  <si>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</si>
  <si>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5910090270</t>
  </si>
  <si>
    <t>Navaření srdcovky jednoduché s kovaným klínem nebo s hrotem klínu z plnoprofilové kolejnice úhel odbočení 1:11 až 1:14 opotřebení přes 20 do 35 mm</t>
  </si>
  <si>
    <t>1428</t>
  </si>
  <si>
    <t>Navaření srdcovky jednoduché s kovaným klínem nebo s hrotem klínu z plnoprofilové kolejnice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</si>
  <si>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715</t>
  </si>
  <si>
    <t>5910090310</t>
  </si>
  <si>
    <t>Navaření srdcovky jednoduché s kovaným klínem nebo s hrotem klínu z plnoprofilové kolejnice úhel odbočení 1:18,5 opotřebení do 10 mm</t>
  </si>
  <si>
    <t>1430</t>
  </si>
  <si>
    <t>Navaření srdcovky jednoduché s kovaným klínem nebo s hrotem klínu z plnoprofilové kolejnice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</si>
  <si>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5910090320</t>
  </si>
  <si>
    <t>Navaření srdcovky jednoduché s kovaným klínem nebo s hrotem klínu z plnoprofilové kolejnice úhel odbočení 1:18,5 opotřebení přes 10 do 20 mm</t>
  </si>
  <si>
    <t>1432</t>
  </si>
  <si>
    <t>Navaření srdcovky jednoduché s kovaným klínem nebo s hrotem klínu z plnoprofilové kolejnice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</si>
  <si>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717</t>
  </si>
  <si>
    <t>5910090330</t>
  </si>
  <si>
    <t>Navaření srdcovky jednoduché s kovaným klínem nebo s hrotem klínu z plnoprofilové kolejnice úhel odbočení 1:18,5 opotřebení přes 20 do 35 mm</t>
  </si>
  <si>
    <t>1434</t>
  </si>
  <si>
    <t>Navaření srdcovky jednoduché s kovaným klínem nebo s hrotem klínu z plnoprofilové kolejnice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</si>
  <si>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5910090350</t>
  </si>
  <si>
    <t>Navaření srdcovky jednoduché lité z oceli bainitické úhel odbočení 1:7,5 až 1:9 opotřebení do 10 mm</t>
  </si>
  <si>
    <t>1436</t>
  </si>
  <si>
    <t>Navaření srdcovky jednoduché lité z oceli bainitické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</si>
  <si>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719</t>
  </si>
  <si>
    <t>5910090360</t>
  </si>
  <si>
    <t>Navaření srdcovky jednoduché lité z oceli bainitické úhel odbočení 1:7,5 až 1:9 opotřebení přes 10 do 20 mm</t>
  </si>
  <si>
    <t>1438</t>
  </si>
  <si>
    <t>Navaření srdcovky jednoduché lité z oceli bainitické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</si>
  <si>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5910090370</t>
  </si>
  <si>
    <t>Navaření srdcovky jednoduché lité z oceli bainitické úhel odbočení 1:7,5 až 1:9 opotřebení přes 20 do 35 mm</t>
  </si>
  <si>
    <t>1440</t>
  </si>
  <si>
    <t>Navaření srdcovky jednoduché lité z oceli bainitické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</si>
  <si>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721</t>
  </si>
  <si>
    <t>5910090410</t>
  </si>
  <si>
    <t>Navaření srdcovky jednoduché lité z oceli bainitické úhel odbočení 1:11 až 1:14 opotřebení do 10 mm</t>
  </si>
  <si>
    <t>1442</t>
  </si>
  <si>
    <t>Navaření srdcovky jednoduché lité z oceli bainitické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</si>
  <si>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5910090420</t>
  </si>
  <si>
    <t>Navaření srdcovky jednoduché lité z oceli bainitické úhel odbočení 1:11 až 1:14 opotřebení přes 10 do 20 mm</t>
  </si>
  <si>
    <t>1444</t>
  </si>
  <si>
    <t>Navaření srdcovky jednoduché lité z oceli bainitické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</si>
  <si>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723</t>
  </si>
  <si>
    <t>5910090430</t>
  </si>
  <si>
    <t>Navaření srdcovky jednoduché lité z oceli bainitické úhel odbočení 1:11 až 1:14 opotřebení přes 20 do 35 mm</t>
  </si>
  <si>
    <t>1446</t>
  </si>
  <si>
    <t>Navaření srdcovky jednoduché lité z oceli bainitické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</si>
  <si>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5910090450</t>
  </si>
  <si>
    <t>Navaření srdcovky jednoduché lité z oceli bainitické úhel odbočení 1:18,5 opotřebení do 10 mm</t>
  </si>
  <si>
    <t>1448</t>
  </si>
  <si>
    <t>Navaření srdcovky jednoduché lité z oceli bainitické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</si>
  <si>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725</t>
  </si>
  <si>
    <t>5910090460</t>
  </si>
  <si>
    <t>Navaření srdcovky jednoduché lité z oceli bainitické úhel odbočení 1:18,5 opotřebení přes 10 do 20 mm</t>
  </si>
  <si>
    <t>1450</t>
  </si>
  <si>
    <t>Navaření srdcovky jednoduché lité z oceli bainitické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</si>
  <si>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5910090470</t>
  </si>
  <si>
    <t>Navaření srdcovky jednoduché lité z oceli bainitické úhel odbočení 1:18,5 opotřebení přes 20 do 35 mm</t>
  </si>
  <si>
    <t>1452</t>
  </si>
  <si>
    <t>Navaření srdcovky jednoduché lité z oceli bainitické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</si>
  <si>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727</t>
  </si>
  <si>
    <t>5910090510</t>
  </si>
  <si>
    <t>Navaření srdcovky jednoduché lité z oceli manganové úhel odbočení 1:7,5 až 1:9 opotřebení do 4 mm</t>
  </si>
  <si>
    <t>1454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</si>
  <si>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</si>
  <si>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</si>
  <si>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</si>
  <si>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1456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</si>
  <si>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</si>
  <si>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729</t>
  </si>
  <si>
    <t>5910090530</t>
  </si>
  <si>
    <t>Navaření srdcovky jednoduché lité z oceli manganové úhel odbočení 1:7,5 až 1:9 opotřebení přes 10 mm</t>
  </si>
  <si>
    <t>1458</t>
  </si>
  <si>
    <t>Navaření srdcovky jednoduché lité z oceli manganové úhel odbočení 1:7,5 až 1:9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</si>
  <si>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</si>
  <si>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</si>
  <si>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1460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</si>
  <si>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</si>
  <si>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731</t>
  </si>
  <si>
    <t>5910090560</t>
  </si>
  <si>
    <t>Navaření srdcovky jednoduché lité z oceli manganové úhel odbočení 1:11 až 1:14 opotřebení přes 4 do 10 mm</t>
  </si>
  <si>
    <t>1462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</si>
  <si>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</si>
  <si>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5910090570</t>
  </si>
  <si>
    <t>Navaření srdcovky jednoduché lité z oceli manganové úhel odbočení 1:11 až 1:14 opotřebení přes 10 mm</t>
  </si>
  <si>
    <t>1464</t>
  </si>
  <si>
    <t>Navaření srdcovky jednoduché lité z oceli manganové úhel odbočení 1:11 až 1:14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</si>
  <si>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733</t>
  </si>
  <si>
    <t>5910090610</t>
  </si>
  <si>
    <t>Navaření srdcovky jednoduché lité z oceli manganové úhel odbočení 1:18,5 opotřebení do 4 mm</t>
  </si>
  <si>
    <t>1466</t>
  </si>
  <si>
    <t>Navaření srdcovky jednoduché lité z oceli manganové úhel odbočení 1:18,5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</si>
  <si>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5910090620</t>
  </si>
  <si>
    <t>Navaření srdcovky jednoduché lité z oceli manganové úhel odbočení 1:18,5 opotřebení přes 4 do 10 mm</t>
  </si>
  <si>
    <t>1468</t>
  </si>
  <si>
    <t>Navaření srdcovky jednoduché lité z oceli manganové úhel odbočení 1:18,5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</si>
  <si>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735</t>
  </si>
  <si>
    <t>5910090630</t>
  </si>
  <si>
    <t>Navaření srdcovky jednoduché lité z oceli manganové úhel odbočení 1:18,5 opotřebení přes 10 mm</t>
  </si>
  <si>
    <t>1470</t>
  </si>
  <si>
    <t>Navaření srdcovky jednoduché lité z oceli manganové úhel odbočení 1:18,5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</si>
  <si>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</si>
  <si>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</si>
  <si>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1472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</si>
  <si>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</si>
  <si>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737</t>
  </si>
  <si>
    <t>5910095020</t>
  </si>
  <si>
    <t>Navaření srdcovky dvojité montované opotřebení přes 10 do 20 mm</t>
  </si>
  <si>
    <t>1474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</si>
  <si>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</si>
  <si>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5910095030</t>
  </si>
  <si>
    <t>Navaření srdcovky dvojité montované opotřebení přes 20 do 35 mm</t>
  </si>
  <si>
    <t>1476</t>
  </si>
  <si>
    <t>Navaření srdcovky dvojité montované opotřebení přes 20 do 35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</si>
  <si>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739</t>
  </si>
  <si>
    <t>5910105010</t>
  </si>
  <si>
    <t>Navaření lokální vady jazyka</t>
  </si>
  <si>
    <t>1478</t>
  </si>
  <si>
    <t>Navaření lokální vady jazyka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</si>
  <si>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5910105020</t>
  </si>
  <si>
    <t>Navaření lokální vady opornice</t>
  </si>
  <si>
    <t>1480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</si>
  <si>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</si>
  <si>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741</t>
  </si>
  <si>
    <t>5910110010</t>
  </si>
  <si>
    <t>Navaření přídržnice Kn 60 opotřebení do 10 mm</t>
  </si>
  <si>
    <t>1482</t>
  </si>
  <si>
    <t>Navaření přídržnice Kn 60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</si>
  <si>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5910110020</t>
  </si>
  <si>
    <t>Navaření přídržnice Kn 60 opotřebení přes 10 do 15 mm</t>
  </si>
  <si>
    <t>1484</t>
  </si>
  <si>
    <t>Navaření přídržnice Kn 60 opotřebení přes 10 do 15 mm Poznámka: 1. V cenách jsou započteny náklady na navaření dle schváleného postupu, vizuální prohlídku, upnutí, navaření a kontrolu návaru. 2. V cenách nejsou obsaženy náklady na demontáž a montáž přídržnice.</t>
  </si>
  <si>
    <t>743</t>
  </si>
  <si>
    <t>5910110030</t>
  </si>
  <si>
    <t>Navaření přídržnice Kn 60 opotřebení přes 15 mm</t>
  </si>
  <si>
    <t>1486</t>
  </si>
  <si>
    <t>Navaření přídržnice Kn 60 opotřebení přes 15 mm Poznámka: 1. V cenách jsou započteny náklady na navaření dle schváleného postupu, vizuální prohlídku, upnutí, navaření a kontrolu návaru. 2. V cenách nejsou obsaženy náklady na demontáž a montáž přídržnice.</t>
  </si>
  <si>
    <t>5910110110</t>
  </si>
  <si>
    <t>Navaření přídržnice tvar obrácené"T" (plech) opotřebení do 10 mm</t>
  </si>
  <si>
    <t>1488</t>
  </si>
  <si>
    <t>Navaření přídržnice tvar obrácené"T" (plech)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</si>
  <si>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745</t>
  </si>
  <si>
    <t>5910110120</t>
  </si>
  <si>
    <t>Navaření přídržnice tvar obrácené"T" (plech) opotřebení přes 10 mm</t>
  </si>
  <si>
    <t>1490</t>
  </si>
  <si>
    <t>Navaření přídržnice tvar obrácené"T" (plech) opotřebení přes 10 mm Poznámka: 1. V cenách jsou započteny náklady na navaření dle schváleného postupu, vizuální prohlídku, upnutí, navaření a kontrolu návaru. 2. V cenách nejsou obsaženy náklady na demontáž a montáž přídržnice.</t>
  </si>
  <si>
    <t>5910115020</t>
  </si>
  <si>
    <t>Oprava deformací rovnáním svaru</t>
  </si>
  <si>
    <t>1492</t>
  </si>
  <si>
    <t>Oprava deformací rovnáním svaru Poznámka: 1. V cenách jsou započteny náklady na rovnání dle schváleného postupu a případnou demontáž a montáž upevňovadel. 2. V cenách nejsou obsaženy náklady na podbití pražců.</t>
  </si>
  <si>
    <t>747</t>
  </si>
  <si>
    <t>5910115120</t>
  </si>
  <si>
    <t>Oprava deformací rovnáním ocelového pražce tv. Y</t>
  </si>
  <si>
    <t>1494</t>
  </si>
  <si>
    <t>Oprava deformací rovnáním ocelového pražce tv. Y Poznámka: 1. V cenách jsou započteny náklady na rovnání dle schváleného postupu a případnou demontáž a montáž upevňovadel. 2. V cenách nejsou obsaženy náklady na podbití pražců.</t>
  </si>
  <si>
    <t>5910130010</t>
  </si>
  <si>
    <t>Demontáž zádržné opěrky z jazyka</t>
  </si>
  <si>
    <t>1496</t>
  </si>
  <si>
    <t>Demontáž zádržné opěrky z jazyka Poznámka: 1. V cenách jsou započteny náklady na demontáž a naložení výzisku na dopravní prostředek.</t>
  </si>
  <si>
    <t>749</t>
  </si>
  <si>
    <t>5910130020</t>
  </si>
  <si>
    <t>Demontáž zádržné opěrky z opornice</t>
  </si>
  <si>
    <t>1498</t>
  </si>
  <si>
    <t>Demontáž zádržné opěrky z opornice Poznámka: 1. V cenách jsou započteny náklady na demontáž a naložení výzisku na dopravní prostředek.</t>
  </si>
  <si>
    <t>5910130030</t>
  </si>
  <si>
    <t>Demontáž zádržné opěrky z jazyka i opornice</t>
  </si>
  <si>
    <t>pár</t>
  </si>
  <si>
    <t>1500</t>
  </si>
  <si>
    <t>Demontáž zádržné opěrky z jazyka i opornice Poznámka: 1. V cenách jsou započteny náklady na demontáž a naložení výzisku na dopravní prostředek.</t>
  </si>
  <si>
    <t>751</t>
  </si>
  <si>
    <t>5910131010</t>
  </si>
  <si>
    <t>Montáž zádržné opěrky na jazyk</t>
  </si>
  <si>
    <t>1502</t>
  </si>
  <si>
    <t>Montáž zádržné opěrky na jazyk Poznámka: 1. V cenách jsou započteny náklady na montáž. 2. V cenách nejsou obsaženy náklady na dodávku materiálu a vrtání otvorů.</t>
  </si>
  <si>
    <t>5910131020</t>
  </si>
  <si>
    <t>Montáž zádržné opěrky na opornici</t>
  </si>
  <si>
    <t>1504</t>
  </si>
  <si>
    <t>Montáž zádržné opěrky na opornici Poznámka: 1. V cenách jsou započteny náklady na montáž. 2. V cenách nejsou obsaženy náklady na dodávku materiálu a vrtání otvorů.</t>
  </si>
  <si>
    <t>753</t>
  </si>
  <si>
    <t>5910131030</t>
  </si>
  <si>
    <t>Montáž zádržné opěrky na jazyk i opornici</t>
  </si>
  <si>
    <t>1506</t>
  </si>
  <si>
    <t>Montáž zádržné opěrky na jazyk i opornici Poznámka: 1. V cenách jsou započteny náklady na montáž. 2. V cenách nejsou obsaženy náklady na dodávku materiálu a vrtání otvorů.</t>
  </si>
  <si>
    <t>5910132030</t>
  </si>
  <si>
    <t>Zřízení zádržné opěrky na jazyku i opornici</t>
  </si>
  <si>
    <t>1508</t>
  </si>
  <si>
    <t>Zřízení zádržné opěrky na jazyku i opornici Poznámka: 1. V cenách jsou započteny náklady na vrtání otvorů a montáž. 2. V cenách nejsou obsaženy náklady na dodávku materiálu.</t>
  </si>
  <si>
    <t>755</t>
  </si>
  <si>
    <t>5910134010</t>
  </si>
  <si>
    <t>Výměna pražcové kotvy v koleji</t>
  </si>
  <si>
    <t>1510</t>
  </si>
  <si>
    <t>Výměna pražcové kotvy v koleji Poznámka: 1. V cenách jsou započteny náklady na odstranění kameniva, demontáž, výměnu, montáž, ošetření součásti mazivem a úpravu kameniva. 2. V cenách nejsou obsaženy náklady na dodávku materiálu.</t>
  </si>
  <si>
    <t>5910134020</t>
  </si>
  <si>
    <t>Výměna pražcové kotvy ve výhybce</t>
  </si>
  <si>
    <t>1512</t>
  </si>
  <si>
    <t>Výměna pražcové kotvy ve výhybce Poznámka: 1. V cenách jsou započteny náklady na odstranění kameniva, demontáž, výměnu, montáž, ošetření součásti mazivem a úpravu kameniva. 2. V cenách nejsou obsaženy náklady na dodávku materiálu.</t>
  </si>
  <si>
    <t>757</t>
  </si>
  <si>
    <t>5910135010</t>
  </si>
  <si>
    <t>Demontáž pražcové kotvy v koleji</t>
  </si>
  <si>
    <t>1514</t>
  </si>
  <si>
    <t>Demontáž pražcové kotvy v koleji Poznámka: 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</si>
  <si>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</si>
  <si>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</si>
  <si>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1516</t>
  </si>
  <si>
    <t>Demontáž pražcové kotvy ve výhybce Poznámka: 1. V cenách jsou započteny náklady na odstranění kameniva, demontáž, dohození a úpravu kameniva a naložení výzisku na dopravní prostředek.</t>
  </si>
  <si>
    <t>759</t>
  </si>
  <si>
    <t>5910136010</t>
  </si>
  <si>
    <t>Montáž pražcové kotvy v koleji</t>
  </si>
  <si>
    <t>1518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</si>
  <si>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</si>
  <si>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</si>
  <si>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</si>
  <si>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1520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</si>
  <si>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</si>
  <si>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761</t>
  </si>
  <si>
    <t>5910137010</t>
  </si>
  <si>
    <t>Kontrola pražcové kotvy v koleji</t>
  </si>
  <si>
    <t>1522</t>
  </si>
  <si>
    <t>Kontrola pražcové kotvy v koleji Poznámka: 1. V cenách jsou započteny náklady na odstranění kameniva, očištění, kontrolu šroubů, dotažení matic, ošetření součástí mazivem a úpravu kameniva. 2. V cenách nejsou obsaženy náklady na dodávku materiálu.</t>
  </si>
  <si>
    <t>5910137020</t>
  </si>
  <si>
    <t>Kontrola pražcové kotvy ve výhybce</t>
  </si>
  <si>
    <t>1524</t>
  </si>
  <si>
    <t>Kontrola pražcové kotvy ve výhybce Poznámka: 1. V cenách jsou započteny náklady na odstranění kameniva, očištění, kontrolu šroubů, dotažení matic, ošetření součástí mazivem a úpravu kameniva. 2. V cenách nejsou obsaženy náklady na dodávku materiálu.</t>
  </si>
  <si>
    <t>763</t>
  </si>
  <si>
    <t>5911001010</t>
  </si>
  <si>
    <t>Čištění a mazání výhybky jednoduché s úhlem odbočení 1:5,7 až 1:11 nebo 8° až 5°</t>
  </si>
  <si>
    <t>1526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</si>
  <si>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</si>
  <si>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5911001020</t>
  </si>
  <si>
    <t>Čištění a mazání výhybky jednoduché s úhlem odbočení 1:12 až 1:18,5 nebo 3° až 4,5°</t>
  </si>
  <si>
    <t>1528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</si>
  <si>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</si>
  <si>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765</t>
  </si>
  <si>
    <t>5911001110</t>
  </si>
  <si>
    <t>Čištění a mazání výhybky křižovatkové celé</t>
  </si>
  <si>
    <t>1530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</si>
  <si>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</si>
  <si>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5911001130</t>
  </si>
  <si>
    <t>Čištění a mazání výhybky křižovatkové s pohyblivým hrotem srdcovky</t>
  </si>
  <si>
    <t>1532</t>
  </si>
  <si>
    <t>Čištění a mazání výhybky křižovatkové s pohyblivým hrotem srdcovky Poznámka: 1. V cenách jsou započteny náklady na odstranění nečistot a nánosu maziva z výměnové části neb PHS, žlabů a odvodnění, očištění kluzných stoliček a jejich ošetření mazivem.</t>
  </si>
  <si>
    <t>767</t>
  </si>
  <si>
    <t>5911005010</t>
  </si>
  <si>
    <t>Válečková stolička jazyka nadzvedávací výměna s upevněním na patu kolejnice</t>
  </si>
  <si>
    <t>1534</t>
  </si>
  <si>
    <t>Válečková stolička jazyka nadzvedávací výměna s upevněním na patu kolejnice Poznámka: 1. V cenách jsou započteny náklady na provedení, nastavení funkčnosti stabilizátoru a ošetření součástí mazivem. 2. V cenách nejsou obsaženy náklady na dodávku materiálu.</t>
  </si>
  <si>
    <t>5911005110</t>
  </si>
  <si>
    <t>Válečková stolička jazyka nadzvedávací demontáž s upevněním na patu kolejnice</t>
  </si>
  <si>
    <t>1536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</si>
  <si>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</si>
  <si>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769</t>
  </si>
  <si>
    <t>5911005210</t>
  </si>
  <si>
    <t>Válečková stolička jazyka nadzvedávací montáž s upevněním na patu kolejnice</t>
  </si>
  <si>
    <t>1538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</si>
  <si>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</si>
  <si>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5911005310</t>
  </si>
  <si>
    <t>Válečková stolička jazyka nadzvedávací seřízení s upevněním na patu kolejnice</t>
  </si>
  <si>
    <t>1540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</si>
  <si>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</si>
  <si>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771</t>
  </si>
  <si>
    <t>5911011010</t>
  </si>
  <si>
    <t>Výměna jazyků a opornic výhybky jednoduché s jedním hákovým závěrem soustavy R65</t>
  </si>
  <si>
    <t>1542</t>
  </si>
  <si>
    <t>Výměna jazyků a opornic výhybky jednoduché s jedním hákovým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</si>
  <si>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5911011020</t>
  </si>
  <si>
    <t>Výměna jazyků a opornic výhybky jednoduché s jedním hákovým závěrem soustavy S49</t>
  </si>
  <si>
    <t>1544</t>
  </si>
  <si>
    <t>Výměna jazyků a opornic výhybky jednoduché s jedním hákovým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</si>
  <si>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773</t>
  </si>
  <si>
    <t>5911013010</t>
  </si>
  <si>
    <t>Výměna jazyka a opornice výhybky jednoduché s jedním hákovým závěrem soustavy R65</t>
  </si>
  <si>
    <t>1546</t>
  </si>
  <si>
    <t>Výměna jazyka a opornice výhybky jednoduché s jedním hákovým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</si>
  <si>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5911013020</t>
  </si>
  <si>
    <t>Výměna jazyka a opornice výhybky jednoduché s jedním hákovým závěrem soustavy S49</t>
  </si>
  <si>
    <t>1548</t>
  </si>
  <si>
    <t>Výměna jazyka a opornice výhybky jednoduché s jedním hákovým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</si>
  <si>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775</t>
  </si>
  <si>
    <t>5911013030</t>
  </si>
  <si>
    <t>Výměna jazyka a opornice výhybky jednoduché s jedním hákovým závěrem soustavy T</t>
  </si>
  <si>
    <t>1550</t>
  </si>
  <si>
    <t>Výměna jazyka a opornice výhybky jednoduché s jedním hákovým závěrem soustavy T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</si>
  <si>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5911013040</t>
  </si>
  <si>
    <t>Výměna jazyka a opornice výhybky jednoduché s jedním hákovým závěrem soustavy A</t>
  </si>
  <si>
    <t>1552</t>
  </si>
  <si>
    <t>Výměna jazyka a opornice výhybky jednoduché s jedním hákovým závěrem soustavy A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</si>
  <si>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777</t>
  </si>
  <si>
    <t>5911015010</t>
  </si>
  <si>
    <t>Výměna jazyka výhybky jednoduché s jedním hákovým závěrem soustavy R65</t>
  </si>
  <si>
    <t>1554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</si>
  <si>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</si>
  <si>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</si>
  <si>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</si>
  <si>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1556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</si>
  <si>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</si>
  <si>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779</t>
  </si>
  <si>
    <t>5911015030</t>
  </si>
  <si>
    <t>Výměna jazyka výhybky jednoduché s jedním hákovým závěrem soustavy T</t>
  </si>
  <si>
    <t>1558</t>
  </si>
  <si>
    <t>Výměna jazyka výhybky jednoduché s jedním hákovým závěrem soustavy T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</si>
  <si>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5911015040</t>
  </si>
  <si>
    <t>Výměna jazyka výhybky jednoduché s jedním hákovým závěrem soustavy A</t>
  </si>
  <si>
    <t>1560</t>
  </si>
  <si>
    <t>Výměna jazyka výhybky jednoduché s jedním hákovým závěrem soustavy A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</si>
  <si>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781</t>
  </si>
  <si>
    <t>5911017010</t>
  </si>
  <si>
    <t>Výměna opornice výhybky jednoduché s jedním hákovým závěrem soustavy R65</t>
  </si>
  <si>
    <t>1562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</si>
  <si>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</si>
  <si>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</si>
  <si>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</si>
  <si>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1564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</si>
  <si>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</si>
  <si>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783</t>
  </si>
  <si>
    <t>5911017040</t>
  </si>
  <si>
    <t>Výměna opornice výhybky jednoduché s jedním hákovým závěrem soustavy A</t>
  </si>
  <si>
    <t>1566</t>
  </si>
  <si>
    <t>Výměna opornice výhybky jednoduché s jedním hákovým závěrem soustavy A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</si>
  <si>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5911019010</t>
  </si>
  <si>
    <t>Výměna jazyků a opornic výhybky jednoduché s dvěma hákovými závěry soustavy R65</t>
  </si>
  <si>
    <t>1568</t>
  </si>
  <si>
    <t>Výměna jazyků a opornic výhybky jednoduché s dvěma hákovými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</si>
  <si>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785</t>
  </si>
  <si>
    <t>5911019020</t>
  </si>
  <si>
    <t>Výměna jazyků a opornic výhybky jednoduché s dvěma hákovými závěry soustavy S49</t>
  </si>
  <si>
    <t>1570</t>
  </si>
  <si>
    <t>Výměna jazyků a opornic výhybky jednoduché s dvěma hákovými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</si>
  <si>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5911019030</t>
  </si>
  <si>
    <t>Výměna jazyků a opornic výhybky jednoduché s dvěma hákovými závěry soustavy T</t>
  </si>
  <si>
    <t>1572</t>
  </si>
  <si>
    <t>Výměna jazyků a opornic výhybky jednoduché s dvěma hákovými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</si>
  <si>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787</t>
  </si>
  <si>
    <t>5911021010</t>
  </si>
  <si>
    <t>Výměna jazyka a opornice výhybky jednoduché s dvěma hákovými závěry soustavy R65</t>
  </si>
  <si>
    <t>1574</t>
  </si>
  <si>
    <t>Výměna jazyka a opornice výhybky jednoduché s dvěma hákovými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</si>
  <si>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5911021020</t>
  </si>
  <si>
    <t>Výměna jazyka a opornice výhybky jednoduché s dvěma hákovými závěry soustavy S49</t>
  </si>
  <si>
    <t>1576</t>
  </si>
  <si>
    <t>Výměna jazyka a opornice výhybky jednoduché s dvěma hákovými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</si>
  <si>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789</t>
  </si>
  <si>
    <t>5911021030</t>
  </si>
  <si>
    <t>Výměna jazyka a opornice výhybky jednoduché s dvěma hákovými závěry soustavy T</t>
  </si>
  <si>
    <t>1578</t>
  </si>
  <si>
    <t>Výměna jazyka a opornice výhybky jednoduché s dvěma hákovými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</si>
  <si>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5911023010</t>
  </si>
  <si>
    <t>Výměna jazyka výhybky jednoduché s dvěma hákovými závěry soustavy R65</t>
  </si>
  <si>
    <t>1580</t>
  </si>
  <si>
    <t>Výměna jazyka výhybky jednoduché s dvěma hákovými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</si>
  <si>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791</t>
  </si>
  <si>
    <t>5911023020</t>
  </si>
  <si>
    <t>Výměna jazyka výhybky jednoduché s dvěma hákovými závěry soustavy S49</t>
  </si>
  <si>
    <t>1582</t>
  </si>
  <si>
    <t>Výměna jazyka výhybky jednoduché s dvěma hákovými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</si>
  <si>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5911023030</t>
  </si>
  <si>
    <t>Výměna jazyka výhybky jednoduché s dvěma hákovými závěry soustavy T</t>
  </si>
  <si>
    <t>1584</t>
  </si>
  <si>
    <t>Výměna jazyka výhybky jednoduché s dvěma hákovými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</si>
  <si>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793</t>
  </si>
  <si>
    <t>5911025010</t>
  </si>
  <si>
    <t>Výměna opornice výhybky jednoduché s dvěma hákovými závěry soustavy R65</t>
  </si>
  <si>
    <t>1586</t>
  </si>
  <si>
    <t>Výměna opornice výhybky jednoduché s dvěma hákovými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</si>
  <si>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5911025020</t>
  </si>
  <si>
    <t>Výměna opornice výhybky jednoduché s dvěma hákovými závěry soustavy S49</t>
  </si>
  <si>
    <t>1588</t>
  </si>
  <si>
    <t>Výměna opornice výhybky jednoduché s dvěma hákovými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</si>
  <si>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795</t>
  </si>
  <si>
    <t>5911025030</t>
  </si>
  <si>
    <t>Výměna opornice výhybky jednoduché s dvěma hákovými závěry soustavy T</t>
  </si>
  <si>
    <t>1590</t>
  </si>
  <si>
    <t>Výměna opornice výhybky jednoduché s dvěma hákovými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</si>
  <si>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5911027010</t>
  </si>
  <si>
    <t>Výměna jazyků a opornic výhybky jednoduché s jedním čelisťovým závěrem soustavy UIC60</t>
  </si>
  <si>
    <t>1592</t>
  </si>
  <si>
    <t>Výměna jazyků a opornic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</si>
  <si>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797</t>
  </si>
  <si>
    <t>5911027020</t>
  </si>
  <si>
    <t>Výměna jazyků a opornic výhybky jednoduché s jedním čelisťovým závěrem soustavy R65</t>
  </si>
  <si>
    <t>1594</t>
  </si>
  <si>
    <t>Výměna jazyků a opornic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</si>
  <si>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5911027030</t>
  </si>
  <si>
    <t>Výměna jazyků a opornic výhybky jednoduché s jedním čelisťovým závěrem soustavy S49</t>
  </si>
  <si>
    <t>1596</t>
  </si>
  <si>
    <t>Výměna jazyků a opornic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</si>
  <si>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799</t>
  </si>
  <si>
    <t>5911027040</t>
  </si>
  <si>
    <t>Výměna jazyků a opornic výhybky jednoduché s jedním čelisťovým závěrem soustavy T</t>
  </si>
  <si>
    <t>1598</t>
  </si>
  <si>
    <t>Výměna jazyků a opornic výhybky jednoduché s jedním čelisťovým závěrem soustavy T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</si>
  <si>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5911029010</t>
  </si>
  <si>
    <t>Výměna jazyka a opornice výhybky jednoduché s jedním čelisťovým závěrem soustavy UIC60</t>
  </si>
  <si>
    <t>1600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</si>
  <si>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</si>
  <si>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801</t>
  </si>
  <si>
    <t>5911029020</t>
  </si>
  <si>
    <t>Výměna jazyka a opornice výhybky jednoduché s jedním čelisťovým závěrem soustavy R65</t>
  </si>
  <si>
    <t>1602</t>
  </si>
  <si>
    <t>Výměna jazyka a opornice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</si>
  <si>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5911029030</t>
  </si>
  <si>
    <t>Výměna jazyka a opornice výhybky jednoduché s jedním čelisťovým závěrem soustavy S49</t>
  </si>
  <si>
    <t>1604</t>
  </si>
  <si>
    <t>Výměna jazyka 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</si>
  <si>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803</t>
  </si>
  <si>
    <t>5911029040</t>
  </si>
  <si>
    <t>Výměna jazyka a opornice výhybky jednoduché s jedním čelisťovým závěrem soustavy T</t>
  </si>
  <si>
    <t>1606</t>
  </si>
  <si>
    <t>Výměna jazyka a opornice výhybky jednoduché s jedním čelisťovým závěrem soustavy T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</si>
  <si>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5911031010</t>
  </si>
  <si>
    <t>Výměna jazyka výhybky jednoduché s jedním čelisťovým závěrem soustavy UIC60</t>
  </si>
  <si>
    <t>1608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</si>
  <si>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</si>
  <si>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805</t>
  </si>
  <si>
    <t>5911031020</t>
  </si>
  <si>
    <t>Výměna jazyka výhybky jednoduché s jedním čelisťovým závěrem soustavy R65</t>
  </si>
  <si>
    <t>1610</t>
  </si>
  <si>
    <t>Výměna jazyka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</si>
  <si>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</si>
  <si>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</si>
  <si>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1612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</si>
  <si>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</si>
  <si>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807</t>
  </si>
  <si>
    <t>5911031040</t>
  </si>
  <si>
    <t>Výměna jazyka výhybky jednoduché s jedním čelisťovým závěrem soustavy T</t>
  </si>
  <si>
    <t>1614</t>
  </si>
  <si>
    <t>Výměna jazyka výhybky jednoduché s jedním čelisťovým závěrem soustavy T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</si>
  <si>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5911033010</t>
  </si>
  <si>
    <t>Výměna opornice výhybky jednoduché s jedním čelisťovým závěrem soustavy UIC60</t>
  </si>
  <si>
    <t>1616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</si>
  <si>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</si>
  <si>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809</t>
  </si>
  <si>
    <t>5911033020</t>
  </si>
  <si>
    <t>Výměna opornice výhybky jednoduché s jedním čelisťovým závěrem soustavy R65</t>
  </si>
  <si>
    <t>1618</t>
  </si>
  <si>
    <t>Výměna opornice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</si>
  <si>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</si>
  <si>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</si>
  <si>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1620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</si>
  <si>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</si>
  <si>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811</t>
  </si>
  <si>
    <t>5911033040</t>
  </si>
  <si>
    <t>Výměna opornice výhybky jednoduché s jedním čelisťovým závěrem soustavy T</t>
  </si>
  <si>
    <t>1622</t>
  </si>
  <si>
    <t>Výměna opornice výhybky jednoduché s jedním čelisťovým závěrem soustavy T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</si>
  <si>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5911035010</t>
  </si>
  <si>
    <t>Výměna jazyků a opornic výhybky jednoduché s dvěma čelisťovými závěry soustavy UIC60</t>
  </si>
  <si>
    <t>1624</t>
  </si>
  <si>
    <t>Výměna jazyků a opornic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</si>
  <si>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813</t>
  </si>
  <si>
    <t>5911035020</t>
  </si>
  <si>
    <t>Výměna jazyků a opornic výhybky jednoduché s dvěma čelisťovými závěry soustavy R65</t>
  </si>
  <si>
    <t>1626</t>
  </si>
  <si>
    <t>Výměna jazyků a opornic výhybky jednoduché s dvěma čelisťovými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</si>
  <si>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5911035030</t>
  </si>
  <si>
    <t>Výměna jazyků a opornic výhybky jednoduché s dvěma čelisťovými závěry soustavy S49</t>
  </si>
  <si>
    <t>1628</t>
  </si>
  <si>
    <t>Výměna jazyků a opornic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</si>
  <si>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815</t>
  </si>
  <si>
    <t>5911035040</t>
  </si>
  <si>
    <t>Výměna jazyků a opornic výhybky jednoduché s dvěma čelisťovými závěry soustavy T</t>
  </si>
  <si>
    <t>1630</t>
  </si>
  <si>
    <t>Výměna jazyků a opornic výhybky jednoduché s dvěma čelisťovými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</si>
  <si>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5911037010</t>
  </si>
  <si>
    <t>Výměna jazyka a opornice výhybky jednoduché s dvěma čelisťovými závěry soustavy UIC60</t>
  </si>
  <si>
    <t>1632</t>
  </si>
  <si>
    <t>Výměna jazyka 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</si>
  <si>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817</t>
  </si>
  <si>
    <t>5911037020</t>
  </si>
  <si>
    <t>Výměna jazyka a opornice výhybky jednoduché s dvěma čelisťovými závěry soustavy R65</t>
  </si>
  <si>
    <t>1634</t>
  </si>
  <si>
    <t>Výměna jazyka a opornice výhybky jednoduché s dvěma čelisťovými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</si>
  <si>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5911037030</t>
  </si>
  <si>
    <t>Výměna jazyka a opornice výhybky jednoduché s dvěma čelisťovými závěry soustavy S49</t>
  </si>
  <si>
    <t>1636</t>
  </si>
  <si>
    <t>Výměna jazyka 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</si>
  <si>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819</t>
  </si>
  <si>
    <t>5911037040</t>
  </si>
  <si>
    <t>Výměna jazyka a opornice výhybky jednoduché s dvěma čelisťovými závěry soustavy T</t>
  </si>
  <si>
    <t>1638</t>
  </si>
  <si>
    <t>Výměna jazyka a opornice výhybky jednoduché s dvěma čelisťovými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</si>
  <si>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5911039010</t>
  </si>
  <si>
    <t>Výměna jazyka výhybky jednoduché s dvěma čelisťovými závěry soustavy UIC60</t>
  </si>
  <si>
    <t>1640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</si>
  <si>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</si>
  <si>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821</t>
  </si>
  <si>
    <t>5911039020</t>
  </si>
  <si>
    <t>Výměna jazyka výhybky jednoduché s dvěma čelisťovými závěry soustavy R65</t>
  </si>
  <si>
    <t>1642</t>
  </si>
  <si>
    <t>Výměna jazyka výhybky jednoduché s dvěma čelisťovými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</si>
  <si>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</si>
  <si>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</si>
  <si>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1644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</si>
  <si>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</si>
  <si>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823</t>
  </si>
  <si>
    <t>5911039040</t>
  </si>
  <si>
    <t>Výměna jazyka výhybky jednoduché s dvěma čelisťovými závěry soustavy T</t>
  </si>
  <si>
    <t>1646</t>
  </si>
  <si>
    <t>Výměna jazyka výhybky jednoduché s dvěma čelisťovými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</si>
  <si>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5911041010</t>
  </si>
  <si>
    <t>Výměna opornice výhybky jednoduché s dvěma čelisťovými závěry soustavy UIC60</t>
  </si>
  <si>
    <t>1648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</si>
  <si>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</si>
  <si>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825</t>
  </si>
  <si>
    <t>5911041020</t>
  </si>
  <si>
    <t>Výměna opornice výhybky jednoduché s dvěma čelisťovými závěry soustavy R65</t>
  </si>
  <si>
    <t>1650</t>
  </si>
  <si>
    <t>Výměna opornice výhybky jednoduché s dvěma čelisťovými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</si>
  <si>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</si>
  <si>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</si>
  <si>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1652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</si>
  <si>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</si>
  <si>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827</t>
  </si>
  <si>
    <t>5911041040</t>
  </si>
  <si>
    <t>Výměna opornice výhybky jednoduché s dvěma čelisťovými závěry soustavy T</t>
  </si>
  <si>
    <t>1654</t>
  </si>
  <si>
    <t>Výměna opornice výhybky jednoduché s dvěma čelisťovými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</si>
  <si>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5911043010</t>
  </si>
  <si>
    <t>Výměna jazyků a opornic výhybky jednoduché s třemi čelisťovými závěry soustavy UIC60</t>
  </si>
  <si>
    <t>1656</t>
  </si>
  <si>
    <t>Výměna jazyků a opornic výhybky jednoduché s třemi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</si>
  <si>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829</t>
  </si>
  <si>
    <t>5911043020</t>
  </si>
  <si>
    <t>Výměna jazyků a opornic výhybky jednoduché s třemi čelisťovými závěry soustavy S49</t>
  </si>
  <si>
    <t>1658</t>
  </si>
  <si>
    <t>Výměna jazyků a opornic výhybky jednoduché s třemi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</si>
  <si>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5911045010</t>
  </si>
  <si>
    <t>Výměna jazyka a opornice výhybky jednoduché s třemi čelisťovými závěry soustavy UIC60</t>
  </si>
  <si>
    <t>1660</t>
  </si>
  <si>
    <t>Výměna jazyka a opornice výhybky jednoduché s třemi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</si>
  <si>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831</t>
  </si>
  <si>
    <t>5911045020</t>
  </si>
  <si>
    <t>Výměna jazyka a opornice výhybky jednoduché s třemi čelisťovými závěry soustavy S49</t>
  </si>
  <si>
    <t>1662</t>
  </si>
  <si>
    <t>Výměna jazyka a opornice výhybky jednoduché s třemi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</si>
  <si>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5911047010</t>
  </si>
  <si>
    <t>Výměna jazyka výhybky jednoduché s třemi čelisťovými závěry soustavy UIC60</t>
  </si>
  <si>
    <t>1664</t>
  </si>
  <si>
    <t>Výměna jazyka výhybky jednoduché s třemi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</si>
  <si>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833</t>
  </si>
  <si>
    <t>5911047020</t>
  </si>
  <si>
    <t>Výměna jazyka výhybky jednoduché s třemi čelisťovými závěry soustavy S49</t>
  </si>
  <si>
    <t>1666</t>
  </si>
  <si>
    <t>Výměna jazyka výhybky jednoduché s třemi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</si>
  <si>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5911049010</t>
  </si>
  <si>
    <t>Výměna opornice výhybky jednoduché s třemi čelisťovými závěry soustavy UIC60</t>
  </si>
  <si>
    <t>1668</t>
  </si>
  <si>
    <t>Výměna opornice výhybky jednoduché s třemi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</si>
  <si>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835</t>
  </si>
  <si>
    <t>5911049020</t>
  </si>
  <si>
    <t>Výměna opornice výhybky jednoduché s třemi čelisťovými závěry soustavy S49</t>
  </si>
  <si>
    <t>1670</t>
  </si>
  <si>
    <t>Výměna opornice výhybky jednoduché s třemi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</si>
  <si>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5911113010</t>
  </si>
  <si>
    <t>Výměna srdcovky jednoduché montované z kolejnic soustavy R65</t>
  </si>
  <si>
    <t>1672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</si>
  <si>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</si>
  <si>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837</t>
  </si>
  <si>
    <t>5911113020</t>
  </si>
  <si>
    <t>Výměna srdcovky jednoduché montované z kolejnic soustavy S49</t>
  </si>
  <si>
    <t>1674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</si>
  <si>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</si>
  <si>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5911113030</t>
  </si>
  <si>
    <t>Výměna srdcovky jednoduché montované z kolejnic soustavy T</t>
  </si>
  <si>
    <t>1676</t>
  </si>
  <si>
    <t>Výměna srdcovky jednoduché montované z kolejnic soustavy T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</si>
  <si>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839</t>
  </si>
  <si>
    <t>5911113040</t>
  </si>
  <si>
    <t>Výměna srdcovky jednoduché montované z kolejnic soustavy A</t>
  </si>
  <si>
    <t>1678</t>
  </si>
  <si>
    <t>Výměna srdcovky jednoduché montované z kolejnic soustavy A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</si>
  <si>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5911113110</t>
  </si>
  <si>
    <t>Výměna srdcovky jednoduché svařované (SK) soustavy UIC60</t>
  </si>
  <si>
    <t>1680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</si>
  <si>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</si>
  <si>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841</t>
  </si>
  <si>
    <t>5911113120</t>
  </si>
  <si>
    <t>Výměna srdcovky jednoduché svařované (SK) soustavy R65</t>
  </si>
  <si>
    <t>1682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</si>
  <si>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</si>
  <si>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</si>
  <si>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</si>
  <si>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1684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</si>
  <si>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</si>
  <si>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843</t>
  </si>
  <si>
    <t>5911113210</t>
  </si>
  <si>
    <t>Výměna srdcovky jednoduché z částmi z odlévané oceli (ZMB) soustavy UIC60</t>
  </si>
  <si>
    <t>1686</t>
  </si>
  <si>
    <t>Výměna srdcovky jednoduché z částmi z odlévané oceli (ZMB)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</si>
  <si>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5911113310</t>
  </si>
  <si>
    <t>Výměna srdcovky jednoduché lité (ZPT) soustavy UIC60 za stejný typ bez výměny podkladnic</t>
  </si>
  <si>
    <t>1688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</si>
  <si>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</si>
  <si>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845</t>
  </si>
  <si>
    <t>5911113320</t>
  </si>
  <si>
    <t>Výměna srdcovky jednoduché lité (ZPT) soustavy UIC60 za jiný typ včetně výměny sady podkladnic</t>
  </si>
  <si>
    <t>1690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</si>
  <si>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</si>
  <si>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5911117010</t>
  </si>
  <si>
    <t>Výměna přídržnice srdcovky jednoduché typ Kn60 přímé soustavy UIC60</t>
  </si>
  <si>
    <t>1692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</si>
  <si>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</si>
  <si>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>847</t>
  </si>
  <si>
    <t>5911117020</t>
  </si>
  <si>
    <t>Výměna přídržnice srdcovky jednoduché typ Kn60 přímé soustavy R65</t>
  </si>
  <si>
    <t>1694</t>
  </si>
  <si>
    <t>Výměna přídržnice srdcovky jednoduché typ Kn60 přímé soustavy R65 Poznámka: 1. V cenách jsou započteny náklady na výměnu přídržnice, vymezení šíře žlábku a ošetření součástí mazivem. 2. V cenách nejsou obsaženy náklady na dodávku dílu.</t>
  </si>
  <si>
    <t>5911117030</t>
  </si>
  <si>
    <t>Výměna přídržnice srdcovky jednoduché typ Kn60 přímé soustavy S49</t>
  </si>
  <si>
    <t>1696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</si>
  <si>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</si>
  <si>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849</t>
  </si>
  <si>
    <t>5911117040</t>
  </si>
  <si>
    <t>Výměna přídržnice srdcovky jednoduché typ Kn60 přímé soustavy T</t>
  </si>
  <si>
    <t>1698</t>
  </si>
  <si>
    <t>Výměna přídržnice srdcovky jednoduché typ Kn60 přímé soustavy T Poznámka: 1. V cenách jsou započteny náklady na výměnu přídržnice, vymezení šíře žlábku a ošetření součástí mazivem. 2. V cenách nejsou obsaženy náklady na dodávku dílu.</t>
  </si>
  <si>
    <t>5911117110</t>
  </si>
  <si>
    <t>Výměna přídržnice srdcovky jednoduché typ Kn60 ohnuté soustavy UIC60</t>
  </si>
  <si>
    <t>1700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</si>
  <si>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</si>
  <si>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851</t>
  </si>
  <si>
    <t>5911117120</t>
  </si>
  <si>
    <t>Výměna přídržnice srdcovky jednoduché typ Kn60 ohnuté soustavy R65</t>
  </si>
  <si>
    <t>1702</t>
  </si>
  <si>
    <t>Výměna přídržnice srdcovky jednoduché typ Kn60 ohnuté soustavy R65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</si>
  <si>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</si>
  <si>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</si>
  <si>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1704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</si>
  <si>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</si>
  <si>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853</t>
  </si>
  <si>
    <t>5911117140</t>
  </si>
  <si>
    <t>Výměna přídržnice srdcovky jednoduché typ Kn60 ohnuté soustavy T</t>
  </si>
  <si>
    <t>1706</t>
  </si>
  <si>
    <t>Výměna přídržnice srdcovky jednoduché typ Kn60 ohnuté soustavy T Poznámka: 1. V cenách jsou započteny náklady na výměnu přídržnice, vymezení šíře žlábku a ošetření součástí mazivem. 2. V cenách nejsou obsaženy náklady na dodávku dílu.</t>
  </si>
  <si>
    <t>5911117210</t>
  </si>
  <si>
    <t>Výměna přídržnice srdcovky jednoduché typ obrácené T (plech) přímé soustavy R65</t>
  </si>
  <si>
    <t>1708</t>
  </si>
  <si>
    <t>Výměna přídržnice srdcovky jednoduché typ obrácené T (plech) přímé soustavy R65 Poznámka: 1. V cenách jsou započteny náklady na výměnu přídržnice, vymezení šíře žlábku a ošetření součástí mazivem. 2. V cenách nejsou obsaženy náklady na dodávku dílu.</t>
  </si>
  <si>
    <t>855</t>
  </si>
  <si>
    <t>5911117220</t>
  </si>
  <si>
    <t>Výměna přídržnice srdcovky jednoduché typ obrácené T (plech) přímé soustavy S49</t>
  </si>
  <si>
    <t>1710</t>
  </si>
  <si>
    <t>Výměna přídržnice srdcovky jednoduché typ obrácené T (plech) přímé soustavy S49 Poznámka: 1. V cenách jsou započteny náklady na výměnu přídržnice, vymezení šíře žlábku a ošetření součástí mazivem. 2. V cenách nejsou obsaženy náklady na dodávku dílu.</t>
  </si>
  <si>
    <t>5911117230</t>
  </si>
  <si>
    <t>Výměna přídržnice srdcovky jednoduché typ obrácené T (plech) přímé soustavy T</t>
  </si>
  <si>
    <t>1712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</si>
  <si>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</si>
  <si>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857</t>
  </si>
  <si>
    <t>5911117240</t>
  </si>
  <si>
    <t>Výměna přídržnice srdcovky jednoduché typ obrácené T (plech) přímé soustavy A</t>
  </si>
  <si>
    <t>1714</t>
  </si>
  <si>
    <t>Výměna přídržnice srdcovky jednoduché typ obrácené T (plech) přímé soustavy A Poznámka: 1. V cenách jsou započteny náklady na výměnu přídržnice, vymezení šíře žlábku a ošetření součástí mazivem. 2. V cenách nejsou obsaženy náklady na dodávku dílu.</t>
  </si>
  <si>
    <t>5911119010</t>
  </si>
  <si>
    <t>Oprava šíře žlábku přídržnice srdcovky jednoduché typ Kn60 soustavy UIC60</t>
  </si>
  <si>
    <t>1716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</si>
  <si>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</si>
  <si>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859</t>
  </si>
  <si>
    <t>5911119020</t>
  </si>
  <si>
    <t>Oprava šíře žlábku přídržnice srdcovky jednoduché typ Kn60 soustavy R65</t>
  </si>
  <si>
    <t>1718</t>
  </si>
  <si>
    <t>Oprava šíře žlábku přídržnice srdcovky jednoduché typ Kn60 soustavy R65 Poznámka: 1. V cenách jsou započteny náklady na vymezení žlábku podložením, navařením nebo obroušením a ošetření součástí mazivem. 2. V cenách nejsou obsaženy náklady na dodávku materiálu.</t>
  </si>
  <si>
    <t>5911119030</t>
  </si>
  <si>
    <t>Oprava šíře žlábku přídržnice srdcovky jednoduché typ Kn60 soustavy S49</t>
  </si>
  <si>
    <t>1720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</si>
  <si>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</si>
  <si>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861</t>
  </si>
  <si>
    <t>5911119110</t>
  </si>
  <si>
    <t>Oprava šíře žlábku přídržnice srdcovky jednoduché typ obrácené T soustavy R65</t>
  </si>
  <si>
    <t>1722</t>
  </si>
  <si>
    <t>Oprava šíře žlábku přídržnice srdcovky jednoduché typ obrácené T soustavy R65 Poznámka: 1. V cenách jsou započteny náklady na vymezení žlábku podložením, navařením nebo obroušením a ošetření součástí mazivem. 2. V cenách nejsou obsaženy náklady na dodávku materiálu.</t>
  </si>
  <si>
    <t>5911119120</t>
  </si>
  <si>
    <t>Oprava šíře žlábku přídržnice srdcovky jednoduché typ obrácené T soustavy S49</t>
  </si>
  <si>
    <t>1724</t>
  </si>
  <si>
    <t>Oprava šíře žlábku přídržnice srdcovky jednoduché typ obrácené T soustavy S49 Poznámka: 1. V cenách jsou započteny náklady na vymezení žlábku podložením, navařením nebo obroušením a ošetření součástí mazivem. 2. V cenách nejsou obsaženy náklady na dodávku materiálu.</t>
  </si>
  <si>
    <t>863</t>
  </si>
  <si>
    <t>5911119130</t>
  </si>
  <si>
    <t>Oprava šíře žlábku přídržnice srdcovky jednoduché typ obrácené T soustavy T</t>
  </si>
  <si>
    <t>1726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</si>
  <si>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</si>
  <si>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5911121020</t>
  </si>
  <si>
    <t>Výměna kolejnice u přídržnice typ Kn60 přímá soustavy R65</t>
  </si>
  <si>
    <t>1728</t>
  </si>
  <si>
    <t>Výměna kolejnice u přídržnice typ Kn60 přímá soustavy R65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</si>
  <si>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865</t>
  </si>
  <si>
    <t>5911121030</t>
  </si>
  <si>
    <t>Výměna kolejnice u přídržnice typ Kn60 přímá soustavy S49</t>
  </si>
  <si>
    <t>1730</t>
  </si>
  <si>
    <t>Výměna kolejnice u přídržnice typ Kn60 přímá soustavy S49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</si>
  <si>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5911121040</t>
  </si>
  <si>
    <t>Výměna kolejnice u přídržnice typ Kn60 přímá soustavy T</t>
  </si>
  <si>
    <t>1732</t>
  </si>
  <si>
    <t>Výměna kolejnice u přídržnice typ Kn60 přímá soustavy T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</si>
  <si>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867</t>
  </si>
  <si>
    <t>5911131010</t>
  </si>
  <si>
    <t>Výměna jazyků vnějších i vnitřních a opornic vnějších i vnitřních výhybky křižovatkové s hákovým závěrem soustavy R65</t>
  </si>
  <si>
    <t>1734</t>
  </si>
  <si>
    <t>Výměna jazyků vnějších i vnitřních a opornic vnějších i vnitřních výhybky křižovatkové s hákovým závěrem soustavy R65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</si>
  <si>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5911131020</t>
  </si>
  <si>
    <t>Výměna jazyků vnějších i vnitřních a opornic vnějších i vnitřních výhybky křižovatkové s hákovým závěrem soustavy S49</t>
  </si>
  <si>
    <t>1736</t>
  </si>
  <si>
    <t>Výměna jazyků vnějších i vnitřních a opornic vnějších i vnitřních výhybky křižovatkové s hákovým závěrem soustavy S49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</si>
  <si>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869</t>
  </si>
  <si>
    <t>5911131030</t>
  </si>
  <si>
    <t>Výměna jazyků vnějších i vnitřních a opornic vnějších i vnitřních výhybky křižovatkové s hákovým závěrem soustavy T</t>
  </si>
  <si>
    <t>1738</t>
  </si>
  <si>
    <t>Výměna jazyků vnějších i vnitřních a opornic vnějších i vnitřních výhybky křižovatkové s hákovým závěrem soustavy T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</si>
  <si>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5911131040</t>
  </si>
  <si>
    <t>Výměna jazyků vnějších i vnitřních a opornic vnějších i vnitřních výhybky křižovatkové s hákovým závěrem soustavy A</t>
  </si>
  <si>
    <t>1740</t>
  </si>
  <si>
    <t>Výměna jazyků vnějších i vnitřních a opornic vnějších i vnitřních výhybky křižovatkové s hákovým závěrem soustavy A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</si>
  <si>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871</t>
  </si>
  <si>
    <t>5911133010</t>
  </si>
  <si>
    <t>Výměna jazyka vnějšího a vnitřního a opornice vnější a vnitřní výhybky křižovatkové s hákovým závěrem soustavy R65</t>
  </si>
  <si>
    <t>1742</t>
  </si>
  <si>
    <t>Výměna jazyka vnějšího a vnitřního a opornice vnější a vnitřní výhybky křižovatkové s hákovým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</si>
  <si>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5911133020</t>
  </si>
  <si>
    <t>Výměna jazyka vnějšího a vnitřního a opornice vnější a vnitřní výhybky křižovatkové s hákovým závěrem soustavy S49</t>
  </si>
  <si>
    <t>1744</t>
  </si>
  <si>
    <t>Výměna jazyka vnějšího a vnitřního a opornice vnější a vnitřní výhybky křižovatkové s hákovým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</si>
  <si>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873</t>
  </si>
  <si>
    <t>5911133030</t>
  </si>
  <si>
    <t>Výměna jazyka vnějšího a vnitřního a opornice vnější a vnitřní výhybky křižovatkové s hákovým závěrem soustavy T</t>
  </si>
  <si>
    <t>1746</t>
  </si>
  <si>
    <t>Výměna jazyka vnějšího a vnitřního a opornice vnější a vnitřní výhybky křižovatkové s hákovým závěrem soustavy T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</si>
  <si>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5911133040</t>
  </si>
  <si>
    <t>Výměna jazyka vnějšího a vnitřního a opornice vnější a vnitřní výhybky křižovatkové s hákovým závěrem soustavy A</t>
  </si>
  <si>
    <t>1748</t>
  </si>
  <si>
    <t>Výměna jazyka vnějšího a vnitřního a opornice vnější a vnitřní výhybky křižovatkové s hákovým závěrem soustavy A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</si>
  <si>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875</t>
  </si>
  <si>
    <t>5911135010</t>
  </si>
  <si>
    <t>Výměna jazyka vnějšího a opornice vnější výhybky křižovatkové s hákovým závěrem soustavy R65</t>
  </si>
  <si>
    <t>1750</t>
  </si>
  <si>
    <t>Výměna jazyka vnějšího a opornice vnější výhybky křižovatkové s hákovým závěrem soustavy R65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</si>
  <si>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5911135020</t>
  </si>
  <si>
    <t>Výměna jazyka vnějšího a opornice vnější výhybky křižovatkové s hákovým závěrem soustavy S49</t>
  </si>
  <si>
    <t>1752</t>
  </si>
  <si>
    <t>Výměna jazyka vnějšího a opornice vnější výhybky křižovatkové s hákovým závěrem soustavy S49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</si>
  <si>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877</t>
  </si>
  <si>
    <t>5911135030</t>
  </si>
  <si>
    <t>Výměna jazyka vnějšího a opornice vnější výhybky křižovatkové s hákovým závěrem soustavy T</t>
  </si>
  <si>
    <t>1754</t>
  </si>
  <si>
    <t>Výměna jazyka vnějšího a opornice vnější výhybky křižovatkové s hákovým závěrem soustavy T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</si>
  <si>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5911135040</t>
  </si>
  <si>
    <t>Výměna jazyka vnějšího a opornice vnější výhybky křižovatkové s hákovým závěrem soustavy A</t>
  </si>
  <si>
    <t>1756</t>
  </si>
  <si>
    <t>Výměna jazyka vnějšího a opornice vnější výhybky křižovatkové s hákovým závěrem soustavy A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</si>
  <si>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879</t>
  </si>
  <si>
    <t>5911139010</t>
  </si>
  <si>
    <t>Výměna jazyka vnějšího výhybky křižovatkové s hákovým závěrem soustavy R65</t>
  </si>
  <si>
    <t>1758</t>
  </si>
  <si>
    <t>Výměna jazyka vnějšího výhybky křižovatkové s hákovým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</si>
  <si>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5911139020</t>
  </si>
  <si>
    <t>Výměna jazyka vnějšího výhybky křižovatkové s hákovým závěrem soustavy S49</t>
  </si>
  <si>
    <t>1760</t>
  </si>
  <si>
    <t>Výměna jazyka vnějšího výhybky křižovatkové s hákovým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</si>
  <si>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881</t>
  </si>
  <si>
    <t>5911141010</t>
  </si>
  <si>
    <t>Výměna jazyka vnitřního výhybky křižovatkové s hákovým závěrem soustavy R65</t>
  </si>
  <si>
    <t>1762</t>
  </si>
  <si>
    <t>Výměna jazyka vnitřního výhybky křižovatkové s hákovým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</si>
  <si>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5911141020</t>
  </si>
  <si>
    <t>Výměna jazyka vnitřního výhybky křižovatkové s hákovým závěrem soustavy S49</t>
  </si>
  <si>
    <t>1764</t>
  </si>
  <si>
    <t>Výměna jazyka vnitřního výhybky křižovatkové s hákovým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</si>
  <si>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883</t>
  </si>
  <si>
    <t>5911141030</t>
  </si>
  <si>
    <t>Výměna jazyka vnitřního výhybky křižovatkové s hákovým závěrem soustavy T</t>
  </si>
  <si>
    <t>1766</t>
  </si>
  <si>
    <t>Výměna jazyka vnitřního výhybky křižovatkové s hákovým závěrem soustavy T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</si>
  <si>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5911141040</t>
  </si>
  <si>
    <t>Výměna jazyka vnitřního výhybky křižovatkové s hákovým závěrem soustavy A</t>
  </si>
  <si>
    <t>1768</t>
  </si>
  <si>
    <t>Výměna jazyka vnitřního výhybky křižovatkové s hákovým závěrem soustavy A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</si>
  <si>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885</t>
  </si>
  <si>
    <t>5911143010</t>
  </si>
  <si>
    <t>Výměna opornice vnější výhybky křižovatkové s hákovým závěrem soustavy R65</t>
  </si>
  <si>
    <t>1770</t>
  </si>
  <si>
    <t>Výměna opornice vnější výhybky křižovatkové s hákovým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</si>
  <si>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5911143020</t>
  </si>
  <si>
    <t>Výměna opornice vnější výhybky křižovatkové s hákovým závěrem soustavy S49</t>
  </si>
  <si>
    <t>1772</t>
  </si>
  <si>
    <t>Výměna opornice vnější výhybky křižovatkové s hákovým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</si>
  <si>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887</t>
  </si>
  <si>
    <t>5911143030</t>
  </si>
  <si>
    <t>Výměna opornice vnější výhybky křižovatkové s hákovým závěrem soustavy T</t>
  </si>
  <si>
    <t>1774</t>
  </si>
  <si>
    <t>Výměna opornice vnější výhybky křižovatkové s hákovým závěrem soustavy T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</si>
  <si>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5911143040</t>
  </si>
  <si>
    <t>Výměna opornice vnější výhybky křižovatkové s hákovým závěrem soustavy A</t>
  </si>
  <si>
    <t>1776</t>
  </si>
  <si>
    <t>Výměna opornice vnější výhybky křižovatkové s hákovým závěrem soustavy A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</si>
  <si>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889</t>
  </si>
  <si>
    <t>5911145010</t>
  </si>
  <si>
    <t>Výměna opornice vnitřní výhybky křižovatkové s hákovým závěrem soustavy R65</t>
  </si>
  <si>
    <t>1778</t>
  </si>
  <si>
    <t>Výměna opornice vnitřní výhybky křižovatkové s hákovým závěrem soustavy R65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</si>
  <si>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5911145020</t>
  </si>
  <si>
    <t>Výměna opornice vnitřní výhybky křižovatkové s hákovým závěrem soustavy S49</t>
  </si>
  <si>
    <t>1780</t>
  </si>
  <si>
    <t>Výměna opornice vnitřní výhybky křižovatkové s hákovým závěrem soustavy S49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</si>
  <si>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891</t>
  </si>
  <si>
    <t>5911145030</t>
  </si>
  <si>
    <t>Výměna opornice vnitřní výhybky křižovatkové s hákovým závěrem soustavy T</t>
  </si>
  <si>
    <t>1782</t>
  </si>
  <si>
    <t>Výměna opornice vnitřní výhybky křižovatkové s hákovým závěrem soustavy T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</si>
  <si>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5911145040</t>
  </si>
  <si>
    <t>Výměna opornice vnitřní výhybky křižovatkové s hákovým závěrem soustavy A</t>
  </si>
  <si>
    <t>1784</t>
  </si>
  <si>
    <t>Výměna opornice vnitřní výhybky křižovatkové s hákovým závěrem soustavy A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</si>
  <si>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893</t>
  </si>
  <si>
    <t>5911147010</t>
  </si>
  <si>
    <t>Výměna jazyků vnějších i vnitřních a opornic vnějších i vnitřních výhybky křižovatkové s čelisťovým závěrem soustavy UIC60</t>
  </si>
  <si>
    <t>1786</t>
  </si>
  <si>
    <t>Výměna jazyků vnějších i vnitřních a opornic vnějších i vnitřních výhybky křižovatkové s čelisťovým závěrem soustavy UIC60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</si>
  <si>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5911147020</t>
  </si>
  <si>
    <t>Výměna jazyků vnějších i vnitřních a opornic vnějších i vnitřních výhybky křižovatkové s čelisťovým závěrem soustavy R65</t>
  </si>
  <si>
    <t>1788</t>
  </si>
  <si>
    <t>Výměna jazyků vnějších i vnitřních a opornic vnějších i vnitřních výhybky křižovatkové s čelisťovým závěrem soustavy R65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</si>
  <si>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895</t>
  </si>
  <si>
    <t>5911147030</t>
  </si>
  <si>
    <t>Výměna jazyků vnějších i vnitřních a opornic vnějších i vnitřních výhybky křižovatkové s čelisťovým závěrem soustavy S49</t>
  </si>
  <si>
    <t>1790</t>
  </si>
  <si>
    <t>Výměna jazyků vnějších i vnitřních a opornic vnějších i vnitřních výhybky křižovatkové s čelisťovým závěrem soustavy S49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</si>
  <si>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5911149010</t>
  </si>
  <si>
    <t>Výměna jazyka vnějšího i vnitřního a opornice vnější i vnitřní výhybky křižovatkové s čelisťovým závěrem soustavy UIC60</t>
  </si>
  <si>
    <t>1792</t>
  </si>
  <si>
    <t>Výměna jazyka vnějšího i vnitřního a opornice vnější i vnitřní výhybky křižovatkové s čelisťovým závěrem soustavy UIC60 Poznámka: 1. V cenách jsou započteny náklady na zřízení a demontáž prozatímních styků, demontáž upevňovadel, závěrů výhybky a závěrů PHS,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</si>
  <si>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897</t>
  </si>
  <si>
    <t>5911149020</t>
  </si>
  <si>
    <t>Výměna jazyka vnějšího i vnitřního a opornice vnější i vnitřní výhybky křižovatkové s čelisťovým závěrem soustavy R65</t>
  </si>
  <si>
    <t>1794</t>
  </si>
  <si>
    <t>Výměna jazyka vnějšího i vnitřního a opornice vnější i vnitřní výhybky křižovatkové s čelisťovým závěrem soustavy R65 Poznámka: 1. V cenách jsou započteny náklady na zřízení a demontáž prozatímních styků, demontáž upevňovadel, závěrů výhybky a závěrů PHS,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</si>
  <si>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5911149030</t>
  </si>
  <si>
    <t>Výměna jazyka vnějšího i vnitřního a opornice vnější i vnitřní výhybky křižovatkové s čelisťovým závěrem soustavy S49</t>
  </si>
  <si>
    <t>1796</t>
  </si>
  <si>
    <t>Výměna jazyka vnějšího i vnitřního a opornice vnější i vnitřní výhybky křižovatkové s čelisťovým závěrem soustavy S49 Poznámka: 1. V cenách jsou započteny náklady na zřízení a demontáž prozatímních styků, demontáž upevňovadel, závěrů výhybky a závěrů PHS,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</si>
  <si>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899</t>
  </si>
  <si>
    <t>5911151010</t>
  </si>
  <si>
    <t>Výměna jazyka vnějšího a opornice vnější výhybky křižovatkové s čelisťovým závěrem soustavy UIC60</t>
  </si>
  <si>
    <t>1798</t>
  </si>
  <si>
    <t>Výměna jazyka vnějšího a opornice vnější výhybky křižovatkové s čelisťovým závěrem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</si>
  <si>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5911151020</t>
  </si>
  <si>
    <t>Výměna jazyka vnějšího a opornice vnější výhybky křižovatkové s čelisťovým závěrem soustavy R65</t>
  </si>
  <si>
    <t>1800</t>
  </si>
  <si>
    <t>Výměna jazyka vnějšího a opornice vnější výhybky křižovatkové s čelisťovým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</si>
  <si>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901</t>
  </si>
  <si>
    <t>5911151030</t>
  </si>
  <si>
    <t>Výměna jazyka vnějšího a opornice vnější výhybky křižovatkové s čelisťovým závěrem soustavy S49</t>
  </si>
  <si>
    <t>1802</t>
  </si>
  <si>
    <t>Výměna jazyka vnějšího a opornice vnější výhybky křižovatkové s čelisťovým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</si>
  <si>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5911153010</t>
  </si>
  <si>
    <t>Výměna jazyka vnitřního a opornice vnitřní výhybky křižovatkové s čelisťovými závěry soustavy UIC60</t>
  </si>
  <si>
    <t>1804</t>
  </si>
  <si>
    <t>Výměna jazyka vnitřního a opornice vnitřní výhybky křižovatkové s čelisťovými závěry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</si>
  <si>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903</t>
  </si>
  <si>
    <t>5911153020</t>
  </si>
  <si>
    <t>Výměna jazyka vnitřního a opornice vnitřní výhybky křižovatkové s čelisťovými závěry soustavy R65</t>
  </si>
  <si>
    <t>1806</t>
  </si>
  <si>
    <t>Výměna jazyka vnitřního a opornice vnitřní výhybky křižovatkové s čelisťovými závěry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</si>
  <si>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5911153030</t>
  </si>
  <si>
    <t>Výměna jazyka vnitřního a opornice vnitřní výhybky křižovatkové s čelisťovými závěry soustavy S49</t>
  </si>
  <si>
    <t>1808</t>
  </si>
  <si>
    <t>Výměna jazyka vnitřního a opornice vnitřní výhybky křižovatkové s čelisťovými závěry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</si>
  <si>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905</t>
  </si>
  <si>
    <t>5911155010</t>
  </si>
  <si>
    <t>Výměna jazyka vnějšího výhybky křižovatkové s čelisťovým závěrem soustavy UIC60</t>
  </si>
  <si>
    <t>1810</t>
  </si>
  <si>
    <t>Výměna jazyka vnějšího výhybky křižovatkové s čelisťovým závěrem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</si>
  <si>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5911155020</t>
  </si>
  <si>
    <t>Výměna jazyka vnějšího výhybky křižovatkové s čelisťovým závěrem soustavy R65</t>
  </si>
  <si>
    <t>1812</t>
  </si>
  <si>
    <t>Výměna jazyka vnějšího výhybky křižovatkové s čelisťovým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</si>
  <si>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907</t>
  </si>
  <si>
    <t>5911155030</t>
  </si>
  <si>
    <t>Výměna jazyka vnějšího výhybky křižovatkové s čelisťovým závěrem soustavy S49</t>
  </si>
  <si>
    <t>1814</t>
  </si>
  <si>
    <t>Výměna jazyka vnějšího výhybky křižovatkové s čelisťovým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</si>
  <si>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5911157010</t>
  </si>
  <si>
    <t>Výměna jazyka vnitřního výhybky křižovatkové s čelisťovým závěrem soustavy UIC60</t>
  </si>
  <si>
    <t>1816</t>
  </si>
  <si>
    <t>Výměna jazyka vnitřního výhybky křižovatkové s čelisťovým závěrem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</si>
  <si>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909</t>
  </si>
  <si>
    <t>5911157020</t>
  </si>
  <si>
    <t>Výměna jazyka vnitřního výhybky křižovatkové s čelisťovým závěrem soustavy R65</t>
  </si>
  <si>
    <t>1818</t>
  </si>
  <si>
    <t>Výměna jazyka vnitřního výhybky křižovatkové s čelisťovým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</si>
  <si>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5911157030</t>
  </si>
  <si>
    <t>Výměna jazyka vnitřního výhybky křižovatkové s čelisťovým závěrem soustavy S49</t>
  </si>
  <si>
    <t>1820</t>
  </si>
  <si>
    <t>Výměna jazyka vnitřního výhybky křižovatkové s čelisťovým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</si>
  <si>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911</t>
  </si>
  <si>
    <t>5911159010</t>
  </si>
  <si>
    <t>Výměna opornice vnější výhybky křižovatkové s čelisťovým závěrem soustavy UIC60</t>
  </si>
  <si>
    <t>1822</t>
  </si>
  <si>
    <t>Výměna opornice vnější výhybky křižovatkové s čelisťovým závěrem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</si>
  <si>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5911159020</t>
  </si>
  <si>
    <t>Výměna opornice vnější výhybky křižovatkové s čelisťovým závěrem soustavy R65</t>
  </si>
  <si>
    <t>1824</t>
  </si>
  <si>
    <t>Výměna opornice vnější výhybky křižovatkové s čelisťovým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</si>
  <si>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913</t>
  </si>
  <si>
    <t>5911159030</t>
  </si>
  <si>
    <t>Výměna opornice vnější výhybky křižovatkové s čelisťovým závěrem soustavy S49</t>
  </si>
  <si>
    <t>1826</t>
  </si>
  <si>
    <t>Výměna opornice vnější výhybky křižovatkové s čelisťovým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</si>
  <si>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5911161010</t>
  </si>
  <si>
    <t>Výměna opornice vnitřní výhybky křižovatkové s čelisťovým závěrem soustavy UIC60</t>
  </si>
  <si>
    <t>1828</t>
  </si>
  <si>
    <t>Výměna opornice vnitřní výhybky křižovatkové s čelisťovým závěrem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</si>
  <si>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915</t>
  </si>
  <si>
    <t>5911161020</t>
  </si>
  <si>
    <t>Výměna opornice vnitřní výhybky křižovatkové s čelisťovým závěrem soustavy R65</t>
  </si>
  <si>
    <t>1830</t>
  </si>
  <si>
    <t>Výměna opornice vnitřní výhybky křižovatkové s čelisťovým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</si>
  <si>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5911161030</t>
  </si>
  <si>
    <t>Výměna opornice vnitřní výhybky křižovatkové s čelisťovým závěrem soustavy S49</t>
  </si>
  <si>
    <t>1832</t>
  </si>
  <si>
    <t>Výměna opornice vnitřní výhybky křižovatkové s čelisťovým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</si>
  <si>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917</t>
  </si>
  <si>
    <t>5911197010</t>
  </si>
  <si>
    <t>Výměna srdcovky dvojité bez stoliček a přídržnice Kn 60 soustavy UIC60</t>
  </si>
  <si>
    <t>1834</t>
  </si>
  <si>
    <t>Výměna srdcovky dvojité bez stoliček a přídržnice Kn 60 soustavy UIC60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</si>
  <si>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5911197020</t>
  </si>
  <si>
    <t>Výměna srdcovky dvojité bez stoliček a přídržnice Kn 60 soustavy R65</t>
  </si>
  <si>
    <t>1836</t>
  </si>
  <si>
    <t>Výměna srdcovky dvojité bez stoliček a přídržnice Kn 60 soustavy R65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</si>
  <si>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919</t>
  </si>
  <si>
    <t>5911197030</t>
  </si>
  <si>
    <t>Výměna srdcovky dvojité bez stoliček a přídržnice Kn 60 soustavy S49</t>
  </si>
  <si>
    <t>1838</t>
  </si>
  <si>
    <t>Výměna srdcovky dvojité bez stoliček a přídržnice Kn 60 soustavy S49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</si>
  <si>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5911197040</t>
  </si>
  <si>
    <t>Výměna srdcovky dvojité bez stoliček a přídržnice Kn 60 soustavy T</t>
  </si>
  <si>
    <t>1840</t>
  </si>
  <si>
    <t>Výměna srdcovky dvojité bez stoliček a přídržnice Kn 60 soustavy T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</si>
  <si>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921</t>
  </si>
  <si>
    <t>5911197110</t>
  </si>
  <si>
    <t>Výměna srdcovky dvojité se stoličkami a přídržnicí Kn 60 soustavy UIC60</t>
  </si>
  <si>
    <t>1842</t>
  </si>
  <si>
    <t>Výměna srdcovky dvojité se stoličkami a přídržnicí Kn 60 soustavy UIC60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</si>
  <si>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5911197120</t>
  </si>
  <si>
    <t>Výměna srdcovky dvojité se stoličkami a přídržnicí Kn 60 soustavy R65</t>
  </si>
  <si>
    <t>1844</t>
  </si>
  <si>
    <t>Výměna srdcovky dvojité se stoličkami a přídržnicí Kn 60 soustavy R65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</si>
  <si>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923</t>
  </si>
  <si>
    <t>5911197130</t>
  </si>
  <si>
    <t>Výměna srdcovky dvojité se stoličkami a přídržnicí Kn 60 soustavy S49</t>
  </si>
  <si>
    <t>1846</t>
  </si>
  <si>
    <t>Výměna srdcovky dvojité se stoličkami a přídržnicí Kn 60 soustavy S49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</si>
  <si>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5911211010</t>
  </si>
  <si>
    <t>Výměna přídržnice srdcovky dvojité typ Kn60 soustavy UIC60</t>
  </si>
  <si>
    <t>1848</t>
  </si>
  <si>
    <t>Výměna přídržnice srdcovky dvojité typ Kn60 soustavy UIC60 Poznámka: 1. V cenách jsou započteny náklady na demontáž upevňovadel, výměnu a montáž přídržnice, vymezení šířky žlábku a ošetření součástí mazivem. 2. V cenách nejsou obsaženy náklady na dodávku materiálu.</t>
  </si>
  <si>
    <t>925</t>
  </si>
  <si>
    <t>5911211020</t>
  </si>
  <si>
    <t>Výměna přídržnice srdcovky dvojité typ Kn60 soustavy R65</t>
  </si>
  <si>
    <t>1850</t>
  </si>
  <si>
    <t>Výměna přídržnice srdcovky dvojité typ Kn60 soustavy R65 Poznámka: 1. V cenách jsou započteny náklady na demontáž upevňovadel, výměnu a montáž přídržnice, vymezení šířky žlábku a ošetření součástí mazivem. 2. V cenách nejsou obsaženy náklady na dodávku materiálu.</t>
  </si>
  <si>
    <t>5911211030</t>
  </si>
  <si>
    <t>Výměna přídržnice srdcovky dvojité typ Kn60 soustavy S49</t>
  </si>
  <si>
    <t>1852</t>
  </si>
  <si>
    <t>Výměna přídržnice srdcovky dvojité typ Kn60 soustavy S49 Poznámka: 1. V cenách jsou započteny náklady na demontáž upevňovadel, výměnu a montáž přídržnice, vymezení šířky žlábku a ošetření součástí mazivem. 2. V cenách nejsou obsaženy náklady na dodávku materiálu.</t>
  </si>
  <si>
    <t>927</t>
  </si>
  <si>
    <t>5911211110</t>
  </si>
  <si>
    <t>Výměna přídržnice srdcovky dvojité typ obrácené T (plech) soustavy T</t>
  </si>
  <si>
    <t>1854</t>
  </si>
  <si>
    <t>Výměna přídržnice srdcovky dvojité typ obrácené T (plech) soustavy T Poznámka: 1. V cenách jsou započteny náklady na demontáž upevňovadel, výměnu a montáž přídržnice, vymezení šířky žlábku a ošetření součástí mazivem. 2. V cenách nejsou obsaženy náklady na dodávku materiálu.</t>
  </si>
  <si>
    <t>5911211120</t>
  </si>
  <si>
    <t>Výměna přídržnice srdcovky dvojité typ obrácené T (plech) soustavy A</t>
  </si>
  <si>
    <t>1856</t>
  </si>
  <si>
    <t>Výměna přídržnice srdcovky dvojité typ obrácené T (plech) soustavy A Poznámka: 1. V cenách jsou započteny náklady na demontáž upevňovadel, výměnu a montáž přídržnice, vymezení šířky žlábku a ošetření součástí mazivem. 2. V cenách nejsou obsaženy náklady na dodávku materiálu.</t>
  </si>
  <si>
    <t>929</t>
  </si>
  <si>
    <t>5911305010</t>
  </si>
  <si>
    <t>Oprava a seřízení výměnové části výhybky jednoduché s hákovým závěrem pérové jazyky jednozávěrové soustavy R65</t>
  </si>
  <si>
    <t>1858</t>
  </si>
  <si>
    <t>Oprava a seřízení výměnové části výhybky jednoduché s hákovým závěrem pérové jazyky jednozávěrové soustavy R65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</si>
  <si>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5911305020</t>
  </si>
  <si>
    <t>Oprava a seřízení výměnové části výhybky jednoduché s hákovým závěrem pérové jazyky jednozávěrové soustavy S49</t>
  </si>
  <si>
    <t>1860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</si>
  <si>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</si>
  <si>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931</t>
  </si>
  <si>
    <t>5911305030</t>
  </si>
  <si>
    <t>Oprava a seřízení výměnové části výhybky jednoduché s hákovým závěrem pérové jazyky jednozávěrové soustavy T</t>
  </si>
  <si>
    <t>1862</t>
  </si>
  <si>
    <t>Oprava a seřízení výměnové části výhybky jednoduché s hákovým závěrem pérové jazyky jednozávěrové soustavy T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</si>
  <si>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5911309010</t>
  </si>
  <si>
    <t>Demontáž hákového závěru výhybky jednoduché jednozávěrové soustavy R65</t>
  </si>
  <si>
    <t>1864</t>
  </si>
  <si>
    <t>Demontáž hákového závěru výhybky jednoduché jednozávěrové soustavy R65 Poznámka: 1. V cenách jsou započteny náklady na demontáž závěru a naložení na dopravní prostředek.</t>
  </si>
  <si>
    <t>933</t>
  </si>
  <si>
    <t>5911309020</t>
  </si>
  <si>
    <t>Demontáž hákového závěru výhybky jednoduché jednozávěrové soustavy S49</t>
  </si>
  <si>
    <t>1866</t>
  </si>
  <si>
    <t>Demontáž hákového závěru výhybky jednoduché jednozávěrové soustavy S49 Poznámka: 1. V cenách jsou započteny náklady na demontáž závěru a naložení na dopravní prostředek.</t>
  </si>
  <si>
    <t>5911309030</t>
  </si>
  <si>
    <t>Demontáž hákového závěru výhybky jednoduché jednozávěrové soustavy T</t>
  </si>
  <si>
    <t>1868</t>
  </si>
  <si>
    <t>Demontáž hákového závěru výhybky jednoduché jednozávěrové soustavy T Poznámka: 1. V cenách jsou započteny náklady na demontáž závěru a naložení na dopravní prostředek.</t>
  </si>
  <si>
    <t>935</t>
  </si>
  <si>
    <t>5911309040</t>
  </si>
  <si>
    <t>Demontáž hákového závěru výhybky jednoduché jednozávěrové soustavy A</t>
  </si>
  <si>
    <t>1870</t>
  </si>
  <si>
    <t>Demontáž hákového závěru výhybky jednoduché jednozávěrové soustavy A Poznámka: 1. V cenách jsou započteny náklady na demontáž závěru a naložení na dopravní prostředek.</t>
  </si>
  <si>
    <t>5911309110</t>
  </si>
  <si>
    <t>Demontáž hákového závěru výhybky jednoduché dvouzávěrové soustavy R65</t>
  </si>
  <si>
    <t>1872</t>
  </si>
  <si>
    <t>Demontáž hákového závěru výhybky jednoduché dvouzávěrové soustavy R65 Poznámka: 1. V cenách jsou započteny náklady na demontáž závěru a naložení na dopravní prostředek.</t>
  </si>
  <si>
    <t>937</t>
  </si>
  <si>
    <t>5911309120</t>
  </si>
  <si>
    <t>Demontáž hákového závěru výhybky jednoduché dvouzávěrové soustavy S49</t>
  </si>
  <si>
    <t>1874</t>
  </si>
  <si>
    <t>Demontáž hákového závěru výhybky jednoduché dvouzávěrové soustavy S49 Poznámka: 1. V cenách jsou započteny náklady na demontáž závěru a naložení na dopravní prostředek.</t>
  </si>
  <si>
    <t>5911309130</t>
  </si>
  <si>
    <t>Demontáž hákového závěru výhybky jednoduché dvouzávěrové soustavy T</t>
  </si>
  <si>
    <t>1876</t>
  </si>
  <si>
    <t>Demontáž hákového závěru výhybky jednoduché dvouzávěrové soustavy T Poznámka: 1. V cenách jsou započteny náklady na demontáž závěru a naložení na dopravní prostředek.</t>
  </si>
  <si>
    <t>939</t>
  </si>
  <si>
    <t>5911309140</t>
  </si>
  <si>
    <t>Demontáž hákového závěru výhybky jednoduché dvouzávěrové soustavy A</t>
  </si>
  <si>
    <t>1878</t>
  </si>
  <si>
    <t>Demontáž hákového závěru výhybky jednoduché dvouzávěrové soustavy A Poznámka: 1. V cenách jsou započteny náklady na demontáž závěru a naložení na dopravní prostředek.</t>
  </si>
  <si>
    <t>5911311010</t>
  </si>
  <si>
    <t>Montáž hákového závěru výhybky jednoduché jednozávěrové soustavy R65</t>
  </si>
  <si>
    <t>1880</t>
  </si>
  <si>
    <t>Montáž hákového závěru výhybky jednoduché jednozávěrové soustavy R65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</si>
  <si>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941</t>
  </si>
  <si>
    <t>5911311020</t>
  </si>
  <si>
    <t>Montáž hákového závěru výhybky jednoduché jednozávěrové soustavy S49</t>
  </si>
  <si>
    <t>1882</t>
  </si>
  <si>
    <t>Montáž hákového závěru výhybky jednoduché jednozávěrové soustavy S49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</si>
  <si>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5911311030</t>
  </si>
  <si>
    <t>Montáž hákového závěru výhybky jednoduché jednozávěrové soustavy T</t>
  </si>
  <si>
    <t>1884</t>
  </si>
  <si>
    <t>Montáž hákového závěru výhybky jednoduché jednozávěrové soustavy T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</si>
  <si>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943</t>
  </si>
  <si>
    <t>5911311040</t>
  </si>
  <si>
    <t>Montáž hákového závěru výhybky jednoduché jednozávěrové soustavy A</t>
  </si>
  <si>
    <t>1886</t>
  </si>
  <si>
    <t>Montáž hákového závěru výhybky jednoduché jednozávěrové soustavy A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</si>
  <si>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5911311110</t>
  </si>
  <si>
    <t>Montáž hákového závěru výhybky jednoduché dvouzávěrové soustavy R65</t>
  </si>
  <si>
    <t>1888</t>
  </si>
  <si>
    <t>Montáž hákového závěru výhybky jednoduché dvouzávěrové soustavy R65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</si>
  <si>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945</t>
  </si>
  <si>
    <t>5911311120</t>
  </si>
  <si>
    <t>Montáž hákového závěru výhybky jednoduché dvouzávěrové soustavy S49</t>
  </si>
  <si>
    <t>1890</t>
  </si>
  <si>
    <t>Montáž hákového závěru výhybky jednoduché dvouzávěrové soustavy S49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</si>
  <si>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5911311130</t>
  </si>
  <si>
    <t>Montáž hákového závěru výhybky jednoduché dvouzávěrové soustavy T</t>
  </si>
  <si>
    <t>1892</t>
  </si>
  <si>
    <t>Montáž hákového závěru výhybky jednoduché dvouzávěrové soustavy T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</si>
  <si>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947</t>
  </si>
  <si>
    <t>5911311140</t>
  </si>
  <si>
    <t>Montáž hákového závěru výhybky jednoduché dvouzávěrové soustavy A</t>
  </si>
  <si>
    <t>1894</t>
  </si>
  <si>
    <t>Montáž hákového závěru výhybky jednoduché dvouzávěrové soustavy A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</si>
  <si>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5911313010</t>
  </si>
  <si>
    <t>Seřízení hákového závěru výhybky jednoduché jednozávěrové soustavy R65</t>
  </si>
  <si>
    <t>1896</t>
  </si>
  <si>
    <t>Seřízení hákového závěru výhybky jednoduché jednozávěrové soustavy R65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</si>
  <si>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949</t>
  </si>
  <si>
    <t>5911313020</t>
  </si>
  <si>
    <t>Seřízení hákového závěru výhybky jednoduché jednozávěrové soustavy S49</t>
  </si>
  <si>
    <t>1898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</si>
  <si>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</si>
  <si>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5911313030</t>
  </si>
  <si>
    <t>Seřízení hákového závěru výhybky jednoduché jednozávěrové soustavy T</t>
  </si>
  <si>
    <t>1900</t>
  </si>
  <si>
    <t>Seřízení hákového závěru výhybky jednoduché jednozávěrové soustavy T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</si>
  <si>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951</t>
  </si>
  <si>
    <t>5911313040</t>
  </si>
  <si>
    <t>Seřízení hákového závěru výhybky jednoduché jednozávěrové soustavy A</t>
  </si>
  <si>
    <t>1902</t>
  </si>
  <si>
    <t>Seřízení hákového závěru výhybky jednoduché jednozávěrové soustavy A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</si>
  <si>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5911313110</t>
  </si>
  <si>
    <t>Seřízení hákového závěru výhybky jednoduché dvouzávěrové soustavy R65</t>
  </si>
  <si>
    <t>1904</t>
  </si>
  <si>
    <t>Seřízení hákového závěru výhybky jednoduché dvouzávěrové soustavy R65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</si>
  <si>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953</t>
  </si>
  <si>
    <t>5911313120</t>
  </si>
  <si>
    <t>Seřízení hákového závěru výhybky jednoduché dvouzávěrové soustavy S49</t>
  </si>
  <si>
    <t>1906</t>
  </si>
  <si>
    <t>Seřízení hákového závěru výhybky jednoduché dvouzávěrové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</si>
  <si>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5911313130</t>
  </si>
  <si>
    <t>Seřízení hákového závěru výhybky jednoduché dvouzávěrové soustavy T</t>
  </si>
  <si>
    <t>1908</t>
  </si>
  <si>
    <t>Seřízení hákového závěru výhybky jednoduché dvouzávěrové soustavy T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</si>
  <si>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955</t>
  </si>
  <si>
    <t>5911313140</t>
  </si>
  <si>
    <t>Seřízení hákového závěru výhybky jednoduché dvouzávěrové soustavy A</t>
  </si>
  <si>
    <t>1910</t>
  </si>
  <si>
    <t>Seřízení hákového závěru výhybky jednoduché dvouzávěrové soustavy A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</si>
  <si>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5911327010</t>
  </si>
  <si>
    <t>Výměna nýtů nebo šroubů u stěžejky hákového závěru výhybky jednoduché soustavy R65</t>
  </si>
  <si>
    <t>1912</t>
  </si>
  <si>
    <t>Výměna nýtů nebo šroubů u stěžejky hákového závěru výhybky jednoduché soustavy R65 Poznámka: 1. V cenách jsou započteny náklady na odstranění nýtů nebo šroubů, demontáž včetně části závěru, výměnu a montáž součásti a závěru, seřízení a přezkoušení chodu závěru, provedení západkové zkoušky a ošetření součástí mazivem. 2. V cenách nejsou obsaženy náklady na dodávku materiálu.</t>
  </si>
  <si>
    <t>957</t>
  </si>
  <si>
    <t>5911327020</t>
  </si>
  <si>
    <t>Výměna nýtů nebo šroubů u stěžejky hákového závěru výhybky jednoduché soustavy S49</t>
  </si>
  <si>
    <t>1914</t>
  </si>
  <si>
    <t>Výměna nýtů nebo šroubů u stěžejky hákového závěru výhybky jednoduché soustavy S49 Poznámka: 1. V cenách jsou započteny náklady na odstranění nýtů nebo šroubů, demontáž včetně části závěru, výměnu a montáž součásti a závěru, seřízení a přezkoušení chodu závěru, provedení západkové zkoušky a ošetření součástí mazivem. 2. V cenách nejsou obsaženy náklady na dodávku materiálu.</t>
  </si>
  <si>
    <t>5911327030</t>
  </si>
  <si>
    <t>Výměna nýtů nebo šroubů u stěžejky hákového závěru výhybky jednoduché soustavy T</t>
  </si>
  <si>
    <t>1916</t>
  </si>
  <si>
    <t>Výměna nýtů nebo šroubů u stěžejky hákového závěru výhybky jednoduché soustavy T Poznámka: 1. V cenách jsou započteny náklady na odstranění nýtů nebo šroubů, demontáž včetně části závěru, výměnu a montáž součásti a závěru, seřízení a přezkoušení chodu závěru, provedení západkové zkoušky a ošetření součástí mazivem. 2. V cenách nejsou obsaženy náklady na dodávku materiálu.</t>
  </si>
  <si>
    <t>959</t>
  </si>
  <si>
    <t>5911379010</t>
  </si>
  <si>
    <t>Oprava a seřízení výměnové části výhybky křižovatkové s hákovým závěrem pérové jazyky soustavy R65</t>
  </si>
  <si>
    <t>1918</t>
  </si>
  <si>
    <t>Oprava a seřízení výměnové části výhybky křižovatkové s hákovým závěrem pérové jazyky soustavy R65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</si>
  <si>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5911379020</t>
  </si>
  <si>
    <t>Oprava a seřízení výměnové části výhybky křižovatkové s hákovým závěrem pérové jazyky soustavy S49</t>
  </si>
  <si>
    <t>1920</t>
  </si>
  <si>
    <t>Oprava a seřízení výměnové části výhybky křižovatkové s hákovým závěrem pérové jazyky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</si>
  <si>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961</t>
  </si>
  <si>
    <t>5911379030</t>
  </si>
  <si>
    <t>Oprava a seřízení výměnové části výhybky křižovatkové s hákovým závěrem pérové jazyky soustavy T</t>
  </si>
  <si>
    <t>1922</t>
  </si>
  <si>
    <t>Oprava a seřízení výměnové části výhybky křižovatkové s hákovým závěrem pérové jazyky soustavy T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</si>
  <si>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5911527010</t>
  </si>
  <si>
    <t>Demontáž čelisťového závěru výhybky jednoduché bez žlabového pražce soustavy UIC60</t>
  </si>
  <si>
    <t>1924</t>
  </si>
  <si>
    <t>Demontáž čelisťového závěru výhybky jednoduché bez žlabového pražce soustavy UIC60 Poznámka: 1. V cenách jsou započteny náklady na demontáž a naložení na dopravní prostředek.</t>
  </si>
  <si>
    <t>963</t>
  </si>
  <si>
    <t>5911527020</t>
  </si>
  <si>
    <t>Demontáž čelisťového závěru výhybky jednoduché bez žlabového pražce soustavy R65</t>
  </si>
  <si>
    <t>1926</t>
  </si>
  <si>
    <t>Demontáž čelisťového závěru výhybky jednoduché bez žlabového pražce soustavy R65 Poznámka: 1. V cenách jsou započteny náklady na demontáž a naložení na dopravní prostředek.</t>
  </si>
  <si>
    <t>5911527030</t>
  </si>
  <si>
    <t>Demontáž čelisťového závěru výhybky jednoduché bez žlabového pražce soustavy S49</t>
  </si>
  <si>
    <t>1928</t>
  </si>
  <si>
    <t>Demontáž čelisťového závěru výhybky jednoduché bez žlabového pražce soustavy S49 Poznámka: 1. V cenách jsou započteny náklady na demontáž a naložení na dopravní prostředek.</t>
  </si>
  <si>
    <t>965</t>
  </si>
  <si>
    <t>5911527040</t>
  </si>
  <si>
    <t>Demontáž čelisťového závěru výhybky jednoduché bez žlabového pražce soustavy T</t>
  </si>
  <si>
    <t>1930</t>
  </si>
  <si>
    <t>Demontáž čelisťového závěru výhybky jednoduché bez žlabového pražce soustavy T Poznámka: 1. V cenách jsou započteny náklady na demontáž a naložení na dopravní prostředek.</t>
  </si>
  <si>
    <t>5911527110</t>
  </si>
  <si>
    <t>Demontáž čelisťového závěru výhybky jednoduché v žlabovém pražci soustavy UIC60</t>
  </si>
  <si>
    <t>1932</t>
  </si>
  <si>
    <t>Demontáž čelisťového závěru výhybky jednoduché v žlabovém pražci soustavy UIC60 Poznámka: 1. V cenách jsou započteny náklady na demontáž a naložení na dopravní prostředek.</t>
  </si>
  <si>
    <t>967</t>
  </si>
  <si>
    <t>5911527120</t>
  </si>
  <si>
    <t>Demontáž čelisťového závěru výhybky jednoduché v žlabovém pražci soustavy S49</t>
  </si>
  <si>
    <t>1934</t>
  </si>
  <si>
    <t>Demontáž čelisťového závěru výhybky jednoduché v žlabovém pražci soustavy S49 Poznámka: 1. V cenách jsou započteny náklady na demontáž a naložení na dopravní prostředek.</t>
  </si>
  <si>
    <t>5911529010</t>
  </si>
  <si>
    <t>Montáž čelisťového závěru výhybky jednoduché bez žlabového pražce soustavy UIC60</t>
  </si>
  <si>
    <t>1936</t>
  </si>
  <si>
    <t>Montáž čelisťového závěru výhybky jednoduché bez žlabového pražce soustavy UIC60 Poznámka: 1. V cenách jsou započteny náklady na montáž, přezkoušení chodu výhybky, provedení západkové zkoušky a ošetření kluzných částí závěru mazivem. 2. V cenách nejsou obsaženy náklady na dodávku materiálu.</t>
  </si>
  <si>
    <t>969</t>
  </si>
  <si>
    <t>5911529020</t>
  </si>
  <si>
    <t>Montáž čelisťového závěru výhybky jednoduché bez žlabového pražce soustavy R65</t>
  </si>
  <si>
    <t>1938</t>
  </si>
  <si>
    <t>Montáž čelisťového závěru výhybky jednoduché bez žlabového pražce soustavy R65 Poznámka: 1. V cenách jsou započteny náklady na montáž, přezkoušení chodu výhybky, provedení západkové zkoušky a ošetření kluzných částí závěru mazivem. 2. V cenách nejsou obsaženy náklady na dodávku materiálu.</t>
  </si>
  <si>
    <t>5911529030</t>
  </si>
  <si>
    <t>Montáž čelisťového závěru výhybky jednoduché bez žlabového pražce soustavy S49</t>
  </si>
  <si>
    <t>1940</t>
  </si>
  <si>
    <t>Montáž čelisťového závěru výhybky jednoduché bez žlabového pražce soustavy S49 Poznámka: 1. V cenách jsou započteny náklady na montáž, přezkoušení chodu výhybky, provedení západkové zkoušky a ošetření kluzných částí závěru mazivem. 2. V cenách nejsou obsaženy náklady na dodávku materiálu.</t>
  </si>
  <si>
    <t>971</t>
  </si>
  <si>
    <t>5911529040</t>
  </si>
  <si>
    <t>Montáž čelisťového závěru výhybky jednoduché bez žlabového pražce soustavy T</t>
  </si>
  <si>
    <t>1942</t>
  </si>
  <si>
    <t>Montáž čelisťového závěru výhybky jednoduché bez žlabového pražce soustavy T Poznámka: 1. V cenách jsou započteny náklady na montáž, přezkoušení chodu výhybky, provedení západkové zkoušky a ošetření kluzných částí závěru mazivem. 2. V cenách nejsou obsaženy náklady na dodávku materiálu.</t>
  </si>
  <si>
    <t>5911529110</t>
  </si>
  <si>
    <t>Montáž čelisťového závěru výhybky jednoduché v žlabovém pražci soustavy UIC60</t>
  </si>
  <si>
    <t>1944</t>
  </si>
  <si>
    <t>Montáž čelisťového závěru výhybky jednoduché v žlabovém pražci soustavy UIC60 Poznámka: 1. V cenách jsou započteny náklady na montáž, přezkoušení chodu výhybky, provedení západkové zkoušky a ošetření kluzných částí závěru mazivem. 2. V cenách nejsou obsaženy náklady na dodávku materiálu.</t>
  </si>
  <si>
    <t>973</t>
  </si>
  <si>
    <t>5911529120</t>
  </si>
  <si>
    <t>Montáž čelisťového závěru výhybky jednoduché v žlabovém pražci soustavy S49</t>
  </si>
  <si>
    <t>1946</t>
  </si>
  <si>
    <t>Montáž čelisťového závěru výhybky jednoduché v žlabovém pražci soustavy S49 Poznámka: 1. V cenách jsou započteny náklady na montáž, přezkoušení chodu výhybky, provedení západkové zkoušky a ošetření kluzných částí závěru mazivem. 2. V cenách nejsou obsaženy náklady na dodávku materiálu.</t>
  </si>
  <si>
    <t>5911531010</t>
  </si>
  <si>
    <t>Seřízení čelisťového závěru výhybky jednoduché bez žlabového pražce soustavy UIC60</t>
  </si>
  <si>
    <t>1948</t>
  </si>
  <si>
    <t>Seřízení čelisťového závěru výhybky jednoduché bez žlabového pražce soustavy UIC60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</si>
  <si>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975</t>
  </si>
  <si>
    <t>5911531020</t>
  </si>
  <si>
    <t>Seřízení čelisťového závěru výhybky jednoduché bez žlabového pražce soustavy R65</t>
  </si>
  <si>
    <t>1950</t>
  </si>
  <si>
    <t>Seřízení čelisťového závěru výhybky jednoduché bez žlabového pražce soustavy R65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</si>
  <si>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5911531030</t>
  </si>
  <si>
    <t>Seřízení čelisťového závěru výhybky jednoduché bez žlabového pražce soustavy S49</t>
  </si>
  <si>
    <t>1952</t>
  </si>
  <si>
    <t>Seřízení čelisťového závěru výhybky jednoduché bez žlabového pražce soustavy S49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</si>
  <si>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977</t>
  </si>
  <si>
    <t>5911531040</t>
  </si>
  <si>
    <t>Seřízení čelisťového závěru výhybky jednoduché bez žlabového pražce soustavy T</t>
  </si>
  <si>
    <t>1954</t>
  </si>
  <si>
    <t>Seřízení čelisťového závěru výhybky jednoduché bez žlabového pražce soustavy T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</si>
  <si>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5911531110</t>
  </si>
  <si>
    <t>Seřízení čelisťového závěru výhybky jednoduché v žlabovém pražci soustavy UIC60</t>
  </si>
  <si>
    <t>1956</t>
  </si>
  <si>
    <t>Seřízení čelisťového závěru výhybky jednoduché v žlabovém pražci soustavy UIC60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</si>
  <si>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979</t>
  </si>
  <si>
    <t>5911531120</t>
  </si>
  <si>
    <t>Seřízení čelisťového závěru výhybky jednoduché v žlabovém pražci soustavy S49</t>
  </si>
  <si>
    <t>1958</t>
  </si>
  <si>
    <t>Seřízení čelisťového závěru výhybky jednoduché v žlabovém pražci soustavy S49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</si>
  <si>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5911537010</t>
  </si>
  <si>
    <t>Výměna součástí čelisťového závěru výhybky jednoduché závorovací tyč soustavy UIC60</t>
  </si>
  <si>
    <t>1960</t>
  </si>
  <si>
    <t>Výměna součástí čelisťového závěru výhybky jednoduché závorovací tyč soustavy UIC60 Poznámka: 1. V cenách jsou započteny náklady na demontáž, výměnu a montáž přezkoušení chodu výhybky, provedení západkové zkoušky a ošetření kluzných částí mazivem. 2. V cenách nejsou obsaženy náklady na dodávku materiálu.</t>
  </si>
  <si>
    <t>981</t>
  </si>
  <si>
    <t>5911537020</t>
  </si>
  <si>
    <t>Výměna součástí čelisťového závěru výhybky jednoduché závorovací tyč soustavy R65</t>
  </si>
  <si>
    <t>1962</t>
  </si>
  <si>
    <t>Výměna součástí čelisťového závěru výhybky jednoduché závorovací tyč soustavy R65 Poznámka: 1. V cenách jsou započteny náklady na demontáž, výměnu a montáž přezkoušení chodu výhybky, provedení západkové zkoušky a ošetření kluzných částí mazivem. 2. V cenách nejsou obsaženy náklady na dodávku materiálu.</t>
  </si>
  <si>
    <t>5911537030</t>
  </si>
  <si>
    <t>Výměna součástí čelisťového závěru výhybky jednoduché závorovací tyč soustavy S49</t>
  </si>
  <si>
    <t>1964</t>
  </si>
  <si>
    <t>Výměna součástí čelisťového závěru výhybky jednoduché závorovací tyč soustavy S49 Poznámka: 1. V cenách jsou započteny náklady na demontáž, výměnu a montáž přezkoušení chodu výhybky, provedení západkové zkoušky a ošetření kluzných částí mazivem. 2. V cenách nejsou obsaženy náklady na dodávku materiálu.</t>
  </si>
  <si>
    <t>983</t>
  </si>
  <si>
    <t>5911537040</t>
  </si>
  <si>
    <t>Výměna součástí čelisťového závěru výhybky jednoduché závorovací tyč soustavy T</t>
  </si>
  <si>
    <t>1966</t>
  </si>
  <si>
    <t>Výměna součástí čelisťového závěru výhybky jednoduché závorovací tyč soustavy T Poznámka: 1. V cenách jsou započteny náklady na demontáž, výměnu a montáž přezkoušení chodu výhybky, provedení západkové zkoušky a ošetření kluzných částí mazivem. 2. V cenách nejsou obsaženy náklady na dodávku materiálu.</t>
  </si>
  <si>
    <t>5911539010</t>
  </si>
  <si>
    <t>Demontáž součástí čelisťového závěru výhybky jednoduché závorovací tyč soustavy UIC60</t>
  </si>
  <si>
    <t>1968</t>
  </si>
  <si>
    <t>Demontáž součástí čelisťového závěru výhybky jednoduché závorovací tyč soustavy UIC60 Poznámka: 1. V cenách jsou započteny náklady na naložení součástí na dopravní prostředek.</t>
  </si>
  <si>
    <t>985</t>
  </si>
  <si>
    <t>5911539020</t>
  </si>
  <si>
    <t>Demontáž součástí čelisťového závěru výhybky jednoduché závorovací tyč soustavy R65</t>
  </si>
  <si>
    <t>1970</t>
  </si>
  <si>
    <t>Demontáž součástí čelisťového závěru výhybky jednoduché závorovací tyč soustavy R65 Poznámka: 1. V cenách jsou započteny náklady na naložení součástí na dopravní prostředek.</t>
  </si>
  <si>
    <t>5911539030</t>
  </si>
  <si>
    <t>Demontáž součástí čelisťového závěru výhybky jednoduché závorovací tyč soustavy S49</t>
  </si>
  <si>
    <t>1972</t>
  </si>
  <si>
    <t>Demontáž součástí čelisťového závěru výhybky jednoduché závorovací tyč soustavy S49 Poznámka: 1. V cenách jsou započteny náklady na naložení součástí na dopravní prostředek.</t>
  </si>
  <si>
    <t>987</t>
  </si>
  <si>
    <t>5911539040</t>
  </si>
  <si>
    <t>Demontáž součástí čelisťového závěru výhybky jednoduché závorovací tyč soustavy T</t>
  </si>
  <si>
    <t>1974</t>
  </si>
  <si>
    <t>Demontáž součástí čelisťového závěru výhybky jednoduché závorovací tyč soustavy T Poznámka: 1. V cenách jsou započteny náklady na naložení součástí na dopravní prostředek.</t>
  </si>
  <si>
    <t>5911541010</t>
  </si>
  <si>
    <t>Montáž součástí čelisťového závěru výhybky jednoduché závorovací tyč soustavy UIC60</t>
  </si>
  <si>
    <t>1976</t>
  </si>
  <si>
    <t>Montáž součástí čelisťového závěru výhybky jednoduché závorovací tyč soustavy UIC60 Poznámka: 1. V cenách jsou započteny náklady na přezkoušení chodu výhybky, provedení západkové zkoušky a ošetření kluzných částí mazivem. 2. V cenách nejsou obsaženy náklady na dodávku materiálu.</t>
  </si>
  <si>
    <t>989</t>
  </si>
  <si>
    <t>5911541020</t>
  </si>
  <si>
    <t>Montáž součástí čelisťového závěru výhybky jednoduché závorovací tyč soustavy R65</t>
  </si>
  <si>
    <t>1978</t>
  </si>
  <si>
    <t>Montáž součástí čelisťového závěru výhybky jednoduché závorovací tyč soustavy R65 Poznámka: 1. V cenách jsou započteny náklady na přezkoušení chodu výhybky, provedení západkové zkoušky a ošetření kluzných částí mazivem. 2. V cenách nejsou obsaženy náklady na dodávku materiálu.</t>
  </si>
  <si>
    <t>5911541030</t>
  </si>
  <si>
    <t>Montáž součástí čelisťového závěru výhybky jednoduché závorovací tyč soustavy S49</t>
  </si>
  <si>
    <t>1980</t>
  </si>
  <si>
    <t>Montáž součástí čelisťového závěru výhybky jednoduché závorovací tyč soustavy S49 Poznámka: 1. V cenách jsou započteny náklady na přezkoušení chodu výhybky, provedení západkové zkoušky a ošetření kluzných částí mazivem. 2. V cenách nejsou obsaženy náklady na dodávku materiálu.</t>
  </si>
  <si>
    <t>991</t>
  </si>
  <si>
    <t>5911541040</t>
  </si>
  <si>
    <t>Montáž součástí čelisťového závěru výhybky jednoduché závorovací tyč soustavy T</t>
  </si>
  <si>
    <t>1982</t>
  </si>
  <si>
    <t>Montáž součástí čelisťového závěru výhybky jednoduché závorovací tyč soustavy T Poznámka: 1. V cenách jsou započteny náklady na přezkoušení chodu výhybky, provedení západkové zkoušky a ošetření kluzných částí mazivem. 2. V cenách nejsou obsaženy náklady na dodávku materiálu.</t>
  </si>
  <si>
    <t>5911543010</t>
  </si>
  <si>
    <t>Oprava součástí čelisťového závěru výhybky jednoduché závorovací tyč soustavy UIC60</t>
  </si>
  <si>
    <t>1984</t>
  </si>
  <si>
    <t>Oprava součástí čelisťového závěru výhybky jednoduché závorovací tyč soustavy UIC60 Poznámka: 1. V cenách jsou započteny náklady na opravu a vymezení vůlí, přezkoušení chodu výhybky, provedení západkové zkoušky a ošetření kluzných částí mazivem. 2. V cenách nejsou obsaženy náklady na dodávku materiálu.</t>
  </si>
  <si>
    <t>993</t>
  </si>
  <si>
    <t>5911543020</t>
  </si>
  <si>
    <t>Oprava součástí čelisťového závěru výhybky jednoduché závorovací tyč soustavy R65</t>
  </si>
  <si>
    <t>1986</t>
  </si>
  <si>
    <t>Oprava součástí čelisťového závěru výhybky jednoduché závorovací tyč soustavy R65 Poznámka: 1. V cenách jsou započteny náklady na opravu a vymezení vůlí, přezkoušení chodu výhybky, provedení západkové zkoušky a ošetření kluzných částí mazivem. 2. V cenách nejsou obsaženy náklady na dodávku materiálu.</t>
  </si>
  <si>
    <t>5911543030</t>
  </si>
  <si>
    <t>Oprava součástí čelisťového závěru výhybky jednoduché závorovací tyč soustavy S49</t>
  </si>
  <si>
    <t>1988</t>
  </si>
  <si>
    <t>Oprava součástí čelisťového závěru výhybky jednoduché závorovací tyč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</si>
  <si>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995</t>
  </si>
  <si>
    <t>5911543040</t>
  </si>
  <si>
    <t>Oprava součástí čelisťového závěru výhybky jednoduché závorovací tyč soustavy T</t>
  </si>
  <si>
    <t>1990</t>
  </si>
  <si>
    <t>Oprava součástí čelisťového závěru výhybky jednoduché závorovací tyč soustavy T Poznámka: 1. V cenách jsou započteny náklady na opravu a vymezení vůlí, přezkoušení chodu výhybky, provedení západkové zkoušky a ošetření kluzných částí mazivem. 2. V cenách nejsou obsaženy náklady na dodávku materiálu.</t>
  </si>
  <si>
    <t>5911569010</t>
  </si>
  <si>
    <t>Demontáž čelisťového závěru výhybky křižovatkové celé soustavy UIC60</t>
  </si>
  <si>
    <t>1992</t>
  </si>
  <si>
    <t>Demontáž čelisťového závěru výhybky křižovatkové celé soustavy UIC60 Poznámka: 1. V cenách jsou započteny náklady na demontáž a naložení na dopravní prostředek.</t>
  </si>
  <si>
    <t>997</t>
  </si>
  <si>
    <t>5911569020</t>
  </si>
  <si>
    <t>Demontáž čelisťového závěru výhybky křižovatkové celé soustavy R65</t>
  </si>
  <si>
    <t>1994</t>
  </si>
  <si>
    <t>Demontáž čelisťového závěru výhybky křižovatkové celé soustavy R65 Poznámka: 1. V cenách jsou započteny náklady na demontáž a naložení na dopravní prostředek.</t>
  </si>
  <si>
    <t>5911569030</t>
  </si>
  <si>
    <t>Demontáž čelisťového závěru výhybky křižovatkové celé soustavy S49</t>
  </si>
  <si>
    <t>1996</t>
  </si>
  <si>
    <t>Demontáž čelisťového závěru výhybky křižovatkové celé soustavy S49 Poznámka: 1. V cenách jsou započteny náklady na demontáž a naložení na dopravní prostředek.</t>
  </si>
  <si>
    <t>999</t>
  </si>
  <si>
    <t>5911569040</t>
  </si>
  <si>
    <t>Demontáž čelisťového závěru výhybky křižovatkové celé soustavy T</t>
  </si>
  <si>
    <t>1998</t>
  </si>
  <si>
    <t>Demontáž čelisťového závěru výhybky křižovatkové celé soustavy T Poznámka: 1. V cenách jsou započteny náklady na demontáž a naložení na dopravní prostředek.</t>
  </si>
  <si>
    <t>5911569110</t>
  </si>
  <si>
    <t>Demontáž čelisťového závěru výhybky křižovatkové poloviční soustavy UIC60</t>
  </si>
  <si>
    <t>2000</t>
  </si>
  <si>
    <t>Demontáž čelisťového závěru výhybky křižovatkové poloviční soustavy UIC60 Poznámka: 1. V cenách jsou započteny náklady na demontáž a naložení na dopravní prostředek.</t>
  </si>
  <si>
    <t>1001</t>
  </si>
  <si>
    <t>5911569120</t>
  </si>
  <si>
    <t>Demontáž čelisťového závěru výhybky křižovatkové poloviční soustavy R65</t>
  </si>
  <si>
    <t>2002</t>
  </si>
  <si>
    <t>Demontáž čelisťového závěru výhybky křižovatkové poloviční soustavy R65 Poznámka: 1. V cenách jsou započteny náklady na demontáž a naložení na dopravní prostředek.</t>
  </si>
  <si>
    <t>5911569130</t>
  </si>
  <si>
    <t>Demontáž čelisťového závěru výhybky křižovatkové poloviční soustavy S49</t>
  </si>
  <si>
    <t>2004</t>
  </si>
  <si>
    <t>Demontáž čelisťového závěru výhybky křižovatkové poloviční soustavy S49 Poznámka: 1. V cenách jsou započteny náklady na demontáž a naložení na dopravní prostředek.</t>
  </si>
  <si>
    <t>1003</t>
  </si>
  <si>
    <t>5911569140</t>
  </si>
  <si>
    <t>Demontáž čelisťového závěru výhybky křižovatkové poloviční soustavy T</t>
  </si>
  <si>
    <t>2006</t>
  </si>
  <si>
    <t>Demontáž čelisťového závěru výhybky křižovatkové poloviční soustavy T Poznámka: 1. V cenách jsou započteny náklady na demontáž a naložení na dopravní prostředek.</t>
  </si>
  <si>
    <t>5911571010</t>
  </si>
  <si>
    <t>Montáž čelisťového závěru výhybky křižovatkové soustavy UIC60</t>
  </si>
  <si>
    <t>2008</t>
  </si>
  <si>
    <t>Montáž čelisťového závěru výhybky křižovatkové soustavy UIC60 Poznámka: 1. V cenách jsou započteny náklady na montáž, přezkoušení chodu výhybky, provedení západkové zkoušky a ošetření kluzných částí závěru mazivem. 2. V cenách nejsou obsaženy náklady na dodávku materiálu.</t>
  </si>
  <si>
    <t>1005</t>
  </si>
  <si>
    <t>5911571020</t>
  </si>
  <si>
    <t>Montáž čelisťového závěru výhybky křižovatkové soustavy R65</t>
  </si>
  <si>
    <t>2010</t>
  </si>
  <si>
    <t>Montáž čelisťového závěru výhybky křižovatkové soustavy R65 Poznámka: 1. V cenách jsou započteny náklady na montáž, přezkoušení chodu výhybky, provedení západkové zkoušky a ošetření kluzných částí závěru mazivem. 2. V cenách nejsou obsaženy náklady na dodávku materiálu.</t>
  </si>
  <si>
    <t>5911571030</t>
  </si>
  <si>
    <t>Montáž čelisťového závěru výhybky křižovatkové soustavy S49</t>
  </si>
  <si>
    <t>2012</t>
  </si>
  <si>
    <t>Montáž čelisťového závěru výhybky křižovatkové soustavy S49 Poznámka: 1. V cenách jsou započteny náklady na montáž, přezkoušení chodu výhybky, provedení západkové zkoušky a ošetření kluzných částí závěru mazivem. 2. V cenách nejsou obsaženy náklady na dodávku materiálu.</t>
  </si>
  <si>
    <t>1007</t>
  </si>
  <si>
    <t>5911571040</t>
  </si>
  <si>
    <t>Montáž čelisťového závěru výhybky křižovatkové soustavy T</t>
  </si>
  <si>
    <t>2014</t>
  </si>
  <si>
    <t>Montáž čelisťového závěru výhybky křižovatkové soustavy T Poznámka: 1. V cenách jsou započteny náklady na montáž, přezkoušení chodu výhybky, provedení západkové zkoušky a ošetření kluzných částí závěru mazivem. 2. V cenách nejsou obsaženy náklady na dodávku materiálu.</t>
  </si>
  <si>
    <t>5911571110</t>
  </si>
  <si>
    <t>Montáž čelisťového závěru výhybky křižovatkové poloviční soustavy UIC60</t>
  </si>
  <si>
    <t>2016</t>
  </si>
  <si>
    <t>Montáž čelisťového závěru výhybky křižovatkové poloviční soustavy UIC60 Poznámka: 1. V cenách jsou započteny náklady na montáž, přezkoušení chodu výhybky, provedení západkové zkoušky a ošetření kluzných částí závěru mazivem. 2. V cenách nejsou obsaženy náklady na dodávku materiálu.</t>
  </si>
  <si>
    <t>1009</t>
  </si>
  <si>
    <t>5911571120</t>
  </si>
  <si>
    <t>Montáž čelisťového závěru výhybky křižovatkové poloviční soustavy R65</t>
  </si>
  <si>
    <t>2018</t>
  </si>
  <si>
    <t>Montáž čelisťového závěru výhybky křižovatkové poloviční soustavy R65 Poznámka: 1. V cenách jsou započteny náklady na montáž, přezkoušení chodu výhybky, provedení západkové zkoušky a ošetření kluzných částí závěru mazivem. 2. V cenách nejsou obsaženy náklady na dodávku materiálu.</t>
  </si>
  <si>
    <t>5911571130</t>
  </si>
  <si>
    <t>Montáž čelisťového závěru výhybky křižovatkové poloviční soustavy S49</t>
  </si>
  <si>
    <t>2020</t>
  </si>
  <si>
    <t>Montáž čelisťového závěru výhybky křižovatkové poloviční soustavy S49 Poznámka: 1. V cenách jsou započteny náklady na montáž, přezkoušení chodu výhybky, provedení západkové zkoušky a ošetření kluzných částí závěru mazivem. 2. V cenách nejsou obsaženy náklady na dodávku materiálu.</t>
  </si>
  <si>
    <t>1011</t>
  </si>
  <si>
    <t>5911571140</t>
  </si>
  <si>
    <t>Montáž čelisťového závěru výhybky křižovatkové poloviční soustavy T</t>
  </si>
  <si>
    <t>2022</t>
  </si>
  <si>
    <t>Montáž čelisťového závěru výhybky křižovatkové poloviční soustavy T Poznámka: 1. V cenách jsou započteny náklady na montáž, přezkoušení chodu výhybky, provedení západkové zkoušky a ošetření kluzných částí závěru mazivem. 2. V cenách nejsou obsaženy náklady na dodávku materiálu.</t>
  </si>
  <si>
    <t>5911593010</t>
  </si>
  <si>
    <t>Demontáž čelisťového závěru srdcovky dvojité s PHS soustavy UIC60</t>
  </si>
  <si>
    <t>2024</t>
  </si>
  <si>
    <t>Demontáž čelisťového závěru srdcovky dvojité s PHS soustavy UIC60 Poznámka: 1. V cenách jsou započteny náklady na demontáž a naložení na dopravní prostředek.</t>
  </si>
  <si>
    <t>1013</t>
  </si>
  <si>
    <t>5911593020</t>
  </si>
  <si>
    <t>Demontáž čelisťového závěru srdcovky dvojité s PHS soustavy R65</t>
  </si>
  <si>
    <t>2026</t>
  </si>
  <si>
    <t>Demontáž čelisťového závěru srdcovky dvojité s PHS soustavy R65 Poznámka: 1. V cenách jsou započteny náklady na demontáž a naložení na dopravní prostředek.</t>
  </si>
  <si>
    <t>5911593030</t>
  </si>
  <si>
    <t>Demontáž čelisťového závěru srdcovky dvojité s PHS soustavy S49</t>
  </si>
  <si>
    <t>2028</t>
  </si>
  <si>
    <t>Demontáž čelisťového závěru srdcovky dvojité s PHS soustavy S49 Poznámka: 1. V cenách jsou započteny náklady na demontáž a naložení na dopravní prostředek.</t>
  </si>
  <si>
    <t>1015</t>
  </si>
  <si>
    <t>5911593110</t>
  </si>
  <si>
    <t>Demontáž čelisťového závěru srdcovky dvojité s PHS poloviční soustavy UIC60</t>
  </si>
  <si>
    <t>2030</t>
  </si>
  <si>
    <t>Demontáž čelisťového závěru srdcovky dvojité s PHS poloviční soustavy UIC60 Poznámka: 1. V cenách jsou započteny náklady na demontáž a naložení na dopravní prostředek.</t>
  </si>
  <si>
    <t>5911593120</t>
  </si>
  <si>
    <t>Demontáž čelisťového závěru srdcovky dvojité s PHS poloviční soustavy S49</t>
  </si>
  <si>
    <t>2032</t>
  </si>
  <si>
    <t>Demontáž čelisťového závěru srdcovky dvojité s PHS poloviční soustavy S49 Poznámka: 1. V cenách jsou započteny náklady na demontáž a naložení na dopravní prostředek.</t>
  </si>
  <si>
    <t>1017</t>
  </si>
  <si>
    <t>5911595010</t>
  </si>
  <si>
    <t>Montáž čelisťového závěru srdcovky dvojité s PHS soustavy UIC60</t>
  </si>
  <si>
    <t>2034</t>
  </si>
  <si>
    <t>Montáž čelisťového závěru srdcovky dvojité s PHS soustavy UIC60 Poznámka: 1. V cenách jsou započteny náklady na montáž, přezkoušení chodu výhybky, provedení západkové zkoušky a ošetření kluzných částí výhybky mazivem. 2. V cenách nejsou obsaženy náklady na dodávku materiálu.</t>
  </si>
  <si>
    <t>5911595020</t>
  </si>
  <si>
    <t>Montáž čelisťového závěru srdcovky dvojité s PHS soustavy R65</t>
  </si>
  <si>
    <t>2036</t>
  </si>
  <si>
    <t>Montáž čelisťového závěru srdcovky dvojité s PHS soustavy R65 Poznámka: 1. V cenách jsou započteny náklady na montáž, přezkoušení chodu výhybky, provedení západkové zkoušky a ošetření kluzných částí výhybky mazivem. 2. V cenách nejsou obsaženy náklady na dodávku materiálu.</t>
  </si>
  <si>
    <t>1019</t>
  </si>
  <si>
    <t>5911595030</t>
  </si>
  <si>
    <t>Montáž čelisťového závěru srdcovky dvojité s PHS soustavy S49</t>
  </si>
  <si>
    <t>2038</t>
  </si>
  <si>
    <t>Montáž čelisťového závěru srdcovky dvojité s PHS soustavy S49 Poznámka: 1. V cenách jsou započteny náklady na montáž, přezkoušení chodu výhybky, provedení západkové zkoušky a ošetření kluzných částí výhybky mazivem. 2. V cenách nejsou obsaženy náklady na dodávku materiálu.</t>
  </si>
  <si>
    <t>5911629010</t>
  </si>
  <si>
    <t>Montáž jednoduché výhybky na úložišti dřevěné pražce soustavy UIC60</t>
  </si>
  <si>
    <t>2040</t>
  </si>
  <si>
    <t>Montáž jednoduché výhybky na úložišti dřevěné pražce soustavy UIC60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</si>
  <si>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1021</t>
  </si>
  <si>
    <t>5911629030</t>
  </si>
  <si>
    <t>Montáž jednoduché výhybky na úložišti dřevěné pražce soustavy R65</t>
  </si>
  <si>
    <t>2042</t>
  </si>
  <si>
    <t>Montáž jednoduché výhybky na úložišti dřevěné pražce soustavy R65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</si>
  <si>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5911629040</t>
  </si>
  <si>
    <t>Montáž jednoduché výhybky na úložišti dřevěné pražce soustavy S49</t>
  </si>
  <si>
    <t>2044</t>
  </si>
  <si>
    <t>Montáž jednoduché výhybky na úložišti dřevěné pražce soustavy S49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</si>
  <si>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1023</t>
  </si>
  <si>
    <t>5911629050</t>
  </si>
  <si>
    <t>Montáž jednoduché výhybky na úložišti dřevěné pražce soustavy T</t>
  </si>
  <si>
    <t>2046</t>
  </si>
  <si>
    <t>Montáž jednoduché výhybky na úložišti dřevěné pražce soustavy T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</si>
  <si>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5911633010</t>
  </si>
  <si>
    <t>Montáž křižovatkové výhybky na úložišti dřevěné pražce soustavy UIC60</t>
  </si>
  <si>
    <t>2048</t>
  </si>
  <si>
    <t>Montáž křižovatkové výhybky na úložišti dřevěné pražce soustavy UIC60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</si>
  <si>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1025</t>
  </si>
  <si>
    <t>5911633030</t>
  </si>
  <si>
    <t>Montáž křižovatkové výhybky na úložišti dřevěné pražce soustavy R65</t>
  </si>
  <si>
    <t>2050</t>
  </si>
  <si>
    <t>Montáž křižovatkové výhybky na úložišti dřevěné pražce soustavy R65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</si>
  <si>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5911633040</t>
  </si>
  <si>
    <t>Montáž křižovatkové výhybky na úložišti dřevěné pražce soustavy S49</t>
  </si>
  <si>
    <t>2052</t>
  </si>
  <si>
    <t>Montáž křižovatkové výhybky na úložišti dřevěné pražce soustavy S49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</si>
  <si>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1027</t>
  </si>
  <si>
    <t>5911633050</t>
  </si>
  <si>
    <t>Montáž křižovatkové výhybky na úložišti dřevěné pražce soustavy T</t>
  </si>
  <si>
    <t>2054</t>
  </si>
  <si>
    <t>Montáž křižovatkové výhybky na úložišti dřevěné pražce soustavy T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</si>
  <si>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5911641010</t>
  </si>
  <si>
    <t>Montáž jednoduché výhybky v ose koleje dřevěné pražce soustavy UIC60</t>
  </si>
  <si>
    <t>2056</t>
  </si>
  <si>
    <t>Montáž jednoduché výhybky v ose koleje dřevěné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</si>
  <si>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1029</t>
  </si>
  <si>
    <t>5911641030</t>
  </si>
  <si>
    <t>Montáž jednoduché výhybky v ose koleje dřevěné pražce soustavy R65</t>
  </si>
  <si>
    <t>2058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</si>
  <si>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</si>
  <si>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5911641040</t>
  </si>
  <si>
    <t>Montáž jednoduché výhybky v ose koleje dřevěné pražce soustavy S49</t>
  </si>
  <si>
    <t>2060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</si>
  <si>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</si>
  <si>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1031</t>
  </si>
  <si>
    <t>5911641050</t>
  </si>
  <si>
    <t>Montáž jednoduché výhybky v ose koleje dřevěné pražce soustavy T</t>
  </si>
  <si>
    <t>2062</t>
  </si>
  <si>
    <t>Montáž jednoduché výhybky v ose koleje dřevěné pražce soustavy T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</si>
  <si>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5911645010</t>
  </si>
  <si>
    <t>Montáž křižovatkové výhybky v ose koleje dřevěné pražce soustavy UIC60</t>
  </si>
  <si>
    <t>2064</t>
  </si>
  <si>
    <t>Montáž křižovatkové výhybky v ose koleje dřevěné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</si>
  <si>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1033</t>
  </si>
  <si>
    <t>5911645030</t>
  </si>
  <si>
    <t>Montáž křižovatkové výhybky v ose koleje dřevěné pražce soustavy R65</t>
  </si>
  <si>
    <t>2066</t>
  </si>
  <si>
    <t>Montáž křižovatkové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</si>
  <si>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5911645040</t>
  </si>
  <si>
    <t>Montáž křižovatkové výhybky v ose koleje dřevěné pražce soustavy S49</t>
  </si>
  <si>
    <t>2068</t>
  </si>
  <si>
    <t>Montáž křižovatkové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</si>
  <si>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1035</t>
  </si>
  <si>
    <t>5911655030</t>
  </si>
  <si>
    <t>Demontáž jednoduché výhybky na úložišti dřevěné pražce soustavy R65</t>
  </si>
  <si>
    <t>2070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</si>
  <si>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</si>
  <si>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5911655040</t>
  </si>
  <si>
    <t>Demontáž jednoduché výhybky na úložišti dřevěné pražce soustavy S49</t>
  </si>
  <si>
    <t>2072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</si>
  <si>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</si>
  <si>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1037</t>
  </si>
  <si>
    <t>5911655050</t>
  </si>
  <si>
    <t>Demontáž jednoduché výhybky na úložišti dřevěné pražce soustavy T</t>
  </si>
  <si>
    <t>2074</t>
  </si>
  <si>
    <t>Demontáž jednoduché výhybky na úložišti dřevěné pražce soustavy T Poznámka: 1. V cenách jsou započteny náklady na demontáž do součástí, manipulaci, naložení na dopravní prostředek a uložení vyzískaného materiálu na úložišti.</t>
  </si>
  <si>
    <t>5911655060</t>
  </si>
  <si>
    <t>Demontáž jednoduché výhybky na úložišti dřevěné pražce soustavy A</t>
  </si>
  <si>
    <t>2076</t>
  </si>
  <si>
    <t>Demontáž jednoduché výhybky na úložišti dřevěné pražce soustavy A Poznámka: 1. V cenách jsou započteny náklady na demontáž do součástí, manipulaci, naložení na dopravní prostředek a uložení vyzískaného materiálu na úložišti.</t>
  </si>
  <si>
    <t>1039</t>
  </si>
  <si>
    <t>5911655210</t>
  </si>
  <si>
    <t>Demontáž jednoduché výhybky na úložišti ocelové pražce válcované soustavy T</t>
  </si>
  <si>
    <t>2078</t>
  </si>
  <si>
    <t>Demontáž jednoduché výhybky na úložišti ocelové pražce válcované soustavy T Poznámka: 1. V cenách jsou započteny náklady na demontáž do součástí, manipulaci, naložení na dopravní prostředek a uložení vyzískaného materiálu na úložišti.</t>
  </si>
  <si>
    <t>5911655220</t>
  </si>
  <si>
    <t>Demontáž jednoduché výhybky na úložišti ocelové pražce válcované soustavy A</t>
  </si>
  <si>
    <t>2080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</si>
  <si>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</si>
  <si>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1041</t>
  </si>
  <si>
    <t>5911661030</t>
  </si>
  <si>
    <t>Demontáž křižovatkové výhybky na úložišti dřevěné pražce soustavy R65</t>
  </si>
  <si>
    <t>2082</t>
  </si>
  <si>
    <t>Demontáž křižovatkové výhybky na úložišti dřevěné pražce soustavy R65 Poznámka: 1. V cenách jsou započteny náklady na demontáž do součástí včetně závěrů, manipulaci, naložení na dopravní prostředek a uložení vyzískaného materiálu na úložišti.</t>
  </si>
  <si>
    <t>5911661040</t>
  </si>
  <si>
    <t>Demontáž křižovatkové výhybky na úložišti dřevěné pražce soustavy S49</t>
  </si>
  <si>
    <t>2084</t>
  </si>
  <si>
    <t>Demontáž křižovatkové výhybky na úložišti dřevěné pražce soustavy S49 Poznámka: 1. V cenách jsou započteny náklady na demontáž do součástí včetně závěrů, manipulaci, naložení na dopravní prostředek a uložení vyzískaného materiálu na úložišti.</t>
  </si>
  <si>
    <t>1043</t>
  </si>
  <si>
    <t>5911661050</t>
  </si>
  <si>
    <t>Demontáž křižovatkové výhybky na úložišti dřevěné pražce soustavy T</t>
  </si>
  <si>
    <t>2086</t>
  </si>
  <si>
    <t>Demontáž křižovatkové výhybky na úložišti dřevěné pražce soustavy T Poznámka: 1. V cenách jsou započteny náklady na demontáž do součástí včetně závěrů, manipulaci, naložení na dopravní prostředek a uložení vyzískaného materiálu na úložišti.</t>
  </si>
  <si>
    <t>5911671010</t>
  </si>
  <si>
    <t>Příplatek za demontáž v ose koleje výhybky jednoduché pražce dřevěné soustavy UIC60</t>
  </si>
  <si>
    <t>2088</t>
  </si>
  <si>
    <t>Příplatek za demontáž v ose koleje výhybky jednoduché pražce dřevěné soustavy UIC60 Poznámka: 1. V cenách jsou započteny náklady za obtížnost demontáže v ose koleje.</t>
  </si>
  <si>
    <t>1045</t>
  </si>
  <si>
    <t>5911671030</t>
  </si>
  <si>
    <t>Příplatek za demontáž v ose koleje výhybky jednoduché pražce dřevěné soustavy R65</t>
  </si>
  <si>
    <t>2090</t>
  </si>
  <si>
    <t>Příplatek za demontáž v ose koleje výhybky jednoduché pražce dřevěné soustavy R65 Poznámka: 1. V cenách jsou započteny náklady za obtížnost demontáže v ose koleje.</t>
  </si>
  <si>
    <t>5911671040</t>
  </si>
  <si>
    <t>Příplatek za demontáž v ose koleje výhybky jednoduché pražce dřevěné soustavy S49</t>
  </si>
  <si>
    <t>2092</t>
  </si>
  <si>
    <t>Příplatek za demontáž v ose koleje výhybky jednoduché pražce dřevěné soustavy S49 Poznámka: 1. V cenách jsou započteny náklady za obtížnost demontáže v ose koleje.</t>
  </si>
  <si>
    <t>1047</t>
  </si>
  <si>
    <t>5911671050</t>
  </si>
  <si>
    <t>Příplatek za demontáž v ose koleje výhybky jednoduché pražce dřevěné soustavy T</t>
  </si>
  <si>
    <t>2094</t>
  </si>
  <si>
    <t>Příplatek za demontáž v ose koleje výhybky jednoduché pražce dřevěné soustavy T Poznámka: 1. V cenách jsou započteny náklady za obtížnost demontáže v ose koleje.</t>
  </si>
  <si>
    <t>5911671060</t>
  </si>
  <si>
    <t>Příplatek za demontáž v ose koleje výhybky jednoduché pražce dřevěné soustavy A</t>
  </si>
  <si>
    <t>2096</t>
  </si>
  <si>
    <t>Příplatek za demontáž v ose koleje výhybky jednoduché pražce dřevěné soustavy A Poznámka: 1. V cenách jsou započteny náklady za obtížnost demontáže v ose koleje.</t>
  </si>
  <si>
    <t>1049</t>
  </si>
  <si>
    <t>5911671110</t>
  </si>
  <si>
    <t>Příplatek za demontáž v ose koleje výhybky křižovatkové pražce dřevěné soustavy UIC60</t>
  </si>
  <si>
    <t>2098</t>
  </si>
  <si>
    <t>Příplatek za demontáž v ose koleje výhybky křižovatkové pražce dřevěné soustavy UIC60 Poznámka: 1. V cenách jsou započteny náklady za obtížnost demontáže v ose koleje.</t>
  </si>
  <si>
    <t>5911671130</t>
  </si>
  <si>
    <t>Příplatek za demontáž v ose koleje výhybky křižovatkové pražce dřevěné soustavy R65</t>
  </si>
  <si>
    <t>2100</t>
  </si>
  <si>
    <t>Příplatek za demontáž v ose koleje výhybky křižovatkové pražce dřevěné soustavy R65 Poznámka: 1. V cenách jsou započteny náklady za obtížnost demontáže v ose koleje.</t>
  </si>
  <si>
    <t>1051</t>
  </si>
  <si>
    <t>5911671140</t>
  </si>
  <si>
    <t>Příplatek za demontáž v ose koleje výhybky křižovatkové pražce dřevěné soustavy S49</t>
  </si>
  <si>
    <t>2102</t>
  </si>
  <si>
    <t>Příplatek za demontáž v ose koleje výhybky křižovatkové pražce dřevěné soustavy S49 Poznámka: 1. V cenách jsou započteny náklady za obtížnost demontáže v ose koleje.</t>
  </si>
  <si>
    <t>5911671150</t>
  </si>
  <si>
    <t>Příplatek za demontáž v ose koleje výhybky křižovatkové pražce dřevěné soustavy T</t>
  </si>
  <si>
    <t>2104</t>
  </si>
  <si>
    <t>Příplatek za demontáž v ose koleje výhybky křižovatkové pražce dřevěné soustavy T Poznámka: 1. V cenách jsou započteny náklady za obtížnost demontáže v ose koleje.</t>
  </si>
  <si>
    <t>1053</t>
  </si>
  <si>
    <t>5912020020</t>
  </si>
  <si>
    <t>Demontáž návěstidla označníku</t>
  </si>
  <si>
    <t>2106</t>
  </si>
  <si>
    <t>Demontáž návěstidla označníku Poznámka: 1. V cenách jsou započteny náklady na demontáž návěstidla a naložení na dopravní prostředek.</t>
  </si>
  <si>
    <t>5912020030</t>
  </si>
  <si>
    <t>Demontáž návěstidla předvěstníku</t>
  </si>
  <si>
    <t>2108</t>
  </si>
  <si>
    <t>Demontáž návěstidla předvěstníku Poznámka: 1. V cenách jsou započteny náklady na demontáž návěstidla a naložení na dopravní prostředek.</t>
  </si>
  <si>
    <t>1055</t>
  </si>
  <si>
    <t>5912020040</t>
  </si>
  <si>
    <t>Demontáž návěstidla rychlostníku</t>
  </si>
  <si>
    <t>2110</t>
  </si>
  <si>
    <t>Demontáž návěstidla rychlostníku Poznámka: 1. V cenách jsou započteny náklady na demontáž návěstidla a naložení na dopravní prostředek.</t>
  </si>
  <si>
    <t>5912020050</t>
  </si>
  <si>
    <t>Demontáž návěstidla sklonovníku</t>
  </si>
  <si>
    <t>2112</t>
  </si>
  <si>
    <t>Demontáž návěstidla sklonovníku Poznámka: 1. V cenách jsou započteny náklady na demontáž návěstidla a naložení na dopravní prostředek.</t>
  </si>
  <si>
    <t>1057</t>
  </si>
  <si>
    <t>5912020060</t>
  </si>
  <si>
    <t>Demontáž návěstidla tabulky s křížem</t>
  </si>
  <si>
    <t>2114</t>
  </si>
  <si>
    <t>Demontáž návěstidla tabulky s křížem Poznámka: 1. V cenách jsou započteny náklady na demontáž návěstidla a naložení na dopravní prostředek.</t>
  </si>
  <si>
    <t>5912020070</t>
  </si>
  <si>
    <t>Demontáž návěstidla lichoběžníkové tabule</t>
  </si>
  <si>
    <t>2116</t>
  </si>
  <si>
    <t>Demontáž návěstidla lichoběžníkové tabule Poznámka: 1. V cenách jsou započteny náklady na demontáž návěstidla a naložení na dopravní prostředek.</t>
  </si>
  <si>
    <t>1059</t>
  </si>
  <si>
    <t>5912020080</t>
  </si>
  <si>
    <t>Demontáž návěstidla výstražného kolíku</t>
  </si>
  <si>
    <t>2118</t>
  </si>
  <si>
    <t>Demontáž návěstidla výstražného kolíku Poznámka: 1. V cenách jsou započteny náklady na demontáž návěstidla a naložení na dopravní prostředek.</t>
  </si>
  <si>
    <t>5912020090</t>
  </si>
  <si>
    <t>Demontáž návěstidla staničníku</t>
  </si>
  <si>
    <t>2120</t>
  </si>
  <si>
    <t>Demontáž návěstidla staničníku Poznámka: 1. V cenách jsou započteny náklady na demontáž návěstidla a naložení na dopravní prostředek.</t>
  </si>
  <si>
    <t>1061</t>
  </si>
  <si>
    <t>5912020100</t>
  </si>
  <si>
    <t>Demontáž návěstidla tabule před zastávkou</t>
  </si>
  <si>
    <t>2122</t>
  </si>
  <si>
    <t>Demontáž návěstidla tabule před zastávkou Poznámka: 1. V cenách jsou započteny náklady na demontáž návěstidla a naložení na dopravní prostředek.</t>
  </si>
  <si>
    <t>5912020110</t>
  </si>
  <si>
    <t>Demontáž návěstidla konce nástupiště</t>
  </si>
  <si>
    <t>2124</t>
  </si>
  <si>
    <t>Demontáž návěstidla konce nástupiště Poznámka: 1. V cenách jsou započteny náklady na demontáž návěstidla a naložení na dopravní prostředek.</t>
  </si>
  <si>
    <t>1063</t>
  </si>
  <si>
    <t>5912020120</t>
  </si>
  <si>
    <t>Demontáž návěstidla místa zastavení</t>
  </si>
  <si>
    <t>2126</t>
  </si>
  <si>
    <t>Demontáž návěstidla místa zastavení Poznámka: 1. V cenách jsou započteny náklady na demontáž návěstidla a naložení na dopravní prostředek.</t>
  </si>
  <si>
    <t>5912023010</t>
  </si>
  <si>
    <t>Demontáž návěstidla uloženého ve stezce námezníku</t>
  </si>
  <si>
    <t>2128</t>
  </si>
  <si>
    <t>Demontáž návěstidla uloženého ve stezce námezníku Poznámka: 1. V cenách jsou započteny náklady na demontáž návěstidla, zához, úpravu terénu a naložení na dopravní prostředek.</t>
  </si>
  <si>
    <t>1065</t>
  </si>
  <si>
    <t>5912023020</t>
  </si>
  <si>
    <t>Demontáž návěstidla uloženého ve stezce hraničníku</t>
  </si>
  <si>
    <t>2130</t>
  </si>
  <si>
    <t>Demontáž návěstidla uloženého ve stezce hraničníku Poznámka: 1. V cenách jsou započteny náklady na demontáž návěstidla, zához, úpravu terénu a naložení na dopravní prostředek.</t>
  </si>
  <si>
    <t>5912023030</t>
  </si>
  <si>
    <t>Demontáž návěstidla uloženého ve stezce koncovníku</t>
  </si>
  <si>
    <t>2132</t>
  </si>
  <si>
    <t>Demontáž návěstidla uloženého ve stezce koncovníku Poznámka: 1. V cenách jsou započteny náklady na demontáž návěstidla, zához, úpravu terénu a naložení na dopravní prostředek.</t>
  </si>
  <si>
    <t>1067</t>
  </si>
  <si>
    <t>5912025020</t>
  </si>
  <si>
    <t>Demontáž návěstidla včetně sloupku označníku</t>
  </si>
  <si>
    <t>2134</t>
  </si>
  <si>
    <t>Demontáž návěstidla včetně sloupku označníku Poznámka: 1. V cenách jsou započteny náklady na demontáž návěstidla, sloupku a naložení na dopravní prostředek.</t>
  </si>
  <si>
    <t>5912025030</t>
  </si>
  <si>
    <t>Demontáž návěstidla včetně sloupku předvěstníku</t>
  </si>
  <si>
    <t>2136</t>
  </si>
  <si>
    <t>Demontáž návěstidla včetně sloupku předvěstníku Poznámka: 1. V cenách jsou započteny náklady na demontáž návěstidla, sloupku a naložení na dopravní prostředek.</t>
  </si>
  <si>
    <t>1069</t>
  </si>
  <si>
    <t>5912025040</t>
  </si>
  <si>
    <t>Demontáž návěstidla včetně sloupku rychlostníku</t>
  </si>
  <si>
    <t>2138</t>
  </si>
  <si>
    <t>Demontáž návěstidla včetně sloupku rychlostníku Poznámka: 1. V cenách jsou započteny náklady na demontáž návěstidla, sloupku a naložení na dopravní prostředek.</t>
  </si>
  <si>
    <t>5912025050</t>
  </si>
  <si>
    <t>Demontáž návěstidla včetně sloupku sklonovníku</t>
  </si>
  <si>
    <t>2140</t>
  </si>
  <si>
    <t>Demontáž návěstidla včetně sloupku sklonovníku Poznámka: 1. V cenách jsou započteny náklady na demontáž návěstidla, sloupku a naložení na dopravní prostředek.</t>
  </si>
  <si>
    <t>1071</t>
  </si>
  <si>
    <t>5912025060</t>
  </si>
  <si>
    <t>Demontáž návěstidla včetně sloupku tabulky s křížem</t>
  </si>
  <si>
    <t>2142</t>
  </si>
  <si>
    <t>Demontáž návěstidla včetně sloupku tabulky s křížem Poznámka: 1. V cenách jsou započteny náklady na demontáž návěstidla, sloupku a naložení na dopravní prostředek.</t>
  </si>
  <si>
    <t>5912025070</t>
  </si>
  <si>
    <t>Demontáž návěstidla včetně sloupku lichoběžníkové tabule</t>
  </si>
  <si>
    <t>2144</t>
  </si>
  <si>
    <t>Demontáž návěstidla včetně sloupku lichoběžníkové tabule Poznámka: 1. V cenách jsou započteny náklady na demontáž návěstidla, sloupku a naložení na dopravní prostředek.</t>
  </si>
  <si>
    <t>1073</t>
  </si>
  <si>
    <t>5912025080</t>
  </si>
  <si>
    <t>Demontáž návěstidla včetně sloupku výstražného kolíku</t>
  </si>
  <si>
    <t>2146</t>
  </si>
  <si>
    <t>Demontáž návěstidla včetně sloupku výstražného kolíku Poznámka: 1. V cenách jsou započteny náklady na demontáž návěstidla, sloupku a naložení na dopravní prostředek.</t>
  </si>
  <si>
    <t>5912025090</t>
  </si>
  <si>
    <t>Demontáž návěstidla včetně sloupku staničníku</t>
  </si>
  <si>
    <t>2148</t>
  </si>
  <si>
    <t>Demontáž návěstidla včetně sloupku staničníku Poznámka: 1. V cenách jsou započteny náklady na demontáž návěstidla, sloupku a naložení na dopravní prostředek.</t>
  </si>
  <si>
    <t>1075</t>
  </si>
  <si>
    <t>5912025100</t>
  </si>
  <si>
    <t>Demontáž návěstidla včetně sloupku tabule před zastávkou</t>
  </si>
  <si>
    <t>2150</t>
  </si>
  <si>
    <t>Demontáž návěstidla včetně sloupku tabule před zastávkou Poznámka: 1. V cenách jsou započteny náklady na demontáž návěstidla, sloupku a naložení na dopravní prostředek.</t>
  </si>
  <si>
    <t>5912025110</t>
  </si>
  <si>
    <t>Demontáž návěstidla včetně sloupku konce nástupiště</t>
  </si>
  <si>
    <t>2152</t>
  </si>
  <si>
    <t>Demontáž návěstidla včetně sloupku konce nástupiště Poznámka: 1. V cenách jsou započteny náklady na demontáž návěstidla, sloupku a naložení na dopravní prostředek.</t>
  </si>
  <si>
    <t>1077</t>
  </si>
  <si>
    <t>5912025120</t>
  </si>
  <si>
    <t>Demontáž návěstidla včetně sloupku místa zastavení</t>
  </si>
  <si>
    <t>2154</t>
  </si>
  <si>
    <t>Demontáž návěstidla včetně sloupku místa zastavení Poznámka: 1. V cenách jsou započteny náklady na demontáž návěstidla, sloupku a naložení na dopravní prostředek.</t>
  </si>
  <si>
    <t>5912035020</t>
  </si>
  <si>
    <t>Montáž návěstidla označníku</t>
  </si>
  <si>
    <t>2156</t>
  </si>
  <si>
    <t>Montáž návěstidla označníku Poznámka: 1. V cenách jsou započteny náklady na montáž a upevnění návěstidla. 2. V cenách nejsou obsaženy náklady na dodávku materiálu.</t>
  </si>
  <si>
    <t>1079</t>
  </si>
  <si>
    <t>5912035030</t>
  </si>
  <si>
    <t>Montáž návěstidla předvěstníku</t>
  </si>
  <si>
    <t>2158</t>
  </si>
  <si>
    <t>Montáž návěstidla předvěstníku Poznámka: 1. V cenách jsou započteny náklady na montáž a upevnění návěstidla. 2. V cenách nejsou obsaženy náklady na dodávku materiálu.</t>
  </si>
  <si>
    <t>5912035040</t>
  </si>
  <si>
    <t>Montáž návěstidla rychlostníku</t>
  </si>
  <si>
    <t>2160</t>
  </si>
  <si>
    <t>Montáž návěstidla rychlostníku Poznámka: 1. V cenách jsou započteny náklady na montáž a upevnění návěstidla. 2. V cenách nejsou obsaženy náklady na dodávku materiálu.</t>
  </si>
  <si>
    <t>1081</t>
  </si>
  <si>
    <t>5912035050</t>
  </si>
  <si>
    <t>Montáž návěstidla sklonovníku</t>
  </si>
  <si>
    <t>2162</t>
  </si>
  <si>
    <t>Montáž návěstidla sklonovníku Poznámka: 1. V cenách jsou započteny náklady na montáž a upevnění návěstidla. 2. V cenách nejsou obsaženy náklady na dodávku materiálu.</t>
  </si>
  <si>
    <t>5912035060</t>
  </si>
  <si>
    <t>Montáž návěstidla tabulky s křížem</t>
  </si>
  <si>
    <t>2164</t>
  </si>
  <si>
    <t>Montáž návěstidla tabulky s křížem Poznámka: 1. V cenách jsou započteny náklady na montáž a upevnění návěstidla. 2. V cenách nejsou obsaženy náklady na dodávku materiálu.</t>
  </si>
  <si>
    <t>1083</t>
  </si>
  <si>
    <t>5912035070</t>
  </si>
  <si>
    <t>Montáž návěstidla lichoběžníkové tabule</t>
  </si>
  <si>
    <t>2166</t>
  </si>
  <si>
    <t>Montáž návěstidla lichoběžníkové tabule Poznámka: 1. V cenách jsou započteny náklady na montáž a upevnění návěstidla. 2. V cenách nejsou obsaženy náklady na dodávku materiálu.</t>
  </si>
  <si>
    <t>5912035080</t>
  </si>
  <si>
    <t>Montáž návěstidla výstražného kolíku</t>
  </si>
  <si>
    <t>2168</t>
  </si>
  <si>
    <t>Montáž návěstidla výstražného kolíku Poznámka: 1. V cenách jsou započteny náklady na montáž a upevnění návěstidla. 2. V cenách nejsou obsaženy náklady na dodávku materiálu.</t>
  </si>
  <si>
    <t>1085</t>
  </si>
  <si>
    <t>5912035090</t>
  </si>
  <si>
    <t>Montáž návěstidla staničníku</t>
  </si>
  <si>
    <t>2170</t>
  </si>
  <si>
    <t>Montáž návěstidla staničníku Poznámka: 1. V cenách jsou započteny náklady na montáž a upevnění návěstidla. 2. V cenách nejsou obsaženy náklady na dodávku materiálu.</t>
  </si>
  <si>
    <t>5912035100</t>
  </si>
  <si>
    <t>Montáž návěstidla tabule před zastávkou</t>
  </si>
  <si>
    <t>2172</t>
  </si>
  <si>
    <t>Montáž návěstidla tabule před zastávkou Poznámka: 1. V cenách jsou započteny náklady na montáž a upevnění návěstidla. 2. V cenách nejsou obsaženy náklady na dodávku materiálu.</t>
  </si>
  <si>
    <t>1087</t>
  </si>
  <si>
    <t>5912035110</t>
  </si>
  <si>
    <t>Montáž návěstidla konce nástupiště</t>
  </si>
  <si>
    <t>2174</t>
  </si>
  <si>
    <t>Montáž návěstidla konce nástupiště Poznámka: 1. V cenách jsou započteny náklady na montáž a upevnění návěstidla. 2. V cenách nejsou obsaženy náklady na dodávku materiálu.</t>
  </si>
  <si>
    <t>5912035120</t>
  </si>
  <si>
    <t>Montáž návěstidla místa zastavení</t>
  </si>
  <si>
    <t>2176</t>
  </si>
  <si>
    <t>Montáž návěstidla místa zastavení Poznámka: 1. V cenách jsou započteny náklady na montáž a upevnění návěstidla. 2. V cenách nejsou obsaženy náklady na dodávku materiálu.</t>
  </si>
  <si>
    <t>1089</t>
  </si>
  <si>
    <t>5912037010</t>
  </si>
  <si>
    <t>Montáž návěstidla uloženého ve stezce námezníku</t>
  </si>
  <si>
    <t>2178</t>
  </si>
  <si>
    <t>Montáž návěstidla uloženého ve stezce námezníku Poznámka: 1. V cenách jsou započteny náklady na montáž návěstidel umístěných ve stezce včetně zemních prací a úpravy místa uložení. 2. V cenách nejsou obsaženy náklady na dodávku materiálu.</t>
  </si>
  <si>
    <t>5912037020</t>
  </si>
  <si>
    <t>Montáž návěstidla uloženého ve stezce hraničníku</t>
  </si>
  <si>
    <t>2180</t>
  </si>
  <si>
    <t>Montáž návěstidla uloženého ve stezce hraničníku Poznámka: 1. V cenách jsou započteny náklady na montáž návěstidel umístěných ve stezce včetně zemních prací a úpravy místa uložení. 2. V cenách nejsou obsaženy náklady na dodávku materiálu.</t>
  </si>
  <si>
    <t>1091</t>
  </si>
  <si>
    <t>5912037030</t>
  </si>
  <si>
    <t>Montáž návěstidla uloženého ve stezce koncovníku</t>
  </si>
  <si>
    <t>2182</t>
  </si>
  <si>
    <t>Montáž návěstidla uloženého ve stezce koncovníku Poznámka: 1. V cenách jsou započteny náklady na montáž návěstidel umístěných ve stezce včetně zemních prací a úpravy místa uložení. 2. V cenách nejsou obsaženy náklady na dodávku materiálu.</t>
  </si>
  <si>
    <t>5912040020</t>
  </si>
  <si>
    <t>Montáž návěstidla včetně sloupku označníku</t>
  </si>
  <si>
    <t>2184</t>
  </si>
  <si>
    <t>Montáž návěstidla včetně sloupku označníku Poznámka: 1. V cenách jsou započteny náklady na montáž sloupku a návěstidla. 2. V cenách nejsou obsaženy náklady na dodávku materiálu.</t>
  </si>
  <si>
    <t>1093</t>
  </si>
  <si>
    <t>5912040030</t>
  </si>
  <si>
    <t>Montáž návěstidla včetně sloupku předvěstníku</t>
  </si>
  <si>
    <t>2186</t>
  </si>
  <si>
    <t>Montáž návěstidla včetně sloupku předvěstníku Poznámka: 1. V cenách jsou započteny náklady na montáž sloupku a návěstidla. 2. V cenách nejsou obsaženy náklady na dodávku materiálu.</t>
  </si>
  <si>
    <t>5912040040</t>
  </si>
  <si>
    <t>Montáž návěstidla včetně sloupku rychlostníku</t>
  </si>
  <si>
    <t>2188</t>
  </si>
  <si>
    <t>Montáž návěstidla včetně sloupku rychlostníku Poznámka: 1. V cenách jsou započteny náklady na montáž sloupku a návěstidla. 2. V cenách nejsou obsaženy náklady na dodávku materiálu.</t>
  </si>
  <si>
    <t>1095</t>
  </si>
  <si>
    <t>5912040050</t>
  </si>
  <si>
    <t>Montáž návěstidla včetně sloupku sklonovníku</t>
  </si>
  <si>
    <t>2190</t>
  </si>
  <si>
    <t>Montáž návěstidla včetně sloupku sklonovníku Poznámka: 1. V cenách jsou započteny náklady na montáž sloupku a návěstidla. 2. V cenách nejsou obsaženy náklady na dodávku materiálu.</t>
  </si>
  <si>
    <t>5912040060</t>
  </si>
  <si>
    <t>Montáž návěstidla včetně sloupku tabulky s křížem</t>
  </si>
  <si>
    <t>2192</t>
  </si>
  <si>
    <t>Montáž návěstidla včetně sloupku tabulky s křížem Poznámka: 1. V cenách jsou započteny náklady na montáž sloupku a návěstidla. 2. V cenách nejsou obsaženy náklady na dodávku materiálu.</t>
  </si>
  <si>
    <t>1097</t>
  </si>
  <si>
    <t>5912040070</t>
  </si>
  <si>
    <t>Montáž návěstidla včetně sloupku lichoběžníkové tabule</t>
  </si>
  <si>
    <t>2194</t>
  </si>
  <si>
    <t>Montáž návěstidla včetně sloupku lichoběžníkové tabule Poznámka: 1. V cenách jsou započteny náklady na montáž sloupku a návěstidla. 2. V cenách nejsou obsaženy náklady na dodávku materiálu.</t>
  </si>
  <si>
    <t>5912040080</t>
  </si>
  <si>
    <t>Montáž návěstidla včetně sloupku výstražného kolíku</t>
  </si>
  <si>
    <t>2196</t>
  </si>
  <si>
    <t>Montáž návěstidla včetně sloupku výstražného kolíku Poznámka: 1. V cenách jsou započteny náklady na montáž sloupku a návěstidla. 2. V cenách nejsou obsaženy náklady na dodávku materiálu.</t>
  </si>
  <si>
    <t>1099</t>
  </si>
  <si>
    <t>5912040090</t>
  </si>
  <si>
    <t>Montáž návěstidla včetně sloupku staničníku</t>
  </si>
  <si>
    <t>2198</t>
  </si>
  <si>
    <t>Montáž návěstidla včetně sloupku staničníku Poznámka: 1. V cenách jsou započteny náklady na montáž sloupku a návěstidla. 2. V cenách nejsou obsaženy náklady na dodávku materiálu.</t>
  </si>
  <si>
    <t>5912040100</t>
  </si>
  <si>
    <t>Montáž návěstidla včetně sloupku tabule před zastávkou</t>
  </si>
  <si>
    <t>2200</t>
  </si>
  <si>
    <t>Montáž návěstidla včetně sloupku tabule před zastávkou Poznámka: 1. V cenách jsou započteny náklady na montáž sloupku a návěstidla. 2. V cenách nejsou obsaženy náklady na dodávku materiálu.</t>
  </si>
  <si>
    <t>1101</t>
  </si>
  <si>
    <t>5912040110</t>
  </si>
  <si>
    <t>Montáž návěstidla včetně sloupku konce nástupiště</t>
  </si>
  <si>
    <t>2202</t>
  </si>
  <si>
    <t>Montáž návěstidla včetně sloupku konce nástupiště Poznámka: 1. V cenách jsou započteny náklady na montáž sloupku a návěstidla. 2. V cenách nejsou obsaženy náklady na dodávku materiálu.</t>
  </si>
  <si>
    <t>5912040120</t>
  </si>
  <si>
    <t>Montáž návěstidla včetně sloupku místa zastavení</t>
  </si>
  <si>
    <t>2204</t>
  </si>
  <si>
    <t>Montáž návěstidla včetně sloupku místa zastavení Poznámka: 1. V cenách jsou započteny náklady na montáž sloupku a návěstidla. 2. V cenách nejsou obsaženy náklady na dodávku materiálu.</t>
  </si>
  <si>
    <t>1103</t>
  </si>
  <si>
    <t>5912050110</t>
  </si>
  <si>
    <t>Staničení demontáž kilometrovníku</t>
  </si>
  <si>
    <t>2206</t>
  </si>
  <si>
    <t>Staničení demontáž kilometrovníku Poznámka: 1. V cenách jsou započteny náklady na zemní práce a výměnu, demontáž nebo montáž staničení. 2. V cenách nejsou obsaženy náklady na dodávku materiálu.</t>
  </si>
  <si>
    <t>5912050120</t>
  </si>
  <si>
    <t>Staničení demontáž hektometrovníku</t>
  </si>
  <si>
    <t>2208</t>
  </si>
  <si>
    <t>Staničení demontáž hektometrovníku Poznámka: 1. V cenách jsou započteny náklady na zemní práce a výměnu, demontáž nebo montáž staničení. 2. V cenách nejsou obsaženy náklady na dodávku materiálu.</t>
  </si>
  <si>
    <t>1105</t>
  </si>
  <si>
    <t>5912050210</t>
  </si>
  <si>
    <t>Staničení montáž kilometrovníku</t>
  </si>
  <si>
    <t>2210</t>
  </si>
  <si>
    <t>Staničení montáž kilometrovníku Poznámka: 1. V cenách jsou započteny náklady na zemní práce a výměnu, demontáž nebo montáž staničení. 2. V cenách nejsou obsaženy náklady na dodávku materiálu.</t>
  </si>
  <si>
    <t>5912050220</t>
  </si>
  <si>
    <t>Staničení montáž hektometrovníku</t>
  </si>
  <si>
    <t>2212</t>
  </si>
  <si>
    <t>Staničení montáž hektometrovníku Poznámka: 1. V cenách jsou započteny náklady na zemní práce a výměnu, demontáž nebo montáž staničení. 2. V cenách nejsou obsaženy náklady na dodávku materiálu.</t>
  </si>
  <si>
    <t>1107</t>
  </si>
  <si>
    <t>5912060015</t>
  </si>
  <si>
    <t>Demontáž zajišťovací značky konzolové</t>
  </si>
  <si>
    <t>2214</t>
  </si>
  <si>
    <t>Demontáž zajišťovací značky konzolové Poznámka: 1. V cenách jsou započteny náklady na demontáž součástí značky, úpravu a urovnání terénu.</t>
  </si>
  <si>
    <t>5912060115</t>
  </si>
  <si>
    <t>Demontáž zajišťovací značky ocelové sloupkové betonované na místě</t>
  </si>
  <si>
    <t>2216</t>
  </si>
  <si>
    <t>Demontáž zajišťovací značky ocelové sloupkové betonované na místě Poznámka: 1. V cenách jsou započteny náklady na demontáž součástí značky, úpravu a urovnání terénu.</t>
  </si>
  <si>
    <t>1109</t>
  </si>
  <si>
    <t>5912060215</t>
  </si>
  <si>
    <t>Demontáž zajišťovací značky ocelové sloupkové s prefabrikovaným betonovým základem</t>
  </si>
  <si>
    <t>2218</t>
  </si>
  <si>
    <t>Demontáž zajišťovací značky ocelové sloupkové s prefabrikovaným betonovým základem Poznámka: 1. V cenách jsou započteny náklady na demontáž součástí značky, úpravu a urovnání terénu.</t>
  </si>
  <si>
    <t>5912065015</t>
  </si>
  <si>
    <t>Montáž zajišťovací značky konzolové</t>
  </si>
  <si>
    <t>2220</t>
  </si>
  <si>
    <t>Montáž zajišťovací značky konzolové Poznámka: 1. V cenách jsou započteny náklady na montáž součástí značky včetně zemních prací a úpravy terénu. 2. V cenách nejsou obsaženy náklady na dodávku materiálu.</t>
  </si>
  <si>
    <t>1111</t>
  </si>
  <si>
    <t>M</t>
  </si>
  <si>
    <t>5964147026</t>
  </si>
  <si>
    <t>Nástupištní díly konzolová deska KD 145</t>
  </si>
  <si>
    <t>2222</t>
  </si>
  <si>
    <t>5964147031</t>
  </si>
  <si>
    <t>Nástupištní díly konzolová deska KD 145 Z</t>
  </si>
  <si>
    <t>2224</t>
  </si>
  <si>
    <t>1113</t>
  </si>
  <si>
    <t>5964147041</t>
  </si>
  <si>
    <t>Nástupištní díly konzolová deska KD 230</t>
  </si>
  <si>
    <t>2226</t>
  </si>
  <si>
    <t>5964147045</t>
  </si>
  <si>
    <t>Nástupištní díly konzolová deska KS 145 Z</t>
  </si>
  <si>
    <t>2228</t>
  </si>
  <si>
    <t>1115</t>
  </si>
  <si>
    <t>5964147050</t>
  </si>
  <si>
    <t>Nástupištní díly konzolová deska KS 145</t>
  </si>
  <si>
    <t>2230</t>
  </si>
  <si>
    <t>5964147060</t>
  </si>
  <si>
    <t>Nástupištní díly konzolová deska KS 230</t>
  </si>
  <si>
    <t>2232</t>
  </si>
  <si>
    <t>1117</t>
  </si>
  <si>
    <t>5964147065</t>
  </si>
  <si>
    <t>Nástupištní díly konzolová deska KS 230 Z</t>
  </si>
  <si>
    <t>2234</t>
  </si>
  <si>
    <t>5964147070</t>
  </si>
  <si>
    <t>Nástupištní díly konzolová deska KS 145 ZP</t>
  </si>
  <si>
    <t>2236</t>
  </si>
  <si>
    <t>1119</t>
  </si>
  <si>
    <t>5964147075</t>
  </si>
  <si>
    <t>Nástupištní díly konzolová deska KS 230 V pravá</t>
  </si>
  <si>
    <t>2238</t>
  </si>
  <si>
    <t>5964147080</t>
  </si>
  <si>
    <t>Nástupištní díly konzolová deska KS 230 V levá</t>
  </si>
  <si>
    <t>2240</t>
  </si>
  <si>
    <t>1121</t>
  </si>
  <si>
    <t>5964147091</t>
  </si>
  <si>
    <t>Nástupištní díly konzolová deska KTD-230</t>
  </si>
  <si>
    <t>2242</t>
  </si>
  <si>
    <t>5964147086</t>
  </si>
  <si>
    <t>Nástupištní díly konzolová deska KTD-145</t>
  </si>
  <si>
    <t>2244</t>
  </si>
  <si>
    <t>1123</t>
  </si>
  <si>
    <t>5964147087</t>
  </si>
  <si>
    <t>Nástupištní díly konzolová deska KTD-145 Z</t>
  </si>
  <si>
    <t>2246</t>
  </si>
  <si>
    <t>5964147088</t>
  </si>
  <si>
    <t>Nástupištní díly konzolová deska KTD-145 ZP</t>
  </si>
  <si>
    <t>2248</t>
  </si>
  <si>
    <t>1125</t>
  </si>
  <si>
    <t>5964147090</t>
  </si>
  <si>
    <t>Nástupištní díly konzolová deska KTD-145 Z bez vodící linie</t>
  </si>
  <si>
    <t>2250</t>
  </si>
  <si>
    <t>5964147089</t>
  </si>
  <si>
    <t>Nástupištní díly konzolová deska KTD-145 bez vodící linie</t>
  </si>
  <si>
    <t>2252</t>
  </si>
  <si>
    <t>1127</t>
  </si>
  <si>
    <t>5912065115</t>
  </si>
  <si>
    <t>Montáž zajišťovací značky ocelové sloupkové betonovaná na místě</t>
  </si>
  <si>
    <t>2254</t>
  </si>
  <si>
    <t>Montáž zajišťovací značky ocelové sloupkové betonovaná na místě Poznámka: 1. V cenách jsou započteny náklady na montáž součástí značky včetně zemních prací a úpravy terénu. 2. V cenách nejsou obsaženy náklady na dodávku materiálu.</t>
  </si>
  <si>
    <t>5912075020</t>
  </si>
  <si>
    <t>Demontáž magnetických bodů pro měřicí vůz (MV)</t>
  </si>
  <si>
    <t>2258</t>
  </si>
  <si>
    <t>Demontáž magnetických bodů pro měřicí vůz (MV) Poznámka: 1. V cenách jsou započteny náklady demontáž magnetických bodů včetně manipulace s kameniva.</t>
  </si>
  <si>
    <t>1129</t>
  </si>
  <si>
    <t>5912065215</t>
  </si>
  <si>
    <t>Montáž zajišťovací značky ocelové sloupkové s prefabrikovaným betonovým základem</t>
  </si>
  <si>
    <t>2256</t>
  </si>
  <si>
    <t>Montáž zajišťovací značky ocelové sloupkové s prefabrikovaným betonovým základem Poznámka: 1. V cenách jsou započteny náklady na montáž součástí značky včetně zemních prací a úpravy terénu. 2. V cenách nejsou obsaženy náklady na dodávku materiálu.</t>
  </si>
  <si>
    <t>5912080020</t>
  </si>
  <si>
    <t>Montáž magnetických bodů pro měřicí vůz (MV)</t>
  </si>
  <si>
    <t>2260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</si>
  <si>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</si>
  <si>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1131</t>
  </si>
  <si>
    <t>5913005010</t>
  </si>
  <si>
    <t>Vyčištění železničního přejezdu od nánosu žlábek</t>
  </si>
  <si>
    <t>2262</t>
  </si>
  <si>
    <t>Vyčištění železničního přejezdu od nánosu žlábek Poznámka: 1. V cenách jsou započteny náklady na vyčištění a uložení výzisku na terén nebo naložení na dopravní prostředek.</t>
  </si>
  <si>
    <t>5913005020</t>
  </si>
  <si>
    <t>Vyčištění železničního přejezdu od nánosu povrch konstrukce</t>
  </si>
  <si>
    <t>2264</t>
  </si>
  <si>
    <t>Vyčištění železničního přejezdu od nánosu povrch konstrukce Poznámka: 1. V cenách jsou započteny náklady na vyčištění a uložení výzisku na terén nebo naložení na dopravní prostředek.</t>
  </si>
  <si>
    <t>1133</t>
  </si>
  <si>
    <t>5913020010</t>
  </si>
  <si>
    <t>Výměna dílů přejezdu celopryžového v koleji vnější panel</t>
  </si>
  <si>
    <t>2266</t>
  </si>
  <si>
    <t>Výměna dílů přejezdu celopryžového v koleji vnější panel Poznámka: 1. V cenách jsou započteny náklady na demontáž, výměnu, montáž dílů a jejich případné naložení na dopravní prostředek. 2. V cenách nejsou obsaženy náklady na dodávku materiálu.</t>
  </si>
  <si>
    <t>5913020020</t>
  </si>
  <si>
    <t>Výměna dílů přejezdu celopryžového v koleji vnitřní panel</t>
  </si>
  <si>
    <t>2268</t>
  </si>
  <si>
    <t>Výměna dílů přejezdu celopryžového v koleji vnitřní panel Poznámka: 1. V cenách jsou započteny náklady na demontáž, výměnu, montáž dílů a jejich případné naložení na dopravní prostředek. 2. V cenách nejsou obsaženy náklady na dodávku materiálu.</t>
  </si>
  <si>
    <t>1135</t>
  </si>
  <si>
    <t>5913020030</t>
  </si>
  <si>
    <t>Výměna dílů přejezdu celopryžového v koleji náběhový klín</t>
  </si>
  <si>
    <t>2270</t>
  </si>
  <si>
    <t>Výměna dílů přejezdu celopryžového v koleji náběhový klín Poznámka: 1. V cenách jsou započteny náklady na demontáž, výměnu, montáž dílů a jejich případné naložení na dopravní prostředek. 2. V cenách nejsou obsaženy náklady na dodávku materiálu.</t>
  </si>
  <si>
    <t>5913020040</t>
  </si>
  <si>
    <t>Výměna dílů přejezdu celopryžového v koleji spínací táhlo</t>
  </si>
  <si>
    <t>2272</t>
  </si>
  <si>
    <t>Výměna dílů přejezdu celopryžového v koleji spínací táhlo Poznámka: 1. V cenách jsou započteny náklady na demontáž, výměnu, montáž dílů a jejich případné naložení na dopravní prostředek. 2. V cenách nejsou obsaženy náklady na dodávku materiálu.</t>
  </si>
  <si>
    <t>1137</t>
  </si>
  <si>
    <t>5913020050</t>
  </si>
  <si>
    <t>Výměna dílů přejezdu celopryžového v koleji prodlužovací táhlo</t>
  </si>
  <si>
    <t>2274</t>
  </si>
  <si>
    <t>Výměna dílů přejezdu celopryžového v koleji prodlužovací táhlo Poznámka: 1. V cenách jsou započteny náklady na demontáž, výměnu, montáž dílů a jejich případné naložení na dopravní prostředek. 2. V cenách nejsou obsaženy náklady na dodávku materiálu.</t>
  </si>
  <si>
    <t>5913020060</t>
  </si>
  <si>
    <t>Výměna dílů přejezdu celopryžového v koleji koncový úhelník</t>
  </si>
  <si>
    <t>2276</t>
  </si>
  <si>
    <t>Výměna dílů přejezdu celopryžového v koleji koncový úhelník Poznámka: 1. V cenách jsou započteny náklady na demontáž, výměnu, montáž dílů a jejich případné naložení na dopravní prostředek. 2. V cenách nejsou obsaženy náklady na dodávku materiálu.</t>
  </si>
  <si>
    <t>1139</t>
  </si>
  <si>
    <t>5913020080</t>
  </si>
  <si>
    <t>Výměna dílů přejezdu celopryžového v koleji rektifikace</t>
  </si>
  <si>
    <t>2278</t>
  </si>
  <si>
    <t>Výměna dílů přejezdu celopryžového v koleji rektifikace Poznámka: 1. V cenách jsou započteny náklady na demontáž, výměnu, montáž dílů a jejich případné naložení na dopravní prostředek. 2. V cenách nejsou obsaženy náklady na dodávku materiálu.</t>
  </si>
  <si>
    <t>5913020110</t>
  </si>
  <si>
    <t>Výměna dílů přejezdu celopryžového ve výhybce vnější panel</t>
  </si>
  <si>
    <t>2280</t>
  </si>
  <si>
    <t>Výměna dílů přejezdu celopryžového ve výhybce vnější panel Poznámka: 1. V cenách jsou započteny náklady na demontáž, výměnu, montáž dílů a jejich případné naložení na dopravní prostředek. 2. V cenách nejsou obsaženy náklady na dodávku materiálu.</t>
  </si>
  <si>
    <t>1141</t>
  </si>
  <si>
    <t>5913020120</t>
  </si>
  <si>
    <t>Výměna dílů přejezdu celopryžového ve výhybce vnitřní panel</t>
  </si>
  <si>
    <t>2282</t>
  </si>
  <si>
    <t>Výměna dílů přejezdu celopryžového ve výhybce vnitřní panel Poznámka: 1. V cenách jsou započteny náklady na demontáž, výměnu, montáž dílů a jejich případné naložení na dopravní prostředek. 2. V cenách nejsou obsaženy náklady na dodávku materiálu.</t>
  </si>
  <si>
    <t>5913020130</t>
  </si>
  <si>
    <t>Výměna dílů přejezdu celopryžového ve výhybce náběhový klín</t>
  </si>
  <si>
    <t>2284</t>
  </si>
  <si>
    <t>Výměna dílů přejezdu celopryžového ve výhybce náběhový klín Poznámka: 1. V cenách jsou započteny náklady na demontáž, výměnu, montáž dílů a jejich případné naložení na dopravní prostředek. 2. V cenách nejsou obsaženy náklady na dodávku materiálu.</t>
  </si>
  <si>
    <t>1143</t>
  </si>
  <si>
    <t>5913020140</t>
  </si>
  <si>
    <t>Výměna dílů přejezdu celopryžového ve výhybce spínací táhlo</t>
  </si>
  <si>
    <t>2286</t>
  </si>
  <si>
    <t>Výměna dílů přejezdu celopryžového ve výhybce spínací táhlo Poznámka: 1. V cenách jsou započteny náklady na demontáž, výměnu, montáž dílů a jejich případné naložení na dopravní prostředek. 2. V cenách nejsou obsaženy náklady na dodávku materiálu.</t>
  </si>
  <si>
    <t>5913020150</t>
  </si>
  <si>
    <t>Výměna dílů přejezdu celopryžového ve výhybce prodlužovací táhlo</t>
  </si>
  <si>
    <t>2288</t>
  </si>
  <si>
    <t>Výměna dílů přejezdu celopryžového ve výhybce prodlužovací táhlo Poznámka: 1. V cenách jsou započteny náklady na demontáž, výměnu, montáž dílů a jejich případné naložení na dopravní prostředek. 2. V cenách nejsou obsaženy náklady na dodávku materiálu.</t>
  </si>
  <si>
    <t>1145</t>
  </si>
  <si>
    <t>5913020160</t>
  </si>
  <si>
    <t>Výměna dílů přejezdu celopryžového ve výhybce koncový úhelník</t>
  </si>
  <si>
    <t>2290</t>
  </si>
  <si>
    <t>Výměna dílů přejezdu celopryžového ve výhybce koncový úhelník Poznámka: 1. V cenách jsou započteny náklady na demontáž, výměnu, montáž dílů a jejich případné naložení na dopravní prostředek. 2. V cenách nejsou obsaženy náklady na dodávku materiálu.</t>
  </si>
  <si>
    <t>5913020180</t>
  </si>
  <si>
    <t>Výměna dílů přejezdu celopryžového ve výhybce rektifikace</t>
  </si>
  <si>
    <t>2292</t>
  </si>
  <si>
    <t>Výměna dílů přejezdu celopryžového ve výhybce rektifikace Poznámka: 1. V cenách jsou započteny náklady na demontáž, výměnu, montáž dílů a jejich případné naložení na dopravní prostředek. 2. V cenách nejsou obsaženy náklady na dodávku materiálu.</t>
  </si>
  <si>
    <t>1147</t>
  </si>
  <si>
    <t>5913035010</t>
  </si>
  <si>
    <t>Demontáž celopryžové přejezdové konstrukce málo zatížené v koleji část vnější a vnitřní bez závěrných zídek</t>
  </si>
  <si>
    <t>2294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</si>
  <si>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</si>
  <si>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</si>
  <si>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</si>
  <si>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2296</t>
  </si>
  <si>
    <t>Demontáž celopryžové přejezdové konstrukce málo zatížené v koleji část vnitřní Poznámka: 1. V cenách jsou započteny náklady na demontáž konstrukce, naložení na dopravní prostředek.</t>
  </si>
  <si>
    <t>1149</t>
  </si>
  <si>
    <t>5913035030</t>
  </si>
  <si>
    <t>Demontáž celopryžové přejezdové konstrukce málo zatížené v koleji část vnější a vnitřní včetně závěrných zídek</t>
  </si>
  <si>
    <t>2298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</si>
  <si>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</si>
  <si>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</si>
  <si>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</si>
  <si>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2300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</si>
  <si>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</si>
  <si>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1151</t>
  </si>
  <si>
    <t>5913035220</t>
  </si>
  <si>
    <t>Demontáž celopryžové přejezdové konstrukce silně zatížené v koleji část vnitřní</t>
  </si>
  <si>
    <t>2302</t>
  </si>
  <si>
    <t>Demontáž celopryžové přejezdové konstrukce silně zatížené v koleji část vnitřní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</si>
  <si>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</si>
  <si>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</si>
  <si>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2304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</si>
  <si>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</si>
  <si>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1153</t>
  </si>
  <si>
    <t>5913040010</t>
  </si>
  <si>
    <t>Montáž celopryžové přejezdové konstrukce málo zatížené v koleji část vnější a vnitřní bez závěrných zídek</t>
  </si>
  <si>
    <t>2306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</si>
  <si>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</si>
  <si>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</si>
  <si>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</si>
  <si>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2308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</si>
  <si>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</si>
  <si>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1155</t>
  </si>
  <si>
    <t>5913040030</t>
  </si>
  <si>
    <t>Montáž celopryžové přejezdové konstrukce málo zatížené v koleji část vnější a vnitřní včetně závěrných zídek</t>
  </si>
  <si>
    <t>2310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</si>
  <si>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</si>
  <si>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</si>
  <si>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</si>
  <si>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2312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</si>
  <si>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</si>
  <si>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1157</t>
  </si>
  <si>
    <t>5913040220</t>
  </si>
  <si>
    <t>Montáž celopryžové přejezdové konstrukce silně zatížené v koleji část vnitřní</t>
  </si>
  <si>
    <t>2314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</si>
  <si>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</si>
  <si>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</si>
  <si>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</si>
  <si>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2316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</si>
  <si>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</si>
  <si>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1159</t>
  </si>
  <si>
    <t>5913055010</t>
  </si>
  <si>
    <t>Výměna dílů betonové přejezdové konstrukce vnějšího panelu</t>
  </si>
  <si>
    <t>2318</t>
  </si>
  <si>
    <t>Výměna dílů betonové přejezdové konstrukce vnějšího panelu Poznámka: 1. V cenách jsou započteny náklady na demontáž, výměnu, montáž dílů a jejich případné naložení na dopravní prostředek. 2. V cenách nejsou obsaženy náklady na dodávku materiálu.</t>
  </si>
  <si>
    <t>5913055020</t>
  </si>
  <si>
    <t>Výměna dílů betonové přejezdové konstrukce vnitřního panelu</t>
  </si>
  <si>
    <t>2320</t>
  </si>
  <si>
    <t>Výměna dílů betonové přejezdové konstrukce vnitřního panelu Poznámka: 1. V cenách jsou započteny náklady na demontáž, výměnu, montáž dílů a jejich případné naložení na dopravní prostředek. 2. V cenách nejsou obsaženy náklady na dodávku materiálu.</t>
  </si>
  <si>
    <t>1161</t>
  </si>
  <si>
    <t>5913055030</t>
  </si>
  <si>
    <t>Výměna dílů betonové přejezdové konstrukce náběhového klínu</t>
  </si>
  <si>
    <t>2322</t>
  </si>
  <si>
    <t>Výměna dílů betonové přejezdové konstrukce náběhového klínu Poznámka: 1. V cenách jsou započteny náklady na demontáž, výměnu, montáž dílů a jejich případné naložení na dopravní prostředek. 2. V cenách nejsou obsaženy náklady na dodávku materiálu.</t>
  </si>
  <si>
    <t>5913055040</t>
  </si>
  <si>
    <t>Výměna dílů betonové přejezdové konstrukce spojovací tyče</t>
  </si>
  <si>
    <t>2324</t>
  </si>
  <si>
    <t>Výměna dílů betonové přejezdové konstrukce spojovací tyče Poznámka: 1. V cenách jsou započteny náklady na demontáž, výměnu, montáž dílů a jejich případné naložení na dopravní prostředek. 2. V cenách nejsou obsaženy náklady na dodávku materiálu.</t>
  </si>
  <si>
    <t>1163</t>
  </si>
  <si>
    <t>5913070010</t>
  </si>
  <si>
    <t>Demontáž betonové přejezdové konstrukce část vnější a vnitřní bez závěrných zídek</t>
  </si>
  <si>
    <t>2326</t>
  </si>
  <si>
    <t>Demontáž betonové přejezdové konstrukce část vnější a vnitřní bez závěrných zídek Poznámka: 1. V cenách jsou započteny náklady na demontáž konstrukce a naložení na dopravní prostředek.</t>
  </si>
  <si>
    <t>5913070020</t>
  </si>
  <si>
    <t>Demontáž betonové přejezdové konstrukce část vnitřní</t>
  </si>
  <si>
    <t>2328</t>
  </si>
  <si>
    <t>Demontáž betonové přejezdové konstrukce část vnitřní Poznámka: 1. V cenách jsou započteny náklady na demontáž konstrukce a naložení na dopravní prostředek.</t>
  </si>
  <si>
    <t>1165</t>
  </si>
  <si>
    <t>5913070030</t>
  </si>
  <si>
    <t>Demontáž betonové přejezdové konstrukce část vnější a vnitřní včetně závěrných zídek</t>
  </si>
  <si>
    <t>2330</t>
  </si>
  <si>
    <t>Demontáž betonové přejezdové konstrukce část vnější a vnitřní včetně závěrných zídek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</si>
  <si>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</si>
  <si>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</si>
  <si>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2332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</si>
  <si>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</si>
  <si>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1167</t>
  </si>
  <si>
    <t>5913075020</t>
  </si>
  <si>
    <t>Montáž betonové přejezdové konstrukce část vnitřní</t>
  </si>
  <si>
    <t>2334</t>
  </si>
  <si>
    <t>Montáž betonové přejezdové konstrukce část vnitřní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</si>
  <si>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</si>
  <si>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</si>
  <si>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2336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</si>
  <si>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</si>
  <si>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1169</t>
  </si>
  <si>
    <t>5913105010</t>
  </si>
  <si>
    <t>Demontáž zádlažbové přejezdové konstrukce část vnější a vnitřní bez závěrných zídek</t>
  </si>
  <si>
    <t>2338</t>
  </si>
  <si>
    <t>Demontáž zádlažbové přejezdové konstrukce část vnější a vnitřní bez závěrných zídek Poznámka: 1. V cenách jsou započteny náklady na demontáž konstrukce a naložení na dopravní prostředek.</t>
  </si>
  <si>
    <t>5913105020</t>
  </si>
  <si>
    <t>Demontáž zádlažbové přejezdové konstrukce část vnitřní</t>
  </si>
  <si>
    <t>2340</t>
  </si>
  <si>
    <t>Demontáž zádlažbové přejezdové konstrukce část vnitřní Poznámka: 1. V cenách jsou započteny náklady na demontáž konstrukce a naložení na dopravní prostředek.</t>
  </si>
  <si>
    <t>1171</t>
  </si>
  <si>
    <t>5913110010</t>
  </si>
  <si>
    <t>Montáž zádlažbové přejezdové konstrukce část vnější a vnitřní bez závěrných zídek</t>
  </si>
  <si>
    <t>2342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</si>
  <si>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</si>
  <si>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5913110020</t>
  </si>
  <si>
    <t>Montáž zádlažbové přejezdové konstrukce část vnitřní včetně závěrných zídek</t>
  </si>
  <si>
    <t>2344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</si>
  <si>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</si>
  <si>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1173</t>
  </si>
  <si>
    <t>5913190020</t>
  </si>
  <si>
    <t>Demontáž dřevěných dílů přejezdu trámec vnitřní části</t>
  </si>
  <si>
    <t>2346</t>
  </si>
  <si>
    <t>Demontáž dřevěných dílů přejezdu trámec vnitřní části Poznámka: 1. V cenách jsou započteny náklady na demontáž a naložení na dopravní prostředek.</t>
  </si>
  <si>
    <t>5913190030</t>
  </si>
  <si>
    <t>Demontáž dřevěných dílů přejezdu trámec vnější části</t>
  </si>
  <si>
    <t>2348</t>
  </si>
  <si>
    <t>Demontáž dřevěných dílů přejezdu trámec vnější části Poznámka: 1. V cenách jsou započteny náklady na demontáž a naložení na dopravní prostředek.</t>
  </si>
  <si>
    <t>1175</t>
  </si>
  <si>
    <t>5913200010</t>
  </si>
  <si>
    <t>Demontáž dřevěné konstrukce přejezdu část vnější a vnitřní</t>
  </si>
  <si>
    <t>2350</t>
  </si>
  <si>
    <t>Demontáž dřevěné konstrukce přejezdu část vnější a vnitřní Poznámka: 1. V cenách jsou započteny náklady na demontáž a naložení na dopravní prostředek.</t>
  </si>
  <si>
    <t>5913200020</t>
  </si>
  <si>
    <t>Demontáž dřevěné konstrukce přejezdu část vnitřní</t>
  </si>
  <si>
    <t>2352</t>
  </si>
  <si>
    <t>Demontáž dřevěné konstrukce přejezdu část vnitřní Poznámka: 1. V cenách jsou započteny náklady na demontáž a naložení na dopravní prostředek.</t>
  </si>
  <si>
    <t>1177</t>
  </si>
  <si>
    <t>5913205010</t>
  </si>
  <si>
    <t>Montáž dřevěné konstrukce přejezdu část vnější a vnitřní</t>
  </si>
  <si>
    <t>2354</t>
  </si>
  <si>
    <t>Montáž dřevěné konstrukce přejezdu část vnější a vnitřní Poznámka: 1. V cenách jsou započteny náklady na montáž a manipulaci. 2. V cenách nejsou obsaženy náklady na dodávku materiálu.</t>
  </si>
  <si>
    <t>5913205020</t>
  </si>
  <si>
    <t>Montáž dřevěné konstrukce přejezdu část vnitřní</t>
  </si>
  <si>
    <t>2356</t>
  </si>
  <si>
    <t>Montáž dřevěné konstrukce přejezdu část vnitřní Poznámka: 1. V cenách jsou započteny náklady na montáž a manipulaci. 2. V cenách nejsou obsaženy náklady na dodávku materiálu.</t>
  </si>
  <si>
    <t>1179</t>
  </si>
  <si>
    <t>5913215010</t>
  </si>
  <si>
    <t>Demontáž kolejnicových dílů přejezdu zaklopená kolejnice</t>
  </si>
  <si>
    <t>2358</t>
  </si>
  <si>
    <t>Demontáž kolejnicových dílů přejezdu zaklopená kolejnice Poznámka: 1. V cenách jsou započteny náklady na demontáž a naložení na dopravní prostředek.</t>
  </si>
  <si>
    <t>5913215020</t>
  </si>
  <si>
    <t>Demontáž kolejnicových dílů přejezdu ochranná kolejnice</t>
  </si>
  <si>
    <t>2360</t>
  </si>
  <si>
    <t>Demontáž kolejnicových dílů přejezdu ochranná kolejnice Poznámka: 1. V cenách jsou započteny náklady na demontáž a naložení na dopravní prostředek.</t>
  </si>
  <si>
    <t>1181</t>
  </si>
  <si>
    <t>5913215040</t>
  </si>
  <si>
    <t>Demontáž kolejnicových dílů přejezdu náběhový klín</t>
  </si>
  <si>
    <t>2362</t>
  </si>
  <si>
    <t>Demontáž kolejnicových dílů přejezdu náběhový klín Poznámka: 1. V cenách jsou započteny náklady na demontáž a naložení na dopravní prostředek.</t>
  </si>
  <si>
    <t>5913220020</t>
  </si>
  <si>
    <t>Montáž kolejnicových dílů přejezdu ochranná kolejnice</t>
  </si>
  <si>
    <t>2364</t>
  </si>
  <si>
    <t>Montáž kolejnicových dílů přejezdu ochranná kolejnice Poznámka: 1. V cenách jsou započteny náklady na montáž a manipulaci. 2. V cenách nejsou obsaženy náklady na dodávku materiálu.</t>
  </si>
  <si>
    <t>1183</t>
  </si>
  <si>
    <t>5913220040</t>
  </si>
  <si>
    <t>Montáž kolejnicových dílů přejezdu náběhový klín</t>
  </si>
  <si>
    <t>2366</t>
  </si>
  <si>
    <t>Montáž kolejnicových dílů přejezdu náběhový klín Poznámka: 1. V cenách jsou započteny náklady na montáž a manipulaci. 2. V cenách nejsou obsaženy náklady na dodávku materiálu.</t>
  </si>
  <si>
    <t>5913235010</t>
  </si>
  <si>
    <t>Dělení AB komunikace řezáním hloubky do 10 cm</t>
  </si>
  <si>
    <t>2368</t>
  </si>
  <si>
    <t>Dělení AB komunikace řezáním hloubky do 10 cm Poznámka: 1. V cenách jsou započteny náklady na provedení úkolu.</t>
  </si>
  <si>
    <t>1185</t>
  </si>
  <si>
    <t>5913235020</t>
  </si>
  <si>
    <t>Dělení AB komunikace řezáním hloubky do 20 cm</t>
  </si>
  <si>
    <t>2370</t>
  </si>
  <si>
    <t>Dělení AB komunikace řezáním hloubky do 20 cm Poznámka: 1. V cenách jsou započteny náklady na provedení úkolu.</t>
  </si>
  <si>
    <t>5913235030</t>
  </si>
  <si>
    <t>Dělení AB komunikace řezáním hloubky do 30 cm</t>
  </si>
  <si>
    <t>2372</t>
  </si>
  <si>
    <t>Dělení AB komunikace řezáním hloubky do 30 cm Poznámka: 1. V cenách jsou započteny náklady na provedení úkolu.</t>
  </si>
  <si>
    <t>1187</t>
  </si>
  <si>
    <t>5913240010</t>
  </si>
  <si>
    <t>Odstranění AB komunikace odtěžením nebo frézováním hloubky do 10 cm</t>
  </si>
  <si>
    <t>2374</t>
  </si>
  <si>
    <t>Odstranění AB komunikace odtěžením nebo frézováním hloubky do 10 cm Poznámka: 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</si>
  <si>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</si>
  <si>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</si>
  <si>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2376</t>
  </si>
  <si>
    <t>Odstranění AB komunikace odtěžením nebo frézováním hloubky do 20 cm Poznámka: 1. V cenách jsou započteny náklady na odtěžení nebo frézování a naložení výzisku na dopravní prostředek.</t>
  </si>
  <si>
    <t>1189</t>
  </si>
  <si>
    <t>5913240030</t>
  </si>
  <si>
    <t>Odstranění AB komunikace odtěžením nebo frézováním hloubky do 30 cm</t>
  </si>
  <si>
    <t>2378</t>
  </si>
  <si>
    <t>Odstranění AB komunikace odtěžením nebo frézováním hloubky do 30 cm Poznámka: 1. V cenách jsou započteny náklady na odtěžení nebo frézování a naložení výzisku na dopravní prostředek.</t>
  </si>
  <si>
    <t>5913245010</t>
  </si>
  <si>
    <t>Oprava komunikace vyplněním trhlin zálivkovou hmotou</t>
  </si>
  <si>
    <t>2380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</si>
  <si>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</si>
  <si>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1191</t>
  </si>
  <si>
    <t>5913245220</t>
  </si>
  <si>
    <t>Oprava komunikace vyplněním výtluků hloubky do 10 cm</t>
  </si>
  <si>
    <t>2382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</si>
  <si>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</si>
  <si>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5913245230</t>
  </si>
  <si>
    <t>Oprava komunikace vyplněním výtluků hloubky do 20 cm</t>
  </si>
  <si>
    <t>2384</t>
  </si>
  <si>
    <t>Oprava komunikace vyplněním výtluků hloubky do 20 cm Poznámka: 1. V cenách jsou započteny náklady očištění místa od nečistot, vyplnění trhlin zalitím, nerovností nebo výtluku vyplněním a zhutnění výplně. 2. V cenách nejsou obsaženy náklady na dodávku materiálu.</t>
  </si>
  <si>
    <t>1193</t>
  </si>
  <si>
    <t>5913255010</t>
  </si>
  <si>
    <t>Zřízení konstrukce vozovky asfaltobetonové s obrusnou vrstvou tloušťky do 5 cm</t>
  </si>
  <si>
    <t>2386</t>
  </si>
  <si>
    <t>Zřízení konstrukce vozovky asfaltobetonové s obrusnou vrstvou tloušťky do 5 cm Poznámka: 1. V cenách jsou započteny náklady na zřízení vozovky s živičným na podkladu ze stmelených vrstev a na manipulaci. 2. V cenách nejsou obsaženy náklady na dodávku materiálu.</t>
  </si>
  <si>
    <t>5913255020</t>
  </si>
  <si>
    <t>Zřízení konstrukce vozovky asfaltobetonové s ložní a obrusnou vrstvou tloušťky do 10 cm</t>
  </si>
  <si>
    <t>2388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</si>
  <si>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</si>
  <si>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1195</t>
  </si>
  <si>
    <t>5913255030</t>
  </si>
  <si>
    <t>Zřízení konstrukce vozovky asfaltobetonové s podkladní, ložní a obrusnou vrstvou tloušťky do 15 cm</t>
  </si>
  <si>
    <t>2390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</si>
  <si>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</si>
  <si>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</si>
  <si>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</si>
  <si>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2392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</si>
  <si>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</si>
  <si>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1197</t>
  </si>
  <si>
    <t>5913270010</t>
  </si>
  <si>
    <t>Vložení výztužné vložky textilní nebo geosyntetické</t>
  </si>
  <si>
    <t>2394</t>
  </si>
  <si>
    <t>Vložení výztužné vložky textilní nebo geosyntetické Poznámka: 1. V cenách jsou započteny náklady na vložení vložky pro zvýšení soudržnosti vrstev asfaltobetonu . 2. V cenách nejsou obsaženy náklady na dodávku materiálu.</t>
  </si>
  <si>
    <t>5913280035</t>
  </si>
  <si>
    <t>Demontáž dílů komunikace ze zámkové dlažby uložení v podsypu</t>
  </si>
  <si>
    <t>2396</t>
  </si>
  <si>
    <t>Demontáž dílů komunikace ze zámkové dlažby uložení v podsypu Poznámka: 1. V cenách jsou započteny náklady na odstranění dlažby nebo obrubníku a naložení na dopravní prostředek.</t>
  </si>
  <si>
    <t>1199</t>
  </si>
  <si>
    <t>5913280210</t>
  </si>
  <si>
    <t>Demontáž dílů komunikace obrubníku uložení v betonu</t>
  </si>
  <si>
    <t>2398</t>
  </si>
  <si>
    <t>Demontáž dílů komunikace obrubníku uložení v betonu Poznámka: 1. V cenách jsou započteny náklady na odstranění dlažby nebo obrubníku a naložení na dopravní prostředek.</t>
  </si>
  <si>
    <t>5913285035</t>
  </si>
  <si>
    <t>Montáž dílů komunikace ze zámkové dlažby uložení v podsypu</t>
  </si>
  <si>
    <t>2400</t>
  </si>
  <si>
    <t>Montáž dílů komunikace ze zámkové dlažby uložení v podsypu Poznámka: 1. V cenách jsou započteny náklady na osazení dlažby nebo obrubníku. 2. V cenách nejsou obsaženy náklady na dodávku materiálu.</t>
  </si>
  <si>
    <t>1201</t>
  </si>
  <si>
    <t>5913285210</t>
  </si>
  <si>
    <t>Montáž dílů komunikace obrubníku uložení v betonu</t>
  </si>
  <si>
    <t>2402</t>
  </si>
  <si>
    <t>Montáž dílů komunikace obrubníku uložení v betonu Poznámka: 1. V cenách jsou započteny náklady na osazení dlažby nebo obrubníku. 2. V cenách nejsou obsaženy náklady na dodávku materiálu.</t>
  </si>
  <si>
    <t>5913323030</t>
  </si>
  <si>
    <t>Montáž svislé dopravní značky včetně sloupku a patky</t>
  </si>
  <si>
    <t>2404</t>
  </si>
  <si>
    <t>Montáž svislé dopravní značky včetně sloupku a patky Poznámka: 1. V cenách jsou započteny náklady na montáž dílů včetně zemních prací a úpravy terénu. 2. V cenách nejsou obsaženy náklady na dodávku materiálu.</t>
  </si>
  <si>
    <t>1203</t>
  </si>
  <si>
    <t>5913335030</t>
  </si>
  <si>
    <t>Nátěr vodorovného dopravního značení souvislá čára šíře do 150 mm</t>
  </si>
  <si>
    <t>2406</t>
  </si>
  <si>
    <t>Nátěr vodorovného dopravního značení souvislá čára šíře do 150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</si>
  <si>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5913400010</t>
  </si>
  <si>
    <t>Nátěr označení závaží výhybky</t>
  </si>
  <si>
    <t>2408</t>
  </si>
  <si>
    <t>Nátěr označení závaží výhybky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</si>
  <si>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1205</t>
  </si>
  <si>
    <t>5913400020</t>
  </si>
  <si>
    <t>Nátěr označení štítku výhybky</t>
  </si>
  <si>
    <t>2410</t>
  </si>
  <si>
    <t>Nátěr označení štítku výhybky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</si>
  <si>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5913410010</t>
  </si>
  <si>
    <t>Nátěr traťových značek kilometrovníku</t>
  </si>
  <si>
    <t>2412</t>
  </si>
  <si>
    <t>Nátěr traťových značek kilometrovníku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</si>
  <si>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1207</t>
  </si>
  <si>
    <t>5913410020</t>
  </si>
  <si>
    <t>Nátěr traťových značek hektometrovníku</t>
  </si>
  <si>
    <t>2414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</si>
  <si>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</si>
  <si>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</si>
  <si>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</si>
  <si>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2416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</si>
  <si>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</si>
  <si>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1209</t>
  </si>
  <si>
    <t>5913440010</t>
  </si>
  <si>
    <t>Nátěr vizuálně kontrastního pruhu nástupiště šíře do 100 mm</t>
  </si>
  <si>
    <t>2418</t>
  </si>
  <si>
    <t>Nátěr vizuálně kontrastního pruhu nástupiště šíře do 100 mm Poznámka: 1. V cenách jsou započteny náklady na očištění povrchu pásu od starého nátěru a nečistot a jeho obnovení barvou schváleného typu a odstínu. 2. V cenách nejsou obsaženy náklady na dodávku materiálu.</t>
  </si>
  <si>
    <t>5913440020</t>
  </si>
  <si>
    <t>Nátěr vizuálně kontrastního pruhu nástupiště šíře do 125 mm</t>
  </si>
  <si>
    <t>2420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</si>
  <si>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</si>
  <si>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1211</t>
  </si>
  <si>
    <t>5913440030</t>
  </si>
  <si>
    <t>Nátěr vizuálně kontrastního pruhu nástupiště šíře do 150 mm</t>
  </si>
  <si>
    <t>2422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</si>
  <si>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</si>
  <si>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5913440040</t>
  </si>
  <si>
    <t>Nátěr vizuálně kontrastního pruhu nástupiště šíře do 200 mm</t>
  </si>
  <si>
    <t>2424</t>
  </si>
  <si>
    <t>Nátěr vizuálně kontrastního pruhu nástupiště šíře do 200 mm Poznámka: 1. V cenách jsou započteny náklady na očištění povrchu pásu od starého nátěru a nečistot a jeho obnovení barvou schváleného typu a odstínu. 2. V cenách nejsou obsaženy náklady na dodávku materiálu.</t>
  </si>
  <si>
    <t>1213</t>
  </si>
  <si>
    <t>5914005010</t>
  </si>
  <si>
    <t>Rozšíření stezky zemního tělesa dle VL Ž2 přisypávkou zemního tělesa</t>
  </si>
  <si>
    <t>2426</t>
  </si>
  <si>
    <t>Rozšíření stezky zemního tělesa dle VL Ž2 přisypávkou zemního tělesa Poznámka: 1. V cenách jsou započteny i náklady na uložení výzisku na terén nebo naložení na dopravní prostředek. 2. V cenách nejsou obsaženy náklady na dodávku materiálu, odtěžení zemního tělesa, dopravu a skládkovné.</t>
  </si>
  <si>
    <t>5914005030</t>
  </si>
  <si>
    <t>Rozšíření stezky zemního tělesa dle VL Ž2 gabiony</t>
  </si>
  <si>
    <t>2428</t>
  </si>
  <si>
    <t>Rozšíření stezky zemního tělesa dle VL Ž2 gabiony Poznámka: 1. V cenách jsou započteny i náklady na uložení výzisku na terén nebo naložení na dopravní prostředek. 2. V cenách nejsou obsaženy náklady na dodávku materiálu, odtěžení zemního tělesa, dopravu a skládkovné.</t>
  </si>
  <si>
    <t>1215</t>
  </si>
  <si>
    <t>5914005040</t>
  </si>
  <si>
    <t>Rozšíření stezky zemního tělesa dle VL Ž2 použitými železobetonovými pražci</t>
  </si>
  <si>
    <t>2430</t>
  </si>
  <si>
    <t>Rozšíření stezky zemního tělesa dle VL Ž2 použitými železobetonovými pražci Poznámka: 1. V cenách jsou započteny i náklady na uložení výzisku na terén nebo naložení na dopravní prostředek. 2. V cenách nejsou obsaženy náklady na dodávku materiálu, odtěžení zemního tělesa, dopravu a skládkovné.</t>
  </si>
  <si>
    <t>5914015010</t>
  </si>
  <si>
    <t>Čištění odvodňovacích zařízení ručně příkop zpevněný</t>
  </si>
  <si>
    <t>2432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</si>
  <si>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</si>
  <si>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1217</t>
  </si>
  <si>
    <t>5914015020</t>
  </si>
  <si>
    <t>Čištění odvodňovacích zařízení ručně příkop nezpevněný</t>
  </si>
  <si>
    <t>2434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</si>
  <si>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</si>
  <si>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</si>
  <si>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</si>
  <si>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2436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</si>
  <si>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</si>
  <si>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1219</t>
  </si>
  <si>
    <t>5914015040</t>
  </si>
  <si>
    <t>Čištění odvodňovacích zařízení ručně příkopová zídka s krytem</t>
  </si>
  <si>
    <t>2438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</si>
  <si>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</si>
  <si>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</si>
  <si>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</si>
  <si>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2440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</si>
  <si>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</si>
  <si>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1221</t>
  </si>
  <si>
    <t>5914015110</t>
  </si>
  <si>
    <t>Čištění odvodňovacích zařízení ručně žlab s mřížkou (ekodrén)</t>
  </si>
  <si>
    <t>2442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</si>
  <si>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</si>
  <si>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5914015120</t>
  </si>
  <si>
    <t>Čištění odvodňovacích zařízení ručně žlab štěrbinový</t>
  </si>
  <si>
    <t>2444</t>
  </si>
  <si>
    <t>Čištění odvodňovacích zařízení ručně žlab štěrbinový Poznámka: 1. V cenách jsou započteny náklady na vyčištění od nánosu a nečistot a rozprostření výzisku na terén nebo naložení na dopravní prostředek. 2. V cenách nejsou obsaženy náklady na dopravu a skládkovné.</t>
  </si>
  <si>
    <t>1223</t>
  </si>
  <si>
    <t>5914015130</t>
  </si>
  <si>
    <t>Čištění odvodňovacích zařízení ručně prahová vpusť s mříží</t>
  </si>
  <si>
    <t>2446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</si>
  <si>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</si>
  <si>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</si>
  <si>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</si>
  <si>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2448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</si>
  <si>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</si>
  <si>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1225</t>
  </si>
  <si>
    <t>5914020020</t>
  </si>
  <si>
    <t>Čištění otevřených odvodňovacích zařízení strojně příkop nezpevněný</t>
  </si>
  <si>
    <t>2450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</si>
  <si>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</si>
  <si>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5914030010</t>
  </si>
  <si>
    <t>Demontáž dílů otevřeného odvodnění příkopové tvárnice</t>
  </si>
  <si>
    <t>2452</t>
  </si>
  <si>
    <t>Demontáž dílů otevřeného odvodnění příkopové tvárnice Poznámka: 1. V cenách jsou započteny náklady na demontáž dílů, zához, urovnání a úpravu terénu nebo naložení výzisku na dopravní prostředek. 2. V cenách nejsou obsaženy náklady na dopravu a skládkovné.</t>
  </si>
  <si>
    <t>1227</t>
  </si>
  <si>
    <t>5914030510</t>
  </si>
  <si>
    <t>Demontáž dílů otevřeného odvodnění silničního žlabu s mřížkou</t>
  </si>
  <si>
    <t>2454</t>
  </si>
  <si>
    <t>Demontáž dílů otevřeného odvodnění silničního žlabu s mřížkou Poznámka: 1. V cenách jsou započteny náklady na demontáž dílů, zához, urovnání a úpravu terénu nebo naložení výzisku na dopravní prostředek. 2. V cenách nejsou obsaženy náklady na dopravu a skládkovné.</t>
  </si>
  <si>
    <t>5914030520</t>
  </si>
  <si>
    <t>Demontáž dílů otevřeného odvodnění silničního žlabu štěrbinového</t>
  </si>
  <si>
    <t>2456</t>
  </si>
  <si>
    <t>Demontáž dílů otevřeného odvodnění silničního žlabu štěrbinového Poznámka: 1. V cenách jsou započteny náklady na demontáž dílů, zához, urovnání a úpravu terénu nebo naložení výzisku na dopravní prostředek. 2. V cenách nejsou obsaženy náklady na dopravu a skládkovné.</t>
  </si>
  <si>
    <t>1229</t>
  </si>
  <si>
    <t>5914030550</t>
  </si>
  <si>
    <t>Demontáž dílů otevřeného odvodnění prahové vpusti z prefabrikovaných dílů</t>
  </si>
  <si>
    <t>2458</t>
  </si>
  <si>
    <t>Demontáž dílů otevřeného odvodnění prahové vpusti z prefabrikovaných dílů Poznámka: 1. V cenách jsou započteny náklady na demontáž dílů, zához, urovnání a úpravu terénu nebo naložení výzisku na dopravní prostředek. 2. V cenách nejsou obsaženy náklady na dopravu a skládkovné.</t>
  </si>
  <si>
    <t>5914035010</t>
  </si>
  <si>
    <t>Zřízení otevřených odvodňovacích zařízení příkopové tvárnice</t>
  </si>
  <si>
    <t>2460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</si>
  <si>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</si>
  <si>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1231</t>
  </si>
  <si>
    <t>5914035150</t>
  </si>
  <si>
    <t>Zřízení otevřených odvodňovacích zařízení příkopového žlabu staveništního prefabrikátu</t>
  </si>
  <si>
    <t>2462</t>
  </si>
  <si>
    <t>Zřízení otevřených odvodňovacích zařízení příkopového žlabu staveništního prefabrikátu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</si>
  <si>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</si>
  <si>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</si>
  <si>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2464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</si>
  <si>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</si>
  <si>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1233</t>
  </si>
  <si>
    <t>5914035510</t>
  </si>
  <si>
    <t>Zřízení otevřených odvodňovacích zařízení silničního žlabu s mřížkou</t>
  </si>
  <si>
    <t>2466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</si>
  <si>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</si>
  <si>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5914035520</t>
  </si>
  <si>
    <t>Zřízení otevřených odvodňovacích zařízení silničního žlabu štěrbinový</t>
  </si>
  <si>
    <t>2468</t>
  </si>
  <si>
    <t>Zřízení otevřených odvodňovacích zařízení silničního žlabu štěrbinový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</si>
  <si>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1235</t>
  </si>
  <si>
    <t>5914035550</t>
  </si>
  <si>
    <t>Zřízení otevřených odvodňovacích zařízení prahové vpusti prefabrikované díly</t>
  </si>
  <si>
    <t>2470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</si>
  <si>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</si>
  <si>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5914055010</t>
  </si>
  <si>
    <t>Zřízení krytých odvodňovacích zařízení potrubí trativodu</t>
  </si>
  <si>
    <t>2472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</si>
  <si>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</si>
  <si>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1237</t>
  </si>
  <si>
    <t>5914055020</t>
  </si>
  <si>
    <t>Zřízení krytých odvodňovacích zařízení šachty trativodu</t>
  </si>
  <si>
    <t>2474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</si>
  <si>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</si>
  <si>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5914055030</t>
  </si>
  <si>
    <t>Zřízení krytých odvodňovacích zařízení svodného potrubí</t>
  </si>
  <si>
    <t>2476</t>
  </si>
  <si>
    <t>Zřízení krytých odvodňovacích zařízení svodného potrubí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</si>
  <si>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1239</t>
  </si>
  <si>
    <t>5914055040</t>
  </si>
  <si>
    <t>Zřízení krytých odvodňovacích zařízení svodné šachty</t>
  </si>
  <si>
    <t>2478</t>
  </si>
  <si>
    <t>Zřízení krytých odvodňovacích zařízení svodné šachty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</si>
  <si>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5914075010</t>
  </si>
  <si>
    <t>Zřízení konstrukční vrstvy pražcového podloží bez geomateriálu tl. 0,15 m</t>
  </si>
  <si>
    <t>2480</t>
  </si>
  <si>
    <t>Zřízení konstrukční vrstvy pražcového podloží bez geomateriálu tl. 0,15 m Poznámka: 1. V cenách nejsou obsaženy náklady na dodávku materiálu a odtěžení zeminy.</t>
  </si>
  <si>
    <t>1241</t>
  </si>
  <si>
    <t>5914075020</t>
  </si>
  <si>
    <t>Zřízení konstrukční vrstvy pražcového podloží bez geomateriálu tl. 0,30 m</t>
  </si>
  <si>
    <t>2482</t>
  </si>
  <si>
    <t>Zřízení konstrukční vrstvy pražcového podloží bez geomateriálu tl. 0,30 m Poznámka: 1. V cenách nejsou obsaženy náklady na dodávku materiálu a odtěžení zeminy.</t>
  </si>
  <si>
    <t>5914075110</t>
  </si>
  <si>
    <t>Zřízení konstrukční vrstvy pražcového podloží včetně geotextilie tl. 0,15 m</t>
  </si>
  <si>
    <t>2484</t>
  </si>
  <si>
    <t>Zřízení konstrukční vrstvy pražcového podloží včetně geotextilie tl. 0,15 m Poznámka: 1. V cenách nejsou obsaženy náklady na dodávku materiálu a odtěžení zeminy.</t>
  </si>
  <si>
    <t>1243</t>
  </si>
  <si>
    <t>5914075120</t>
  </si>
  <si>
    <t>Zřízení konstrukční vrstvy pražcového podloží včetně geotextilie tl. 0,30 m</t>
  </si>
  <si>
    <t>2486</t>
  </si>
  <si>
    <t>Zřízení konstrukční vrstvy pražcového podloží včetně geotextilie tl. 0,30 m Poznámka: 1. V cenách nejsou obsaženy náklady na dodávku materiálu a odtěžení zeminy.</t>
  </si>
  <si>
    <t>5914075210</t>
  </si>
  <si>
    <t>Zřízení konstrukční vrstvy pražcového podloží včetně výztužného prvku tl. 0,15 m</t>
  </si>
  <si>
    <t>2488</t>
  </si>
  <si>
    <t>Zřízení konstrukční vrstvy pražcového podloží včetně výztužného prvku tl. 0,15 m Poznámka: 1. V cenách nejsou obsaženy náklady na dodávku materiálu a odtěžení zeminy.</t>
  </si>
  <si>
    <t>1245</t>
  </si>
  <si>
    <t>5914075220</t>
  </si>
  <si>
    <t>Zřízení konstrukční vrstvy pražcového podloží včetně výztužného prvku tl. 0,30 m</t>
  </si>
  <si>
    <t>2490</t>
  </si>
  <si>
    <t>Zřízení konstrukční vrstvy pražcového podloží včetně výztužného prvku tl. 0,30 m Poznámka: 1. V cenách nejsou obsaženy náklady na dodávku materiálu a odtěžení zeminy.</t>
  </si>
  <si>
    <t>5914110010</t>
  </si>
  <si>
    <t>Oprava nástupiště sypaného z kameniva úprava povrchu místní, jednotlivá</t>
  </si>
  <si>
    <t>2492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</si>
  <si>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</si>
  <si>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1247</t>
  </si>
  <si>
    <t>5914110030</t>
  </si>
  <si>
    <t>Oprava nástupiště sypaného z kameniva úprava profilu v šíři 1 m</t>
  </si>
  <si>
    <t>2494</t>
  </si>
  <si>
    <t>Oprava nástupiště sypaného z kameniva úprava profilu v šíři 1 m Poznámka: 1. V cenách jsou započteny náklady na manipulaci a naložení výzisku kameniva na dopravní prostředek. 2. V cenách nejsou obsaženy náklady na dodávku materiálu.</t>
  </si>
  <si>
    <t>5914110050</t>
  </si>
  <si>
    <t>Oprava nástupiště sypaného z kameniva úprava v celém profilu</t>
  </si>
  <si>
    <t>2496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</si>
  <si>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</si>
  <si>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1249</t>
  </si>
  <si>
    <t>5914110110</t>
  </si>
  <si>
    <t>Oprava nástupiště z prefabrikátů tvárnice</t>
  </si>
  <si>
    <t>2498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</si>
  <si>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</si>
  <si>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5914110120</t>
  </si>
  <si>
    <t>Oprava nástupiště z prefabrikátů obrubníku</t>
  </si>
  <si>
    <t>2500</t>
  </si>
  <si>
    <t>Oprava nástupiště z prefabrikátů obrubníku Poznámka: 1. V cenách jsou započteny náklady na manipulaci a naložení výzisku kameniva na dopravní prostředek. 2. V cenách nejsou obsaženy náklady na dodávku materiálu.</t>
  </si>
  <si>
    <t>1251</t>
  </si>
  <si>
    <t>5914110130</t>
  </si>
  <si>
    <t>Oprava nástupiště z prefabrikátů povrchové vrstvy</t>
  </si>
  <si>
    <t>2502</t>
  </si>
  <si>
    <t>Oprava nástupiště z prefabrikátů povrchové vrstvy Poznámka: 1. V cenách jsou započteny náklady na manipulaci a naložení výzisku kameniva na dopravní prostředek. 2. V cenách nejsou obsaženy náklady na dodávku materiálu.</t>
  </si>
  <si>
    <t>5914110140</t>
  </si>
  <si>
    <t>Oprava nástupiště z prefabrikátů desky</t>
  </si>
  <si>
    <t>2504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</si>
  <si>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</si>
  <si>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1253</t>
  </si>
  <si>
    <t>5914110160</t>
  </si>
  <si>
    <t>Oprava nástupiště z prefabrikátů úložného bloku U65</t>
  </si>
  <si>
    <t>2506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</si>
  <si>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</si>
  <si>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</si>
  <si>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</si>
  <si>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2508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</si>
  <si>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</si>
  <si>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1255</t>
  </si>
  <si>
    <t>5914115310</t>
  </si>
  <si>
    <t>Demontáž nástupištních desek Sudop K (KD,KS) 145</t>
  </si>
  <si>
    <t>2510</t>
  </si>
  <si>
    <t>Demontáž nástupištních desek Sudop K (KD,KS) 145 Poznámka: 1. V cenách jsou započteny náklady na snesení, uložení nebo naložení na dopravní prostředek a uložení na úložišti.</t>
  </si>
  <si>
    <t>5914115320</t>
  </si>
  <si>
    <t>Demontáž nástupištních desek Sudop K (KD,KS) 145Z</t>
  </si>
  <si>
    <t>2512</t>
  </si>
  <si>
    <t>Demontáž nástupištních desek Sudop K (KD,KS) 145Z Poznámka: 1. V cenách jsou započteny náklady na snesení, uložení nebo naložení na dopravní prostředek a uložení na úložišti.</t>
  </si>
  <si>
    <t>1257</t>
  </si>
  <si>
    <t>5914115330</t>
  </si>
  <si>
    <t>Demontáž nástupištních desek Sudop K (KD,KS) 150</t>
  </si>
  <si>
    <t>2514</t>
  </si>
  <si>
    <t>Demontáž nástupištních desek Sudop K (KD,KS) 150 Poznámka: 1. V cenách jsou započteny náklady na snesení, uložení nebo naložení na dopravní prostředek a uložení na úložišti.</t>
  </si>
  <si>
    <t>5914115340</t>
  </si>
  <si>
    <t>Demontáž nástupištních desek Sudop K 230</t>
  </si>
  <si>
    <t>2516</t>
  </si>
  <si>
    <t>Demontáž nástupištních desek Sudop K 230 Poznámka: 1. V cenách jsou započteny náklady na snesení, uložení nebo naložení na dopravní prostředek a uložení na úložišti.</t>
  </si>
  <si>
    <t>1259</t>
  </si>
  <si>
    <t>5914120010</t>
  </si>
  <si>
    <t>Demontáž nástupiště úrovňového sypaného v celé šíři</t>
  </si>
  <si>
    <t>2518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</si>
  <si>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</si>
  <si>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5914120015</t>
  </si>
  <si>
    <t>Demontáž nástupiště úrovňového sypaného v šíři 1 m</t>
  </si>
  <si>
    <t>2520</t>
  </si>
  <si>
    <t>Demontáž nástupiště úrovňového sypaného v šíři 1 m Poznámka: 1. V cenách jsou započteny náklady na snesení dílů i zásypu a jejich uložení na plochu nebo naložení na dopravní prostředek a uložení na úložišti.</t>
  </si>
  <si>
    <t>1261</t>
  </si>
  <si>
    <t>5914120020</t>
  </si>
  <si>
    <t>Demontáž nástupiště úrovňového hrana Tischer</t>
  </si>
  <si>
    <t>2522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</si>
  <si>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</si>
  <si>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5914120030</t>
  </si>
  <si>
    <t>Demontáž nástupiště úrovňového Tischer jednostranného včetně podložek</t>
  </si>
  <si>
    <t>2524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</si>
  <si>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</si>
  <si>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1263</t>
  </si>
  <si>
    <t>5914120040</t>
  </si>
  <si>
    <t>Demontáž nástupiště úrovňového Tischer oboustranného včetně podložek</t>
  </si>
  <si>
    <t>2526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</si>
  <si>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</si>
  <si>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5914120050</t>
  </si>
  <si>
    <t>Demontáž nástupiště úrovňového Sudop K (KD,KS) 145</t>
  </si>
  <si>
    <t>2528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</si>
  <si>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</si>
  <si>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1265</t>
  </si>
  <si>
    <t>5914120060</t>
  </si>
  <si>
    <t>Demontáž nástupiště úrovňového Sudop K (KD,KS) 145Z</t>
  </si>
  <si>
    <t>2530</t>
  </si>
  <si>
    <t>Demontáž nástupiště úrovňového Sudop K (KD,KS) 145Z Poznámka: 1. V cenách jsou započteny náklady na snesení dílů i zásypu a jejich uložení na plochu nebo naložení na dopravní prostředek a uložení na úložišti.</t>
  </si>
  <si>
    <t>5914120070</t>
  </si>
  <si>
    <t>Demontáž nástupiště úrovňového Sudop K (KD,KS) 150</t>
  </si>
  <si>
    <t>2532</t>
  </si>
  <si>
    <t>Demontáž nástupiště úrovňového Sudop K (KD,KS) 150 Poznámka: 1. V cenách jsou započteny náklady na snesení dílů i zásypu a jejich uložení na plochu nebo naložení na dopravní prostředek a uložení na úložišti.</t>
  </si>
  <si>
    <t>1267</t>
  </si>
  <si>
    <t>5914120080</t>
  </si>
  <si>
    <t>Demontáž nástupiště úrovňového Sudop K 230</t>
  </si>
  <si>
    <t>2534</t>
  </si>
  <si>
    <t>Demontáž nástupiště úrovňového Sudop K 230 Poznámka: 1. V cenách jsou započteny náklady na snesení dílů i zásypu a jejich uložení na plochu nebo naložení na dopravní prostředek a uložení na úložišti.</t>
  </si>
  <si>
    <t>5914120090</t>
  </si>
  <si>
    <t>Demontáž nástupiště úrovňového Sudop KD 230</t>
  </si>
  <si>
    <t>2536</t>
  </si>
  <si>
    <t>Demontáž nástupiště úrovňového Sudop KD 230 Poznámka: 1. V cenách jsou započteny náklady na snesení dílů i zásypu a jejich uložení na plochu nebo naložení na dopravní prostředek a uložení na úložišti.</t>
  </si>
  <si>
    <t>1269</t>
  </si>
  <si>
    <t>5914120100</t>
  </si>
  <si>
    <t>Demontáž nástupiště úrovňového Sudop KS 230</t>
  </si>
  <si>
    <t>2538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</si>
  <si>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</si>
  <si>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5914125010</t>
  </si>
  <si>
    <t>Montáž nástupištních desek Sudop K (KD,KS) 145</t>
  </si>
  <si>
    <t>2540</t>
  </si>
  <si>
    <t>Montáž nástupištních desek Sudop K (KD,KS) 145 Poznámka: 1. V cenách jsou započteny náklady na manipulaci a montáž desek podle vzorového listu. 2. V cenách nejsou obsaženy náklady na dodávku materiálu.</t>
  </si>
  <si>
    <t>1271</t>
  </si>
  <si>
    <t>5914125020</t>
  </si>
  <si>
    <t>Montáž nástupištních desek Sudop K (KD,KS) 145Z</t>
  </si>
  <si>
    <t>2542</t>
  </si>
  <si>
    <t>Montáž nástupištních desek Sudop K (KD,KS) 145Z Poznámka: 1. V cenách jsou započteny náklady na manipulaci a montáž desek podle vzorového listu. 2. V cenách nejsou obsaženy náklady na dodávku materiálu.</t>
  </si>
  <si>
    <t>5914125030</t>
  </si>
  <si>
    <t>Montáž nástupištních desek Sudop K (KD,KS) 150</t>
  </si>
  <si>
    <t>2544</t>
  </si>
  <si>
    <t>Montáž nástupištních desek Sudop K (KD,KS) 150 Poznámka: 1. V cenách jsou započteny náklady na manipulaci a montáž desek podle vzorového listu. 2. V cenách nejsou obsaženy náklady na dodávku materiálu.</t>
  </si>
  <si>
    <t>1273</t>
  </si>
  <si>
    <t>5914125040</t>
  </si>
  <si>
    <t>Montáž nástupištních desek Sudop K 230</t>
  </si>
  <si>
    <t>2546</t>
  </si>
  <si>
    <t>Montáž nástupištních desek Sudop K 230 Poznámka: 1. V cenách jsou započteny náklady na manipulaci a montáž desek podle vzorového listu. 2. V cenách nejsou obsaženy náklady na dodávku materiálu.</t>
  </si>
  <si>
    <t>5914125050</t>
  </si>
  <si>
    <t>Montáž nástupištních desek Sudop KD 230</t>
  </si>
  <si>
    <t>2548</t>
  </si>
  <si>
    <t>Montáž nástupištních desek Sudop KD 230 Poznámka: 1. V cenách jsou započteny náklady na manipulaci a montáž desek podle vzorového listu. 2. V cenách nejsou obsaženy náklady na dodávku materiálu.</t>
  </si>
  <si>
    <t>1275</t>
  </si>
  <si>
    <t>5914125060</t>
  </si>
  <si>
    <t>Montáž nástupištních desek Sudop KS 230</t>
  </si>
  <si>
    <t>2550</t>
  </si>
  <si>
    <t>Montáž nástupištních desek Sudop KS 230 Poznámka: 1. V cenách jsou započteny náklady na manipulaci a montáž desek podle vzorového listu. 2. V cenách nejsou obsaženy náklady na dodávku materiálu.</t>
  </si>
  <si>
    <t>5914130005</t>
  </si>
  <si>
    <t>Montáž nástupiště úrovňového sypaného v celé šíři</t>
  </si>
  <si>
    <t>2552</t>
  </si>
  <si>
    <t>Montáž nástupiště úrovňového sypaného v celé šíři Poznámka: 1. V cenách jsou započteny náklady na úpravu terénu, montáž a zásyp podle vzorového listu. 2. V cenách nejsou obsaženy náklady na dodávku materiálu.</t>
  </si>
  <si>
    <t>1277</t>
  </si>
  <si>
    <t>5914130010</t>
  </si>
  <si>
    <t>Montáž nástupiště úrovňového sypaného v šíři 1 m</t>
  </si>
  <si>
    <t>2554</t>
  </si>
  <si>
    <t>Montáž nástupiště úrovňového sypaného v šíři 1 m Poznámka: 1. V cenách jsou započteny náklady na úpravu terénu, montáž a zásyp podle vzorového listu. 2. V cenách nejsou obsaženy náklady na dodávku materiálu.</t>
  </si>
  <si>
    <t>5914130020</t>
  </si>
  <si>
    <t>Montáž nástupiště úrovňového hrana Tischer</t>
  </si>
  <si>
    <t>2556</t>
  </si>
  <si>
    <t>Montáž nástupiště úrovňového hrana Tischer Poznámka: 1. V cenách jsou započteny náklady na úpravu terénu, montáž a zásyp podle vzorového listu. 2. V cenách nejsou obsaženy náklady na dodávku materiálu.</t>
  </si>
  <si>
    <t>1279</t>
  </si>
  <si>
    <t>5914130030</t>
  </si>
  <si>
    <t>Montáž nástupiště úrovňového Tischer</t>
  </si>
  <si>
    <t>2558</t>
  </si>
  <si>
    <t>Montáž nástupiště úrovňového Tischer Poznámka: 1. V cenách jsou započteny náklady na úpravu terénu, montáž a zásyp podle vzorového listu. 2. V cenách nejsou obsaženy náklady na dodávku materiálu.</t>
  </si>
  <si>
    <t>5914130040</t>
  </si>
  <si>
    <t>Montáž nástupiště úrovňového Tischer oboustranné</t>
  </si>
  <si>
    <t>2560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</si>
  <si>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</si>
  <si>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1281</t>
  </si>
  <si>
    <t>5914130050</t>
  </si>
  <si>
    <t>Montáž nástupiště úrovňového Sudop K (KD,KS) 145</t>
  </si>
  <si>
    <t>2562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</si>
  <si>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</si>
  <si>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5914130060</t>
  </si>
  <si>
    <t>Montáž nástupiště úrovňového Sudop K (KD,KS) 145Z</t>
  </si>
  <si>
    <t>2564</t>
  </si>
  <si>
    <t>Montáž nástupiště úrovňového Sudop K (KD,KS) 145Z Poznámka: 1. V cenách jsou započteny náklady na úpravu terénu, montáž a zásyp podle vzorového listu. 2. V cenách nejsou obsaženy náklady na dodávku materiálu.</t>
  </si>
  <si>
    <t>1283</t>
  </si>
  <si>
    <t>5914130070</t>
  </si>
  <si>
    <t>Montáž nástupiště úrovňového Sudop K (KD,KS) 150</t>
  </si>
  <si>
    <t>2566</t>
  </si>
  <si>
    <t>Montáž nástupiště úrovňového Sudop K (KD,KS) 150 Poznámka: 1. V cenách jsou započteny náklady na úpravu terénu, montáž a zásyp podle vzorového listu. 2. V cenách nejsou obsaženy náklady na dodávku materiálu.</t>
  </si>
  <si>
    <t>5914130080</t>
  </si>
  <si>
    <t>Montáž nástupiště úrovňového Sudop K 230</t>
  </si>
  <si>
    <t>2568</t>
  </si>
  <si>
    <t>Montáž nástupiště úrovňového Sudop K 230 Poznámka: 1. V cenách jsou započteny náklady na úpravu terénu, montáž a zásyp podle vzorového listu. 2. V cenách nejsou obsaženy náklady na dodávku materiálu.</t>
  </si>
  <si>
    <t>1285</t>
  </si>
  <si>
    <t>5914130090</t>
  </si>
  <si>
    <t>Montáž nástupiště úrovňového Sudop KD (KS) 230</t>
  </si>
  <si>
    <t>2570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</si>
  <si>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</si>
  <si>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5914130210</t>
  </si>
  <si>
    <t>Montáž nástupiště mimoúrovňového Sudop K (KD,KS) 145</t>
  </si>
  <si>
    <t>2572</t>
  </si>
  <si>
    <t>Montáž nástupiště mimoúrovňového Sudop K (KD,KS) 145 Poznámka: 1. V cenách jsou započteny náklady na úpravu terénu, montáž a zásyp podle vzorového listu. 2. V cenách nejsou obsaženy náklady na dodávku materiálu.</t>
  </si>
  <si>
    <t>1287</t>
  </si>
  <si>
    <t>5914130220</t>
  </si>
  <si>
    <t>Montáž nástupiště mimoúrovňového Sudop K (KD,KS) 145Z</t>
  </si>
  <si>
    <t>2574</t>
  </si>
  <si>
    <t>Montáž nástupiště mimoúrovňového Sudop K (KD,KS) 145Z Poznámka: 1. V cenách jsou započteny náklady na úpravu terénu, montáž a zásyp podle vzorového listu. 2. V cenách nejsou obsaženy náklady na dodávku materiálu.</t>
  </si>
  <si>
    <t>5914130230</t>
  </si>
  <si>
    <t>Montáž nástupiště mimoúrovňového Sudop K (KD,KS) 150</t>
  </si>
  <si>
    <t>2576</t>
  </si>
  <si>
    <t>Montáž nástupiště mimoúrovňového Sudop K (KD,KS) 150 Poznámka: 1. V cenách jsou započteny náklady na úpravu terénu, montáž a zásyp podle vzorového listu. 2. V cenách nejsou obsaženy náklady na dodávku materiálu.</t>
  </si>
  <si>
    <t>1289</t>
  </si>
  <si>
    <t>5914130240</t>
  </si>
  <si>
    <t>Montáž nástupiště mimoúrovňového Sudop K 230</t>
  </si>
  <si>
    <t>2578</t>
  </si>
  <si>
    <t>Montáž nástupiště mimoúrovňového Sudop K 230 Poznámka: 1. V cenách jsou započteny náklady na úpravu terénu, montáž a zásyp podle vzorového listu. 2. V cenách nejsou obsaženy náklady na dodávku materiálu.</t>
  </si>
  <si>
    <t>5914130250</t>
  </si>
  <si>
    <t>Montáž nástupiště mimoúrovňového Sudop KD (KS) 230</t>
  </si>
  <si>
    <t>2580</t>
  </si>
  <si>
    <t>Montáž nástupiště mimoúrovňového Sudop KD (KS) 230 Poznámka: 1. V cenách jsou započteny náklady na úpravu terénu, montáž a zásyp podle vzorového listu. 2. V cenách nejsou obsaženy náklady na dodávku materiálu.</t>
  </si>
  <si>
    <t>1291</t>
  </si>
  <si>
    <t>5914140010</t>
  </si>
  <si>
    <t>Oprava zarážedla zemního hrázky</t>
  </si>
  <si>
    <t>2582</t>
  </si>
  <si>
    <t>Oprava zarážedla zemního hrázky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</si>
  <si>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5914145010</t>
  </si>
  <si>
    <t>Demontáž zarážedla zemního</t>
  </si>
  <si>
    <t>2584</t>
  </si>
  <si>
    <t>Demontáž zarážedla zemního Poznámka: 1. V cenách jsou započteny náklady na vybourání, odstranění a naložení výzisku na dopravní prostředek.</t>
  </si>
  <si>
    <t>1293</t>
  </si>
  <si>
    <t>5914145020</t>
  </si>
  <si>
    <t>Demontáž zarážedla kolejnicového</t>
  </si>
  <si>
    <t>2586</t>
  </si>
  <si>
    <t>Demontáž zarážedla kolejnicového Poznámka: 1. V cenách jsou započteny náklady na vybourání, odstranění a naložení výzisku na dopravní prostředek.</t>
  </si>
  <si>
    <t>5914145030</t>
  </si>
  <si>
    <t>Demontáž zarážedla betonového typu "Sudop"</t>
  </si>
  <si>
    <t>2588</t>
  </si>
  <si>
    <t>Demontáž zarážedla betonového typu "Sudop" Poznámka: 1. V cenách jsou započteny náklady na vybourání, odstranění a naložení výzisku na dopravní prostředek.</t>
  </si>
  <si>
    <t>1295</t>
  </si>
  <si>
    <t>5914150010</t>
  </si>
  <si>
    <t>Montáž zarážedla zemního</t>
  </si>
  <si>
    <t>2590</t>
  </si>
  <si>
    <t>Montáž zarážedla zemního Poznámka: 1. V cenách jsou započteny náklady na montáž podle vzorového listu. 2. V cenách nejsou obsaženy náklady na dodávku materiálu.</t>
  </si>
  <si>
    <t>5914150020</t>
  </si>
  <si>
    <t>Montáž zarážedla kolejnicového</t>
  </si>
  <si>
    <t>2592</t>
  </si>
  <si>
    <t>Montáž zarážedla kolejnicového Poznámka: 1. V cenách jsou započteny náklady na montáž podle vzorového listu. 2. V cenách nejsou obsaženy náklady na dodávku materiálu.</t>
  </si>
  <si>
    <t>1297</t>
  </si>
  <si>
    <t>5915005010</t>
  </si>
  <si>
    <t>Hloubení rýh nebo jam ručně na železničním spodku třídy těžitelnosti I skupiny 1</t>
  </si>
  <si>
    <t>2594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</si>
  <si>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</si>
  <si>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5915005020</t>
  </si>
  <si>
    <t>Hloubení rýh nebo jam ručně na železničním spodku třídy těžitelnosti I skupiny 2</t>
  </si>
  <si>
    <t>2596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</si>
  <si>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</si>
  <si>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1299</t>
  </si>
  <si>
    <t>5915005030</t>
  </si>
  <si>
    <t>Hloubení rýh nebo jam ručně na železničním spodku třídy těžitelnosti I skupiny 3</t>
  </si>
  <si>
    <t>2598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</si>
  <si>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</si>
  <si>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5915005040</t>
  </si>
  <si>
    <t>Hloubení rýh nebo jam ručně na železničním spodku třídy těžitelnosti II skupiny 4</t>
  </si>
  <si>
    <t>2600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</si>
  <si>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</si>
  <si>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1301</t>
  </si>
  <si>
    <t>5915010010</t>
  </si>
  <si>
    <t>Těžení zeminy nebo horniny železničního spodku třídy těžitelnosti I skupiny 1</t>
  </si>
  <si>
    <t>2602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</si>
  <si>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</si>
  <si>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5915010020</t>
  </si>
  <si>
    <t>Těžení zeminy nebo horniny železničního spodku třídy těžitelnosti I skupiny 2</t>
  </si>
  <si>
    <t>2604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</si>
  <si>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</si>
  <si>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1303</t>
  </si>
  <si>
    <t>5915010030</t>
  </si>
  <si>
    <t>Těžení zeminy nebo horniny železničního spodku třídy těžitelnosti I skupiny 3</t>
  </si>
  <si>
    <t>2606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</si>
  <si>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</si>
  <si>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5915010040</t>
  </si>
  <si>
    <t>Těžení zeminy nebo horniny železničního spodku třídy těžitelnosti II skupiny 4</t>
  </si>
  <si>
    <t>2608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</si>
  <si>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</si>
  <si>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1305</t>
  </si>
  <si>
    <t>5915015010</t>
  </si>
  <si>
    <t>Svahování zemního tělesa železničního spodku v náspu</t>
  </si>
  <si>
    <t>2610</t>
  </si>
  <si>
    <t>Svahování zemního tělesa železničního spodku v náspu Poznámka: 1. V cenách jsou započteny náklady na svahování železničního tělesa a uložení výzisku na terén nebo naložení na dopravní prostředek.</t>
  </si>
  <si>
    <t>5915015020</t>
  </si>
  <si>
    <t>Svahování zemního tělesa železničního spodku v zářezu</t>
  </si>
  <si>
    <t>2612</t>
  </si>
  <si>
    <t>Svahování zemního tělesa železničního spodku v zářezu Poznámka: 1. V cenách jsou započteny náklady na svahování železničního tělesa a uložení výzisku na terén nebo naložení na dopravní prostředek.</t>
  </si>
  <si>
    <t>1307</t>
  </si>
  <si>
    <t>5915020010</t>
  </si>
  <si>
    <t>Povrchová úprava plochy železničního spodku</t>
  </si>
  <si>
    <t>2614</t>
  </si>
  <si>
    <t>Povrchová úprava plochy železničního spodku Poznámka: 1. V cenách jsou započteny náklady na urovnání a úpravu ploch nebo skládek výzisku kameniva a zeminy s jejich případnou rekultivací.</t>
  </si>
  <si>
    <t>5915025010</t>
  </si>
  <si>
    <t>Úprava vrstvy KL po snesení kolejového roštu koleje nebo výhybky</t>
  </si>
  <si>
    <t>2616</t>
  </si>
  <si>
    <t>Úprava vrstvy KL po snesení kolejového roštu koleje nebo výhybky Poznámka: 1. V cenách jsou započteny náklady na rozhrnutí a urovnání KL a terénu z důvodu rušení trati.</t>
  </si>
  <si>
    <t>1309</t>
  </si>
  <si>
    <t>5915030010</t>
  </si>
  <si>
    <t>Bourání drobných staveb železničního spodku zarážedel</t>
  </si>
  <si>
    <t>2618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</si>
  <si>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</si>
  <si>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5915030020</t>
  </si>
  <si>
    <t>Bourání drobných staveb železničního spodku montážních jam</t>
  </si>
  <si>
    <t>2620</t>
  </si>
  <si>
    <t>Bourání drobných staveb železničního spodku montážních jam Poznámka: 1. V cenách jsou započteny náklady na vybourání zdiva, uložení na terén, naložení na dopravní prostředek a uložení na skládce. 2. V cenách nejsou obsaženy náklady na dopravu a skládkovné.</t>
  </si>
  <si>
    <t>1311</t>
  </si>
  <si>
    <t>5915030030</t>
  </si>
  <si>
    <t>Bourání drobných staveb železničního spodku kolejových vah</t>
  </si>
  <si>
    <t>2622</t>
  </si>
  <si>
    <t>Bourání drobných staveb železničního spodku kolejových vah Poznámka: 1. V cenách jsou započteny náklady na vybourání zdiva, uložení na terén, naložení na dopravní prostředek a uložení na skládce. 2. V cenách nejsou obsaženy náklady na dopravu a skládkovné.</t>
  </si>
  <si>
    <t>5915030040</t>
  </si>
  <si>
    <t>Bourání drobných staveb železničního spodku kolejových brzd</t>
  </si>
  <si>
    <t>2624</t>
  </si>
  <si>
    <t>Bourání drobných staveb železničního spodku kolejových brzd Poznámka: 1. V cenách jsou započteny náklady na vybourání zdiva, uložení na terén, naložení na dopravní prostředek a uložení na skládce. 2. V cenách nejsou obsaženy náklady na dopravu a skládkovné.</t>
  </si>
  <si>
    <t>1313</t>
  </si>
  <si>
    <t>5916015010</t>
  </si>
  <si>
    <t>Ochrana povrchu před sprejovými nápisy preventivním nátěrem</t>
  </si>
  <si>
    <t>2626</t>
  </si>
  <si>
    <t>Ochrana povrchu před sprejovými nápisy preventivním nátěrem Poznámka: 1. V cenách jsou započteny náklady na ochranné prostředky.</t>
  </si>
  <si>
    <t>5917005010</t>
  </si>
  <si>
    <t>Protihluková stěna dřevěná výměna dílu</t>
  </si>
  <si>
    <t>2628</t>
  </si>
  <si>
    <t>Protihluková stěna dřevěná výměna dílu Poznámka: 1. V cenách jsou započteny náklady na výměnu, demontáž nebo montáž a na naložení výzisku na dopravní prostředek. 2. V cenách nejsou obsaženy náklady na dodávku materiálu, dopravu výzisku a skládkovné.</t>
  </si>
  <si>
    <t>1315</t>
  </si>
  <si>
    <t>5917005020</t>
  </si>
  <si>
    <t>Protihluková stěna dřevěná výměna latí</t>
  </si>
  <si>
    <t>2630</t>
  </si>
  <si>
    <t>Protihluková stěna dřevěná výměna latí Poznámka: 1. V cenách jsou započteny náklady na výměnu, demontáž nebo montáž a na naložení výzisku na dopravní prostředek. 2. V cenách nejsou obsaženy náklady na dodávku materiálu, dopravu výzisku a skládkovné.</t>
  </si>
  <si>
    <t>5917005030</t>
  </si>
  <si>
    <t>Protihluková stěna dřevěná výměna sítě</t>
  </si>
  <si>
    <t>2632</t>
  </si>
  <si>
    <t>Protihluková stěna dřevěná výměna sítě Poznámka: 1. V cenách jsou započteny náklady na výměnu, demontáž nebo montáž a na naložení výzisku na dopravní prostředek. 2. V cenách nejsou obsaženy náklady na dodávku materiálu, dopravu výzisku a skládkovné.</t>
  </si>
  <si>
    <t>1317</t>
  </si>
  <si>
    <t>5917005040</t>
  </si>
  <si>
    <t>Protihluková stěna dřevěná výměna těsnění</t>
  </si>
  <si>
    <t>2634</t>
  </si>
  <si>
    <t>Protihluková stěna dřevěná výměna těsnění Poznámka: 1. V cenách jsou započteny náklady na výměnu, demontáž nebo montáž a na naložení výzisku na dopravní prostředek. 2. V cenách nejsou obsaženy náklady na dodávku materiálu, dopravu výzisku a skládkovné.</t>
  </si>
  <si>
    <t>5917005110</t>
  </si>
  <si>
    <t>Protihluková stěna dřevěná demontáž dílu</t>
  </si>
  <si>
    <t>2636</t>
  </si>
  <si>
    <t>Protihluková stěna dřevěná demontáž dílu Poznámka: 1. V cenách jsou započteny náklady na výměnu, demontáž nebo montáž a na naložení výzisku na dopravní prostředek. 2. V cenách nejsou obsaženy náklady na dodávku materiálu, dopravu výzisku a skládkovné.</t>
  </si>
  <si>
    <t>1319</t>
  </si>
  <si>
    <t>5917005120</t>
  </si>
  <si>
    <t>Protihluková stěna dřevěná demontáž latí</t>
  </si>
  <si>
    <t>2638</t>
  </si>
  <si>
    <t>Protihluková stěna dřevěná demontáž latí Poznámka: 1. V cenách jsou započteny náklady na výměnu, demontáž nebo montáž a na naložení výzisku na dopravní prostředek. 2. V cenách nejsou obsaženy náklady na dodávku materiálu, dopravu výzisku a skládkovné.</t>
  </si>
  <si>
    <t>5917005130</t>
  </si>
  <si>
    <t>Protihluková stěna dřevěná demontáž sítě</t>
  </si>
  <si>
    <t>2640</t>
  </si>
  <si>
    <t>Protihluková stěna dřevěná demontáž sítě Poznámka: 1. V cenách jsou započteny náklady na výměnu, demontáž nebo montáž a na naložení výzisku na dopravní prostředek. 2. V cenách nejsou obsaženy náklady na dodávku materiálu, dopravu výzisku a skládkovné.</t>
  </si>
  <si>
    <t>1321</t>
  </si>
  <si>
    <t>5917005210</t>
  </si>
  <si>
    <t>Protihluková stěna dřevěná montáž dílu</t>
  </si>
  <si>
    <t>2642</t>
  </si>
  <si>
    <t>Protihluková stěna dřevěná montáž dílu Poznámka: 1. V cenách jsou započteny náklady na výměnu, demontáž nebo montáž a na naložení výzisku na dopravní prostředek. 2. V cenách nejsou obsaženy náklady na dodávku materiálu, dopravu výzisku a skládkovné.</t>
  </si>
  <si>
    <t>5917005220</t>
  </si>
  <si>
    <t>Protihluková stěna dřevěná montáž latí</t>
  </si>
  <si>
    <t>2644</t>
  </si>
  <si>
    <t>Protihluková stěna dřevěná montáž latí Poznámka: 1. V cenách jsou započteny náklady na výměnu, demontáž nebo montáž a na naložení výzisku na dopravní prostředek. 2. V cenách nejsou obsaženy náklady na dodávku materiálu, dopravu výzisku a skládkovné.</t>
  </si>
  <si>
    <t>1323</t>
  </si>
  <si>
    <t>5917005230</t>
  </si>
  <si>
    <t>Protihluková stěna dřevěná montáž sítě</t>
  </si>
  <si>
    <t>2646</t>
  </si>
  <si>
    <t>Protihluková stěna dřevěná montáž sítě Poznámka: 1. V cenách jsou započteny náklady na výměnu, demontáž nebo montáž a na naložení výzisku na dopravní prostředek. 2. V cenách nejsou obsaženy náklady na dodávku materiálu, dopravu výzisku a skládkovné.</t>
  </si>
  <si>
    <t>5917005310</t>
  </si>
  <si>
    <t>Protihluková stěna dřevěná oprava latí</t>
  </si>
  <si>
    <t>2648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</si>
  <si>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</si>
  <si>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1325</t>
  </si>
  <si>
    <t>5917005320</t>
  </si>
  <si>
    <t>Protihluková stěna dřevěná oprava sítě</t>
  </si>
  <si>
    <t>2650</t>
  </si>
  <si>
    <t>Protihluková stěna dřevěná oprava sítě Poznámka: 1. V cenách jsou započteny náklady na výměnu, demontáž nebo montáž a na naložení výzisku na dopravní prostředek. 2. V cenách nejsou obsaženy náklady na dodávku materiálu, dopravu výzisku a skládkovné.</t>
  </si>
  <si>
    <t>5917005330</t>
  </si>
  <si>
    <t>Protihluková stěna dřevěná oprava těsnění</t>
  </si>
  <si>
    <t>2652</t>
  </si>
  <si>
    <t>Protihluková stěna dřevěná oprava těsnění Poznámka: 1. V cenách jsou započteny náklady na výměnu, demontáž nebo montáž a na naložení výzisku na dopravní prostředek. 2. V cenách nejsou obsaženy náklady na dodávku materiálu, dopravu výzisku a skládkovné.</t>
  </si>
  <si>
    <t>1327</t>
  </si>
  <si>
    <t>5917005340</t>
  </si>
  <si>
    <t>Protihluková stěna dřevěná oprava nátěru</t>
  </si>
  <si>
    <t>2654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</si>
  <si>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</si>
  <si>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5917010010</t>
  </si>
  <si>
    <t>Protihluková stěna betonová výměna dílu</t>
  </si>
  <si>
    <t>2656</t>
  </si>
  <si>
    <t>Protihluková stěna betonová výměna dílu Poznámka: 1. V cenách jsou započteny náklady na naložení odpadu na dopravní prostředek. 2. V cenách nejsou obsaženy náklady na dodávku materiálu, dopravu výzisku a skládkovné.</t>
  </si>
  <si>
    <t>1329</t>
  </si>
  <si>
    <t>5917010020</t>
  </si>
  <si>
    <t>Protihluková stěna betonová výměna těsnění</t>
  </si>
  <si>
    <t>2658</t>
  </si>
  <si>
    <t>Protihluková stěna betonová výměna těsnění Poznámka: 1. V cenách jsou započteny náklady na naložení odpadu na dopravní prostředek. 2. V cenách nejsou obsaženy náklady na dodávku materiálu, dopravu výzisku a skládkovné.</t>
  </si>
  <si>
    <t>5917010110</t>
  </si>
  <si>
    <t>Protihluková stěna betonová demontáž dílu</t>
  </si>
  <si>
    <t>2660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</si>
  <si>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</si>
  <si>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1331</t>
  </si>
  <si>
    <t>5917010120</t>
  </si>
  <si>
    <t>Protihluková stěna betonová demontáž těsnění</t>
  </si>
  <si>
    <t>2662</t>
  </si>
  <si>
    <t>Protihluková stěna betonová demontáž těsnění Poznámka: 1. V cenách jsou započteny náklady na naložení odpadu na dopravní prostředek. 2. V cenách nejsou obsaženy náklady na dodávku materiálu, dopravu výzisku a skládkovné.</t>
  </si>
  <si>
    <t>5917010210</t>
  </si>
  <si>
    <t>Protihluková stěna betonová montáž dílu</t>
  </si>
  <si>
    <t>2664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</si>
  <si>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</si>
  <si>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1333</t>
  </si>
  <si>
    <t>5917010220</t>
  </si>
  <si>
    <t>Protihluková stěna betonová montáž těsnění</t>
  </si>
  <si>
    <t>2666</t>
  </si>
  <si>
    <t>Protihluková stěna betonová montáž těsnění Poznámka: 1. V cenách jsou započteny náklady na naložení odpadu na dopravní prostředek. 2. V cenách nejsou obsaženy náklady na dodávku materiálu, dopravu výzisku a skládkovné.</t>
  </si>
  <si>
    <t>5917010310</t>
  </si>
  <si>
    <t>Protihluková stěna betonová oprava uvolněného těsnění</t>
  </si>
  <si>
    <t>2668</t>
  </si>
  <si>
    <t>Protihluková stěna betonová oprava uvolněného těsnění Poznámka: 1. V cenách jsou započteny náklady na naložení odpadu na dopravní prostředek. 2. V cenách nejsou obsaženy náklady na dodávku materiálu, dopravu výzisku a skládkovné.</t>
  </si>
  <si>
    <t>1335</t>
  </si>
  <si>
    <t>5917015010</t>
  </si>
  <si>
    <t>Protihluková stěna plastová výměna dílu</t>
  </si>
  <si>
    <t>2670</t>
  </si>
  <si>
    <t>Protihluková stěna plastová výměna dílu Poznámka: 1. V cenách jsou započteny náklady na naložení odpadu na dopravní prostředek. 2. V cenách nejsou obsaženy náklady na dodávku materiálu, dopravu výzisku a skládkovné.</t>
  </si>
  <si>
    <t>5917015020</t>
  </si>
  <si>
    <t>Protihluková stěna plastová výměna těsnění</t>
  </si>
  <si>
    <t>2672</t>
  </si>
  <si>
    <t>Protihluková stěna plastová výměna těsnění Poznámka: 1. V cenách jsou započteny náklady na naložení odpadu na dopravní prostředek. 2. V cenách nejsou obsaženy náklady na dodávku materiálu, dopravu výzisku a skládkovné.</t>
  </si>
  <si>
    <t>1337</t>
  </si>
  <si>
    <t>5917015110</t>
  </si>
  <si>
    <t>Protihluková stěna plastová demontáž dílu</t>
  </si>
  <si>
    <t>2674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</si>
  <si>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</si>
  <si>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5917015120</t>
  </si>
  <si>
    <t>Protihluková stěna plastová demontáž těsnění</t>
  </si>
  <si>
    <t>2676</t>
  </si>
  <si>
    <t>Protihluková stěna plastová demontáž těsnění Poznámka: 1. V cenách jsou započteny náklady na naložení odpadu na dopravní prostředek. 2. V cenách nejsou obsaženy náklady na dodávku materiálu, dopravu výzisku a skládkovné.</t>
  </si>
  <si>
    <t>1339</t>
  </si>
  <si>
    <t>5917015210</t>
  </si>
  <si>
    <t>Protihluková stěna plastová montáž dílu</t>
  </si>
  <si>
    <t>2678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</si>
  <si>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</si>
  <si>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5917015220</t>
  </si>
  <si>
    <t>Protihluková stěna plastová montáž těsnění</t>
  </si>
  <si>
    <t>2680</t>
  </si>
  <si>
    <t>Protihluková stěna plastová montáž těsnění Poznámka: 1. V cenách jsou započteny náklady na naložení odpadu na dopravní prostředek. 2. V cenách nejsou obsaženy náklady na dodávku materiálu, dopravu výzisku a skládkovné.</t>
  </si>
  <si>
    <t>1341</t>
  </si>
  <si>
    <t>5917015310</t>
  </si>
  <si>
    <t>Protihluková stěna plastová oprava uvolněného těsnění</t>
  </si>
  <si>
    <t>2682</t>
  </si>
  <si>
    <t>Protihluková stěna plastová oprava uvolněného těsnění Poznámka: 1. V cenách jsou započteny náklady na naložení odpadu na dopravní prostředek. 2. V cenách nejsou obsaženy náklady na dodávku materiálu, dopravu výzisku a skládkovné.</t>
  </si>
  <si>
    <t>5917020010</t>
  </si>
  <si>
    <t>Průhledné části stěny výměna dílu ze skla</t>
  </si>
  <si>
    <t>2684</t>
  </si>
  <si>
    <t>Průhledné části stěny výměna dílu ze skla Poznámka: 1. V cenách jsou započteny náklady na naložení odpadu na dopravní prostředek. 2. V cenách nejsou obsaženy náklady na dodávku materiálu, dopravu výzisku a skládkovné.</t>
  </si>
  <si>
    <t>1343</t>
  </si>
  <si>
    <t>5917020020</t>
  </si>
  <si>
    <t>Průhledné části stěny výměna dílu z plexiskla</t>
  </si>
  <si>
    <t>2686</t>
  </si>
  <si>
    <t>Průhledné části stěny výměna dílu z plexiskla Poznámka: 1. V cenách jsou započteny náklady na naložení odpadu na dopravní prostředek. 2. V cenách nejsou obsaženy náklady na dodávku materiálu, dopravu výzisku a skládkovné.</t>
  </si>
  <si>
    <t>5917020030</t>
  </si>
  <si>
    <t>Průhledné části stěny výměna těsnění</t>
  </si>
  <si>
    <t>2688</t>
  </si>
  <si>
    <t>Průhledné části stěny výměna těsnění Poznámka: 1. V cenách jsou započteny náklady na naložení odpadu na dopravní prostředek. 2. V cenách nejsou obsaženy náklady na dodávku materiálu, dopravu výzisku a skládkovné.</t>
  </si>
  <si>
    <t>1345</t>
  </si>
  <si>
    <t>5917020110</t>
  </si>
  <si>
    <t>Průhledné části stěny demontáž dílu ze skla</t>
  </si>
  <si>
    <t>2690</t>
  </si>
  <si>
    <t>Průhledné části stěny demontáž dílu ze skla Poznámka: 1. V cenách jsou započteny náklady na naložení odpadu na dopravní prostředek. 2. V cenách nejsou obsaženy náklady na dodávku materiálu, dopravu výzisku a skládkovné.</t>
  </si>
  <si>
    <t>5917020120</t>
  </si>
  <si>
    <t>Průhledné části stěny demontáž dílu z plexiskla</t>
  </si>
  <si>
    <t>2692</t>
  </si>
  <si>
    <t>Průhledné části stěny demontáž dílu z plexiskla Poznámka: 1. V cenách jsou započteny náklady na naložení odpadu na dopravní prostředek. 2. V cenách nejsou obsaženy náklady na dodávku materiálu, dopravu výzisku a skládkovné.</t>
  </si>
  <si>
    <t>1347</t>
  </si>
  <si>
    <t>5917020130</t>
  </si>
  <si>
    <t>Průhledné části stěny demontáž těsnění</t>
  </si>
  <si>
    <t>2694</t>
  </si>
  <si>
    <t>Průhledné části stěny demontáž těsnění Poznámka: 1. V cenách jsou započteny náklady na naložení odpadu na dopravní prostředek. 2. V cenách nejsou obsaženy náklady na dodávku materiálu, dopravu výzisku a skládkovné.</t>
  </si>
  <si>
    <t>5917020210</t>
  </si>
  <si>
    <t>Průhledné části stěny montáž dílu ze skla</t>
  </si>
  <si>
    <t>2696</t>
  </si>
  <si>
    <t>Průhledné části stěny montáž dílu ze skla Poznámka: 1. V cenách jsou započteny náklady na naložení odpadu na dopravní prostředek. 2. V cenách nejsou obsaženy náklady na dodávku materiálu, dopravu výzisku a skládkovné.</t>
  </si>
  <si>
    <t>1349</t>
  </si>
  <si>
    <t>5917020220</t>
  </si>
  <si>
    <t>Průhledné části stěny montáž dílu z plexiskla</t>
  </si>
  <si>
    <t>2698</t>
  </si>
  <si>
    <t>Průhledné části stěny montáž dílu z plexiskla Poznámka: 1. V cenách jsou započteny náklady na naložení odpadu na dopravní prostředek. 2. V cenách nejsou obsaženy náklady na dodávku materiálu, dopravu výzisku a skládkovné.</t>
  </si>
  <si>
    <t>5917020230</t>
  </si>
  <si>
    <t>Průhledné části stěny montáž těsnění</t>
  </si>
  <si>
    <t>2700</t>
  </si>
  <si>
    <t>Průhledné části stěny montáž těsnění Poznámka: 1. V cenách jsou započteny náklady na naložení odpadu na dopravní prostředek. 2. V cenách nejsou obsaženy náklady na dodávku materiálu, dopravu výzisku a skládkovné.</t>
  </si>
  <si>
    <t>1351</t>
  </si>
  <si>
    <t>5917020310</t>
  </si>
  <si>
    <t>Průhledné části stěny oprava uvolněného těsnění</t>
  </si>
  <si>
    <t>2702</t>
  </si>
  <si>
    <t>Průhledné části stěny oprava uvolněného těsnění Poznámka: 1. V cenách jsou započteny náklady na naložení odpadu na dopravní prostředek. 2. V cenách nejsou obsaženy náklady na dodávku materiálu, dopravu výzisku a skládkovné.</t>
  </si>
  <si>
    <t>5917020410</t>
  </si>
  <si>
    <t>Průhledné části stěny čištění dílů čirých</t>
  </si>
  <si>
    <t>2704</t>
  </si>
  <si>
    <t>Průhledné části stěny čištění dílů čirých Poznámka: 1. V cenách jsou započteny náklady na naložení odpadu na dopravní prostředek. 2. V cenách nejsou obsaženy náklady na dodávku materiálu, dopravu výzisku a skládkovné.</t>
  </si>
  <si>
    <t>1353</t>
  </si>
  <si>
    <t>5917020420</t>
  </si>
  <si>
    <t>Průhledné části stěny čištění dílů matných</t>
  </si>
  <si>
    <t>2706</t>
  </si>
  <si>
    <t>Průhledné části stěny čištění dílů matných Poznámka: 1. V cenách jsou započteny náklady na naložení odpadu na dopravní prostředek. 2. V cenách nejsou obsaženy náklady na dodávku materiálu, dopravu výzisku a skládkovné.</t>
  </si>
  <si>
    <t>5917035010</t>
  </si>
  <si>
    <t>Údržba kolejnicového mazníku mechanického doplnění maziva</t>
  </si>
  <si>
    <t>kg</t>
  </si>
  <si>
    <t>2708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</si>
  <si>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</si>
  <si>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1355</t>
  </si>
  <si>
    <t>5917035020</t>
  </si>
  <si>
    <t>Údržba kolejnicového mazníku mechanického výměna aplikační lišty</t>
  </si>
  <si>
    <t>2710</t>
  </si>
  <si>
    <t>Údržba kolejnicového mazníku mechanického výměna aplikační lišty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</si>
  <si>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</si>
  <si>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</si>
  <si>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2712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</si>
  <si>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</si>
  <si>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1357</t>
  </si>
  <si>
    <t>5917040040</t>
  </si>
  <si>
    <t>Kolejnicový mazník mechanický demontáž</t>
  </si>
  <si>
    <t>2714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</si>
  <si>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</si>
  <si>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5917045030</t>
  </si>
  <si>
    <t>Kolejnicový mazník s pohonem montáž</t>
  </si>
  <si>
    <t>2716</t>
  </si>
  <si>
    <t>Kolejnicový mazník s pohonem montáž Poznámka: 1. V cenách jsou započteny náklady na demontáž, nebo montáž včetně doplnění mazníku mazivem, seřízení a zajištění funkčnosti. 2. V cenách nejsou obsaženy náklady na vrtání otvorů do kolejnice a dodávku materiálu.</t>
  </si>
  <si>
    <t>1359</t>
  </si>
  <si>
    <t>5917045040</t>
  </si>
  <si>
    <t>Kolejnicový mazník s pohonem demontáž</t>
  </si>
  <si>
    <t>2718</t>
  </si>
  <si>
    <t>Kolejnicový mazník s pohonem demontáž Poznámka: 1. V cenách jsou započteny náklady na demontáž, nebo montáž včetně doplnění mazníku mazivem, seřízení a zajištění funkčnosti. 2. V cenách nejsou obsaženy náklady na vrtání otvorů do kolejnice a dodávku materiálu.</t>
  </si>
  <si>
    <t>5917060010</t>
  </si>
  <si>
    <t>Sorpční textilie pro zachycení úkapů v koleji výměna</t>
  </si>
  <si>
    <t>2720</t>
  </si>
  <si>
    <t>Sorpční textilie pro zachycení úkapů v koleji výměna Poznámka: 1. V cenách jsou započteny náklady na manipulaci a naložení výzisku na dopravní prostředek. 2. V cenách nejsou obsaženy náklady na dodávku materiálu, dopravu a skládkovné.</t>
  </si>
  <si>
    <t>1361</t>
  </si>
  <si>
    <t>5917060020</t>
  </si>
  <si>
    <t>Sorpční textilie pro zachycení úkapů v koleji demontáž-vyjmutí</t>
  </si>
  <si>
    <t>2722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</si>
  <si>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</si>
  <si>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5917060030</t>
  </si>
  <si>
    <t>Sorpční textilie pro zachycení úkapů v koleji montáž-vložení</t>
  </si>
  <si>
    <t>2724</t>
  </si>
  <si>
    <t>Sorpční textilie pro zachycení úkapů v koleji montáž-vložení Poznámka: 1. V cenách jsou započteny náklady na manipulaci a naložení výzisku na dopravní prostředek. 2. V cenách nejsou obsaženy náklady na dodávku materiálu, dopravu a skládkovné.</t>
  </si>
  <si>
    <t>1363</t>
  </si>
  <si>
    <t>5917060040</t>
  </si>
  <si>
    <t>Sorpční textilie pro zachycení úkapů v koleji zřízení</t>
  </si>
  <si>
    <t>2726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</si>
  <si>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</si>
  <si>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</si>
  <si>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kolové rypadlo - dvoucestné</t>
  </si>
  <si>
    <t>2728</t>
  </si>
  <si>
    <t>Ostatní práce při údržbě výkony prováděné pomocí mechanizace kolové rypadlo - dvoucestné Poznámka: 1. Cena je určena pro provedení prací, které nejsou součástí tohoto sborníku.</t>
  </si>
  <si>
    <t>1365</t>
  </si>
  <si>
    <t>5955101000</t>
  </si>
  <si>
    <t>Kamenivo drcené štěrk frakce 31,5/63 (32/63) třídy BI</t>
  </si>
  <si>
    <t>t</t>
  </si>
  <si>
    <t>2730</t>
  </si>
  <si>
    <t>5955101020</t>
  </si>
  <si>
    <t>Kamenivo drcené štěrkodrť frakce 0/32</t>
  </si>
  <si>
    <t>2732</t>
  </si>
  <si>
    <t>1367</t>
  </si>
  <si>
    <t>5955101030</t>
  </si>
  <si>
    <t>Kamenivo drcené drť frakce 8/16</t>
  </si>
  <si>
    <t>2734</t>
  </si>
  <si>
    <t>5955101045</t>
  </si>
  <si>
    <t>Lomový kámen tříděný pro rovnaniny</t>
  </si>
  <si>
    <t>2736</t>
  </si>
  <si>
    <t>1369</t>
  </si>
  <si>
    <t>5956101000</t>
  </si>
  <si>
    <t>Pražec dřevěný příčný nevystrojený dub skupina 1 2600x260x160 mm</t>
  </si>
  <si>
    <t>2738</t>
  </si>
  <si>
    <t>5956116005</t>
  </si>
  <si>
    <t>Pražce dřevěné výhybkové dub skupina 4 150x260</t>
  </si>
  <si>
    <t>2740</t>
  </si>
  <si>
    <t>1371</t>
  </si>
  <si>
    <t>5956122000</t>
  </si>
  <si>
    <t>Pražec dřevěný výhybkový dub skupina 4 2200x260x150</t>
  </si>
  <si>
    <t>2742</t>
  </si>
  <si>
    <t>5956122005</t>
  </si>
  <si>
    <t>Pražec dřevěný výhybkový dub skupina 4 2300x260x150</t>
  </si>
  <si>
    <t>2744</t>
  </si>
  <si>
    <t>1373</t>
  </si>
  <si>
    <t>5956122010</t>
  </si>
  <si>
    <t>Pražec dřevěný výhybkový dub skupina 4 2400x260x150</t>
  </si>
  <si>
    <t>2746</t>
  </si>
  <si>
    <t>5956122015</t>
  </si>
  <si>
    <t>Pražec dřevěný výhybkový dub skupina 4 2500x260x150</t>
  </si>
  <si>
    <t>2748</t>
  </si>
  <si>
    <t>1375</t>
  </si>
  <si>
    <t>5956122020</t>
  </si>
  <si>
    <t>Pražec dřevěný výhybkový dub skupina 4 2600x260x150</t>
  </si>
  <si>
    <t>2750</t>
  </si>
  <si>
    <t>5956122025</t>
  </si>
  <si>
    <t>Pražec dřevěný výhybkový dub skupina 4 2700x260x150</t>
  </si>
  <si>
    <t>2752</t>
  </si>
  <si>
    <t>1377</t>
  </si>
  <si>
    <t>5956122030</t>
  </si>
  <si>
    <t>Pražec dřevěný výhybkový dub skupina 4 2800x260x150</t>
  </si>
  <si>
    <t>2754</t>
  </si>
  <si>
    <t>5956122035</t>
  </si>
  <si>
    <t>Pražec dřevěný výhybkový dub skupina 4 2900x260x150</t>
  </si>
  <si>
    <t>2756</t>
  </si>
  <si>
    <t>1379</t>
  </si>
  <si>
    <t>5956122040</t>
  </si>
  <si>
    <t>Pražec dřevěný výhybkový dub skupina 4 3000x260x150</t>
  </si>
  <si>
    <t>2758</t>
  </si>
  <si>
    <t>5956122045</t>
  </si>
  <si>
    <t>Pražec dřevěný výhybkový dub skupina 4 3100x260x150</t>
  </si>
  <si>
    <t>2760</t>
  </si>
  <si>
    <t>1381</t>
  </si>
  <si>
    <t>5956122050</t>
  </si>
  <si>
    <t>Pražec dřevěný výhybkový dub skupina 4 3200x260x150</t>
  </si>
  <si>
    <t>2762</t>
  </si>
  <si>
    <t>5956122055</t>
  </si>
  <si>
    <t>Pražec dřevěný výhybkový dub skupina 4 3300x260x150</t>
  </si>
  <si>
    <t>2764</t>
  </si>
  <si>
    <t>1383</t>
  </si>
  <si>
    <t>5956122060</t>
  </si>
  <si>
    <t>Pražec dřevěný výhybkový dub skupina 4 3400x260x150</t>
  </si>
  <si>
    <t>2766</t>
  </si>
  <si>
    <t>5956122065</t>
  </si>
  <si>
    <t>Pražec dřevěný výhybkový dub skupina 4 3500x260x150</t>
  </si>
  <si>
    <t>2768</t>
  </si>
  <si>
    <t>1385</t>
  </si>
  <si>
    <t>5956122070</t>
  </si>
  <si>
    <t>Pražec dřevěný výhybkový dub skupina 4 3600x260x150</t>
  </si>
  <si>
    <t>2770</t>
  </si>
  <si>
    <t>5956122075</t>
  </si>
  <si>
    <t>Pražec dřevěný výhybkový dub skupina 4 3700x260x150</t>
  </si>
  <si>
    <t>2772</t>
  </si>
  <si>
    <t>1387</t>
  </si>
  <si>
    <t>5956122080</t>
  </si>
  <si>
    <t>Pražec dřevěný výhybkový dub skupina 4 3800x260x150</t>
  </si>
  <si>
    <t>2774</t>
  </si>
  <si>
    <t>5956122085</t>
  </si>
  <si>
    <t>Pražec dřevěný výhybkový dub skupina 4 3900x260x150</t>
  </si>
  <si>
    <t>2776</t>
  </si>
  <si>
    <t>1389</t>
  </si>
  <si>
    <t>5956122090</t>
  </si>
  <si>
    <t>Pražec dřevěný výhybkový dub skupina 4 4000x260x150</t>
  </si>
  <si>
    <t>2778</t>
  </si>
  <si>
    <t>5956122095</t>
  </si>
  <si>
    <t>Pražec dřevěný výhybkový dub skupina 4 4100x260x150</t>
  </si>
  <si>
    <t>2780</t>
  </si>
  <si>
    <t>1391</t>
  </si>
  <si>
    <t>5956122100</t>
  </si>
  <si>
    <t>Pražec dřevěný výhybkový dub skupina 4 4200x260x150</t>
  </si>
  <si>
    <t>2782</t>
  </si>
  <si>
    <t>5956122105</t>
  </si>
  <si>
    <t>Pražec dřevěný výhybkový dub skupina 4 4300x260x150</t>
  </si>
  <si>
    <t>2784</t>
  </si>
  <si>
    <t>1393</t>
  </si>
  <si>
    <t>5956122110</t>
  </si>
  <si>
    <t>Pražec dřevěný výhybkový dub skupina 4 4400x260x150</t>
  </si>
  <si>
    <t>2786</t>
  </si>
  <si>
    <t>5956122115</t>
  </si>
  <si>
    <t>Pražec dřevěný výhybkový dub skupina 4 4500x260x150</t>
  </si>
  <si>
    <t>2788</t>
  </si>
  <si>
    <t>1395</t>
  </si>
  <si>
    <t>5956122120</t>
  </si>
  <si>
    <t>Pražec dřevěný výhybkový dub skupina 4 4600x260x150</t>
  </si>
  <si>
    <t>2790</t>
  </si>
  <si>
    <t>5956122125</t>
  </si>
  <si>
    <t>Pražec dřevěný výhybkový dub skupina 4 4700x260x150</t>
  </si>
  <si>
    <t>2792</t>
  </si>
  <si>
    <t>1397</t>
  </si>
  <si>
    <t>5956122130</t>
  </si>
  <si>
    <t>Pražec dřevěný výhybkový dub skupina 4 4800x260x150</t>
  </si>
  <si>
    <t>2794</t>
  </si>
  <si>
    <t>5956122135</t>
  </si>
  <si>
    <t>Pražec dřevěný výhybkový dub skupina 4 4900x260x150</t>
  </si>
  <si>
    <t>2796</t>
  </si>
  <si>
    <t>1399</t>
  </si>
  <si>
    <t>5956122140</t>
  </si>
  <si>
    <t>Pražec dřevěný výhybkový dub skupina 4 5000x260x150</t>
  </si>
  <si>
    <t>2798</t>
  </si>
  <si>
    <t>5956122145</t>
  </si>
  <si>
    <t>Pražec dřevěný výhybkový dub skupina 4 5100x260x150</t>
  </si>
  <si>
    <t>2800</t>
  </si>
  <si>
    <t>1401</t>
  </si>
  <si>
    <t>5956122150</t>
  </si>
  <si>
    <t>Pražec dřevěný výhybkový dub skupina 4 5200x260x150</t>
  </si>
  <si>
    <t>2802</t>
  </si>
  <si>
    <t>5956122155</t>
  </si>
  <si>
    <t>Pražec dřevěný výhybkový dub skupina 4 5300x260x150</t>
  </si>
  <si>
    <t>2804</t>
  </si>
  <si>
    <t>1403</t>
  </si>
  <si>
    <t>5956122160</t>
  </si>
  <si>
    <t>Pražec dřevěný výhybkový dub skupina 4 5400x260x150</t>
  </si>
  <si>
    <t>2806</t>
  </si>
  <si>
    <t>5956122165</t>
  </si>
  <si>
    <t>Pražec dřevěný výhybkový dub skupina 4 5500x260x150</t>
  </si>
  <si>
    <t>2808</t>
  </si>
  <si>
    <t>1405</t>
  </si>
  <si>
    <t>5956122170</t>
  </si>
  <si>
    <t>Pražec dřevěný výhybkový dub skupina 4 5600x260x150</t>
  </si>
  <si>
    <t>2810</t>
  </si>
  <si>
    <t>5956122175</t>
  </si>
  <si>
    <t>Pražec dřevěný výhybkový dub skupina 4 5700x260x150</t>
  </si>
  <si>
    <t>2812</t>
  </si>
  <si>
    <t>1407</t>
  </si>
  <si>
    <t>5956122180</t>
  </si>
  <si>
    <t>Pražec dřevěný výhybkový dub skupina 4 5800x260x150</t>
  </si>
  <si>
    <t>2814</t>
  </si>
  <si>
    <t>5956122185</t>
  </si>
  <si>
    <t>Pražec dřevěný výhybkový dub skupina 4 5900x260x150</t>
  </si>
  <si>
    <t>2816</t>
  </si>
  <si>
    <t>1409</t>
  </si>
  <si>
    <t>5956122190</t>
  </si>
  <si>
    <t>Pražec dřevěný výhybkový dub skupina 4 6000x260x150</t>
  </si>
  <si>
    <t>2818</t>
  </si>
  <si>
    <t>5956131000</t>
  </si>
  <si>
    <t>Vystrojení pražce dřevěného kolíčky do dřevěných pražců</t>
  </si>
  <si>
    <t>2820</t>
  </si>
  <si>
    <t>1411</t>
  </si>
  <si>
    <t>5956131005</t>
  </si>
  <si>
    <t>Vystrojení pražce dřevěného protištěpná destička pro pražec (105x210)</t>
  </si>
  <si>
    <t>2822</t>
  </si>
  <si>
    <t>5956134000</t>
  </si>
  <si>
    <t>Pražec ocelový tv. Y příčný nevystrojené (úklon 1:40) základní 49 rozevření 600 Y pražce jsou nabízeny pouze včetně vystrojení.</t>
  </si>
  <si>
    <t>2824</t>
  </si>
  <si>
    <t>1413</t>
  </si>
  <si>
    <t>5956134002</t>
  </si>
  <si>
    <t>Pražec ocelový tv. Y příčný nevystrojené (úklon 1:40) základní 49 rozevření 650 Y pražce jsou nabízeny pouze včetně vystrojení.</t>
  </si>
  <si>
    <t>2826</t>
  </si>
  <si>
    <t>5956134005</t>
  </si>
  <si>
    <t>Pražec ocelový tv. Y příčný nevystrojené (úklon 1:40) přechodové 49 rozevření 600 Y pražce jsou nabízeny pouze včetně vystrojení.</t>
  </si>
  <si>
    <t>2828</t>
  </si>
  <si>
    <t>1415</t>
  </si>
  <si>
    <t>5956134007</t>
  </si>
  <si>
    <t>Pražec ocelový tv. Y příčný nevystrojené (úklon 1:40) přechodové 49 rozevření 650 Y pražce jsou nabízeny pouze včetně vystrojení.</t>
  </si>
  <si>
    <t>2830</t>
  </si>
  <si>
    <t>5956134010</t>
  </si>
  <si>
    <t>Pražec ocelový tv. Y příčný nevystrojené (úklon 1:40) základní 49 pozink rozevření 600 s antikorozní povrchovou úpravou / Y pražce jsou nabízeny pouze včetně vystrojení.</t>
  </si>
  <si>
    <t>2832</t>
  </si>
  <si>
    <t>1417</t>
  </si>
  <si>
    <t>5956134012</t>
  </si>
  <si>
    <t>Pražec ocelový tv. Y příčný nevystrojené (úklon 1:40) základní 49 pozink rozevření 650 s antikorozní povrchovou úpravou / Y pražce jsou nabízeny pouze včetně vystrojení.</t>
  </si>
  <si>
    <t>2834</t>
  </si>
  <si>
    <t>5956134015</t>
  </si>
  <si>
    <t>Pražec ocelový tv. Y příčný vystrojené (úklon 1:40) základní 49 rozevření 600</t>
  </si>
  <si>
    <t>2836</t>
  </si>
  <si>
    <t>1419</t>
  </si>
  <si>
    <t>5956134017</t>
  </si>
  <si>
    <t>Pražec ocelový tv. Y příčný vystrojené (úklon 1:40) základní 49 rozevření 650</t>
  </si>
  <si>
    <t>2838</t>
  </si>
  <si>
    <t>5956134020</t>
  </si>
  <si>
    <t>Pražec ocelový tv. Y příčný vystrojené (úklon 1:40) přechodové 49 rozevření 600</t>
  </si>
  <si>
    <t>2840</t>
  </si>
  <si>
    <t>1421</t>
  </si>
  <si>
    <t>5956134022</t>
  </si>
  <si>
    <t>Pražec ocelový tv. Y příčný vystrojené (úklon 1:40) přechodové 49 rozevření 650</t>
  </si>
  <si>
    <t>2842</t>
  </si>
  <si>
    <t>5956134025</t>
  </si>
  <si>
    <t>Pražec ocelový tv. Y příčný vystrojené (úklon 1:40) základní 49 pozink rozevření 600 s antikorozní povrchovou úpravou</t>
  </si>
  <si>
    <t>2844</t>
  </si>
  <si>
    <t>1423</t>
  </si>
  <si>
    <t>5956134027</t>
  </si>
  <si>
    <t>Pražec ocelový tv. Y příčný vystrojené (úklon 1:40) základní 49 pozink rozevření 650 s antikorozní povrchovou úpravou</t>
  </si>
  <si>
    <t>2846</t>
  </si>
  <si>
    <t>5956140020</t>
  </si>
  <si>
    <t>Pražec betonový příčný nevystrojený pro podkladnicové upevnění KS(K), dl. 2,4 m, s úklonem úložné plochy 1:20</t>
  </si>
  <si>
    <t>2848</t>
  </si>
  <si>
    <t>1425</t>
  </si>
  <si>
    <t>5956140025</t>
  </si>
  <si>
    <t>Pražec betonový příčný vystrojený včetně kompletů pro pružné bezpodkladnicové upevnění, dl. 2,6 m, upevnění W14, pro kolejnici 60E2 v úklonu 1:40</t>
  </si>
  <si>
    <t>2850</t>
  </si>
  <si>
    <t>5956140030</t>
  </si>
  <si>
    <t>Pražec betonový příčný vystrojený včetně kompletů pro pružné bezpodkladnicové upevnění, dl. 2,6 m, upevnění W14, pro kolejnici 49E1 v úklonu 1:40</t>
  </si>
  <si>
    <t>2852</t>
  </si>
  <si>
    <t>1427</t>
  </si>
  <si>
    <t>5956140040</t>
  </si>
  <si>
    <t>Pražec betonový příčný vystrojený včetně kompletů pro pružné bezpodkladnicové upevnění, dl. 2,4 m, upevnění W14, hmotnost &lt; 260 kg, pro kolejnici 49E1 v úklonu 1:40</t>
  </si>
  <si>
    <t>2854</t>
  </si>
  <si>
    <t>5956173000</t>
  </si>
  <si>
    <t>Pražec žlabový bez příruby (zl) výhybky jednoduché 1. závěr 3490 mm dl.</t>
  </si>
  <si>
    <t>2856</t>
  </si>
  <si>
    <t>1429</t>
  </si>
  <si>
    <t>5956173005</t>
  </si>
  <si>
    <t>Pražec žlabový bez příruby (zl) výhybky jednoduché 2. nebo 3. závěr 2600 mm dl.</t>
  </si>
  <si>
    <t>2858</t>
  </si>
  <si>
    <t>5956176000</t>
  </si>
  <si>
    <t>Pražec žlabový přírubový (zlp) výhybky jednoduché 1. závěr 3000 mm dl.</t>
  </si>
  <si>
    <t>2860</t>
  </si>
  <si>
    <t>1431</t>
  </si>
  <si>
    <t>5956176005</t>
  </si>
  <si>
    <t>Pražec žlabový přírubový (zlp) výhybky jednoduché 2. nebo 3. závěr 3000 mm dl.</t>
  </si>
  <si>
    <t>2862</t>
  </si>
  <si>
    <t>5956213065</t>
  </si>
  <si>
    <t>Pražec betonový příčný vystrojený  užitý SB 8 P</t>
  </si>
  <si>
    <t>2864</t>
  </si>
  <si>
    <t>1433</t>
  </si>
  <si>
    <t>5957110000</t>
  </si>
  <si>
    <t>Kolejnice tv. 60 E2, třídy R260</t>
  </si>
  <si>
    <t>2866</t>
  </si>
  <si>
    <t>5957110005</t>
  </si>
  <si>
    <t>Kolejnice tv. 60 E2, třídy R320Cr</t>
  </si>
  <si>
    <t>2868</t>
  </si>
  <si>
    <t>1435</t>
  </si>
  <si>
    <t>5957110010</t>
  </si>
  <si>
    <t>Kolejnice tv. 60 E2, třídy R350HT</t>
  </si>
  <si>
    <t>2870</t>
  </si>
  <si>
    <t>5957110020</t>
  </si>
  <si>
    <t>Kolejnice tv. R 65, třídy R260</t>
  </si>
  <si>
    <t>2872</t>
  </si>
  <si>
    <t>1437</t>
  </si>
  <si>
    <t>5957110030</t>
  </si>
  <si>
    <t>Kolejnice tv. 49 E 1, třídy R260</t>
  </si>
  <si>
    <t>2874</t>
  </si>
  <si>
    <t>5957110040</t>
  </si>
  <si>
    <t>Kolejnice tv. 49 E 1, třídy R350HT</t>
  </si>
  <si>
    <t>2876</t>
  </si>
  <si>
    <t>1439</t>
  </si>
  <si>
    <t>5957116030</t>
  </si>
  <si>
    <t>Lepený izolovaný styk tv. UIC60 (60E2) délky 4,00 m</t>
  </si>
  <si>
    <t>2878</t>
  </si>
  <si>
    <t>5957116055</t>
  </si>
  <si>
    <t>Lepený izolovaný styk tv. UIC60 (60E2) délky 4,50 m</t>
  </si>
  <si>
    <t>2880</t>
  </si>
  <si>
    <t>1441</t>
  </si>
  <si>
    <t>5957116080</t>
  </si>
  <si>
    <t>Lepený izolovaný styk tv. UIC60 (60E2) délky 5,00 m</t>
  </si>
  <si>
    <t>2882</t>
  </si>
  <si>
    <t>5957119000</t>
  </si>
  <si>
    <t>Lepený izolovaný styk tv. UIC60 (60E2) s tepelně zpracovanou hlavou délky 3,40 m</t>
  </si>
  <si>
    <t>2884</t>
  </si>
  <si>
    <t>1443</t>
  </si>
  <si>
    <t>5957119005</t>
  </si>
  <si>
    <t>Lepený izolovaný styk tv. UIC60 (60E2) s tepelně zpracovanou hlavou délky 3,50 m</t>
  </si>
  <si>
    <t>2886</t>
  </si>
  <si>
    <t>5957119010</t>
  </si>
  <si>
    <t>Lepený izolovaný styk tv. UIC60 (60E2) s tepelně zpracovanou hlavou délky 3,60 m</t>
  </si>
  <si>
    <t>2888</t>
  </si>
  <si>
    <t>1445</t>
  </si>
  <si>
    <t>5957119015</t>
  </si>
  <si>
    <t>Lepený izolovaný styk tv. UIC60 (60E2) s tepelně zpracovanou hlavou délky 3,70 m</t>
  </si>
  <si>
    <t>2890</t>
  </si>
  <si>
    <t>5957119020</t>
  </si>
  <si>
    <t>Lepený izolovaný styk tv. UIC60 (60E2) s tepelně zpracovanou hlavou délky 3,80 m</t>
  </si>
  <si>
    <t>2892</t>
  </si>
  <si>
    <t>1447</t>
  </si>
  <si>
    <t>5957119030</t>
  </si>
  <si>
    <t>Lepený izolovaný styk tv. UIC60 (60E2) s tepelně zpracovanou hlavou délky 4,00 m</t>
  </si>
  <si>
    <t>2894</t>
  </si>
  <si>
    <t>5957119055</t>
  </si>
  <si>
    <t>Lepený izolovaný styk tv. UIC60 (60E2) s tepelně zpracovanou hlavou délky 4,50 m</t>
  </si>
  <si>
    <t>2896</t>
  </si>
  <si>
    <t>1449</t>
  </si>
  <si>
    <t>5957119080</t>
  </si>
  <si>
    <t>Lepený izolovaný styk tv. UIC60 (60E2) s tepelně zpracovanou hlavou délky 5,00 m</t>
  </si>
  <si>
    <t>2898</t>
  </si>
  <si>
    <t>5957122000</t>
  </si>
  <si>
    <t>Lepený izolovaný styk tv. UIC60 (60E2) z kolejnic vyšší jakosti délky 3,40 m</t>
  </si>
  <si>
    <t>2900</t>
  </si>
  <si>
    <t>1451</t>
  </si>
  <si>
    <t>5957122005</t>
  </si>
  <si>
    <t>Lepený izolovaný styk tv. UIC60 (60E2) z kolejnic vyšší jakosti délky 3,50 m</t>
  </si>
  <si>
    <t>2902</t>
  </si>
  <si>
    <t>5957122010</t>
  </si>
  <si>
    <t>Lepený izolovaný styk tv. UIC60 (60E2) z kolejnic vyšší jakosti délky 3,60 m</t>
  </si>
  <si>
    <t>2904</t>
  </si>
  <si>
    <t>1453</t>
  </si>
  <si>
    <t>5957122015</t>
  </si>
  <si>
    <t>Lepený izolovaný styk tv. UIC60 (60E2) z kolejnic vyšší jakosti délky 3,70 m</t>
  </si>
  <si>
    <t>2906</t>
  </si>
  <si>
    <t>5957122020</t>
  </si>
  <si>
    <t>Lepený izolovaný styk tv. UIC60 (60E2) z kolejnic vyšší jakosti délky 3,80 m</t>
  </si>
  <si>
    <t>2908</t>
  </si>
  <si>
    <t>1455</t>
  </si>
  <si>
    <t>5957122030</t>
  </si>
  <si>
    <t>Lepený izolovaný styk tv. UIC60 (60E2) z kolejnic vyšší jakosti délky 4,00 m</t>
  </si>
  <si>
    <t>2910</t>
  </si>
  <si>
    <t>5957122055</t>
  </si>
  <si>
    <t>Lepený izolovaný styk tv. UIC60 (60E2) z kolejnic vyšší jakosti délky 4,50 m</t>
  </si>
  <si>
    <t>2912</t>
  </si>
  <si>
    <t>1457</t>
  </si>
  <si>
    <t>5957122080</t>
  </si>
  <si>
    <t>Lepený izolovaný styk tv. UIC60 (60E2) z kolejnic vyšší jakosti délky 5,00 m</t>
  </si>
  <si>
    <t>2914</t>
  </si>
  <si>
    <t>5957125000</t>
  </si>
  <si>
    <t>Lepený izolovaný styk tv. R65 délky 3,40 m</t>
  </si>
  <si>
    <t>2916</t>
  </si>
  <si>
    <t>1459</t>
  </si>
  <si>
    <t>5957125005</t>
  </si>
  <si>
    <t>Lepený izolovaný styk tv. R65 délky 3,50 m</t>
  </si>
  <si>
    <t>2918</t>
  </si>
  <si>
    <t>5957125010</t>
  </si>
  <si>
    <t>Lepený izolovaný styk tv. R65 délky 3,60 m</t>
  </si>
  <si>
    <t>2920</t>
  </si>
  <si>
    <t>1461</t>
  </si>
  <si>
    <t>5957125015</t>
  </si>
  <si>
    <t>Lepený izolovaný styk tv. R65 délky 3,70 m</t>
  </si>
  <si>
    <t>2922</t>
  </si>
  <si>
    <t>5957125020</t>
  </si>
  <si>
    <t>Lepený izolovaný styk tv. R65 délky 3,80 m</t>
  </si>
  <si>
    <t>2924</t>
  </si>
  <si>
    <t>1463</t>
  </si>
  <si>
    <t>5957125030</t>
  </si>
  <si>
    <t>Lepený izolovaný styk tv. R65 délky 4,00 m</t>
  </si>
  <si>
    <t>2926</t>
  </si>
  <si>
    <t>5957125055</t>
  </si>
  <si>
    <t>Lepený izolovaný styk tv. R65 délky 4,50 m</t>
  </si>
  <si>
    <t>2928</t>
  </si>
  <si>
    <t>1465</t>
  </si>
  <si>
    <t>5957125080</t>
  </si>
  <si>
    <t>Lepený izolovaný styk tv. R65 délky 5,00 m</t>
  </si>
  <si>
    <t>2930</t>
  </si>
  <si>
    <t>5957128000</t>
  </si>
  <si>
    <t>Lepený izolovaný styk tv. R65 s tepelně zpracovanou hlavou délky 3,40 m</t>
  </si>
  <si>
    <t>2932</t>
  </si>
  <si>
    <t>1467</t>
  </si>
  <si>
    <t>5957128005</t>
  </si>
  <si>
    <t>Lepený izolovaný styk tv. R65 s tepelně zpracovanou hlavou délky 3,50 m</t>
  </si>
  <si>
    <t>2934</t>
  </si>
  <si>
    <t>5957128010</t>
  </si>
  <si>
    <t>Lepený izolovaný styk tv. R65 s tepelně zpracovanou hlavou délky 3,60 m</t>
  </si>
  <si>
    <t>2936</t>
  </si>
  <si>
    <t>1469</t>
  </si>
  <si>
    <t>5957128015</t>
  </si>
  <si>
    <t>Lepený izolovaný styk tv. R65 s tepelně zpracovanou hlavou délky 3,70 m</t>
  </si>
  <si>
    <t>2938</t>
  </si>
  <si>
    <t>5957128020</t>
  </si>
  <si>
    <t>Lepený izolovaný styk tv. R65 s tepelně zpracovanou hlavou délky 3,80 m</t>
  </si>
  <si>
    <t>2940</t>
  </si>
  <si>
    <t>1471</t>
  </si>
  <si>
    <t>5957128030</t>
  </si>
  <si>
    <t>Lepený izolovaný styk tv. R65 s tepelně zpracovanou hlavou délky 4,00 m</t>
  </si>
  <si>
    <t>2942</t>
  </si>
  <si>
    <t>5957128055</t>
  </si>
  <si>
    <t>Lepený izolovaný styk tv. R65 s tepelně zpracovanou hlavou délky 4,50 m</t>
  </si>
  <si>
    <t>2944</t>
  </si>
  <si>
    <t>1473</t>
  </si>
  <si>
    <t>5957128080</t>
  </si>
  <si>
    <t>Lepený izolovaný styk tv. R65 s tepelně zpracovanou hlavou délky 5,00 m</t>
  </si>
  <si>
    <t>2946</t>
  </si>
  <si>
    <t>5957131000</t>
  </si>
  <si>
    <t>Lepený izolovaný styk tv. S49 (49E1) délky 3,40 m</t>
  </si>
  <si>
    <t>2948</t>
  </si>
  <si>
    <t>1475</t>
  </si>
  <si>
    <t>5957131005</t>
  </si>
  <si>
    <t>Lepený izolovaný styk tv. S49 (49E1) délky 3,50 m</t>
  </si>
  <si>
    <t>2950</t>
  </si>
  <si>
    <t>5957131010</t>
  </si>
  <si>
    <t>Lepený izolovaný styk tv. S49 (49E1) délky 3,60 m</t>
  </si>
  <si>
    <t>2952</t>
  </si>
  <si>
    <t>1477</t>
  </si>
  <si>
    <t>5957131015</t>
  </si>
  <si>
    <t>Lepený izolovaný styk tv. S49 (49E1) délky 3,70 m</t>
  </si>
  <si>
    <t>2954</t>
  </si>
  <si>
    <t>5957131020</t>
  </si>
  <si>
    <t>Lepený izolovaný styk tv. S49 (49E1) délky 3,80 m</t>
  </si>
  <si>
    <t>2956</t>
  </si>
  <si>
    <t>1479</t>
  </si>
  <si>
    <t>5957131030</t>
  </si>
  <si>
    <t>Lepený izolovaný styk tv. S49 (49E1) délky 4,00 m</t>
  </si>
  <si>
    <t>2958</t>
  </si>
  <si>
    <t>5957131055</t>
  </si>
  <si>
    <t>Lepený izolovaný styk tv. S49 (49E1) délky 4,50 m</t>
  </si>
  <si>
    <t>2960</t>
  </si>
  <si>
    <t>1481</t>
  </si>
  <si>
    <t>5957131080</t>
  </si>
  <si>
    <t>Lepený izolovaný styk tv. S49 (49E1) délky 5,00 m</t>
  </si>
  <si>
    <t>2962</t>
  </si>
  <si>
    <t>5957134000</t>
  </si>
  <si>
    <t>Lepený izolovaný styk tv. S49 (49E1) s tepelně zpracovanou hlavou délky 3,40 m</t>
  </si>
  <si>
    <t>2964</t>
  </si>
  <si>
    <t>1483</t>
  </si>
  <si>
    <t>5957134005</t>
  </si>
  <si>
    <t>Lepený izolovaný styk tv. S49 (49E1) s tepelně zpracovanou hlavou délky 3,50 m</t>
  </si>
  <si>
    <t>2966</t>
  </si>
  <si>
    <t>5957134010</t>
  </si>
  <si>
    <t>Lepený izolovaný styk tv. S49 (49E1) s tepelně zpracovanou hlavou délky 3,60 m</t>
  </si>
  <si>
    <t>2968</t>
  </si>
  <si>
    <t>1485</t>
  </si>
  <si>
    <t>5957134015</t>
  </si>
  <si>
    <t>Lepený izolovaný styk tv. S49 (49E1) s tepelně zpracovanou hlavou délky 3,70 m</t>
  </si>
  <si>
    <t>2970</t>
  </si>
  <si>
    <t>5957134020</t>
  </si>
  <si>
    <t>Lepený izolovaný styk tv. S49 (49E1) s tepelně zpracovanou hlavou délky 3,80 m</t>
  </si>
  <si>
    <t>2972</t>
  </si>
  <si>
    <t>1487</t>
  </si>
  <si>
    <t>5957134030</t>
  </si>
  <si>
    <t>Lepený izolovaný styk tv. S49 (49E1) s tepelně zpracovanou hlavou délky 4,00 m</t>
  </si>
  <si>
    <t>2974</t>
  </si>
  <si>
    <t>5957134055</t>
  </si>
  <si>
    <t>Lepený izolovaný styk tv. S49 (49E1) s tepelně zpracovanou hlavou délky 4,50 m</t>
  </si>
  <si>
    <t>2976</t>
  </si>
  <si>
    <t>1489</t>
  </si>
  <si>
    <t>5957134080</t>
  </si>
  <si>
    <t>Lepený izolovaný styk tv. S49 (49E1) s tepelně zpracovanou hlavou délky 5,00 m</t>
  </si>
  <si>
    <t>2978</t>
  </si>
  <si>
    <t>5957137000</t>
  </si>
  <si>
    <t>Lepený izolovaný styk tv. S49 z kolejnic vyšší jakosti délky 3,40 m</t>
  </si>
  <si>
    <t>2980</t>
  </si>
  <si>
    <t>1491</t>
  </si>
  <si>
    <t>5957137005</t>
  </si>
  <si>
    <t>Lepený izolovaný styk tv. S49 z kolejnic vyšší jakosti délky 3,50 m</t>
  </si>
  <si>
    <t>2982</t>
  </si>
  <si>
    <t>5957137010</t>
  </si>
  <si>
    <t>Lepený izolovaný styk tv. S49 z kolejnic vyšší jakosti délky 3,60 m</t>
  </si>
  <si>
    <t>2984</t>
  </si>
  <si>
    <t>1493</t>
  </si>
  <si>
    <t>5957137015</t>
  </si>
  <si>
    <t>Lepený izolovaný styk tv. S49 z kolejnic vyšší jakosti délky 3,70 m</t>
  </si>
  <si>
    <t>2986</t>
  </si>
  <si>
    <t>5957137020</t>
  </si>
  <si>
    <t>Lepený izolovaný styk tv. S49 z kolejnic vyšší jakosti délky 3,80 m</t>
  </si>
  <si>
    <t>2988</t>
  </si>
  <si>
    <t>1495</t>
  </si>
  <si>
    <t>5957137030</t>
  </si>
  <si>
    <t>Lepený izolovaný styk tv. S49 z kolejnic vyšší jakosti délky 4,00 m</t>
  </si>
  <si>
    <t>2990</t>
  </si>
  <si>
    <t>5957137055</t>
  </si>
  <si>
    <t>Lepený izolovaný styk tv. S49 z kolejnic vyšší jakosti délky 4,50 m</t>
  </si>
  <si>
    <t>2992</t>
  </si>
  <si>
    <t>1497</t>
  </si>
  <si>
    <t>5957137080</t>
  </si>
  <si>
    <t>Lepený izolovaný styk tv. S49 z kolejnic vyšší jakosti délky 5,00 m</t>
  </si>
  <si>
    <t>2994</t>
  </si>
  <si>
    <t>5957140000</t>
  </si>
  <si>
    <t>Souprava pro opravu LISU tv. UIC 60 - FT</t>
  </si>
  <si>
    <t>2996</t>
  </si>
  <si>
    <t>1499</t>
  </si>
  <si>
    <t>5957140005</t>
  </si>
  <si>
    <t>Souprava pro opravu LISU tv. R 65 - FT</t>
  </si>
  <si>
    <t>2998</t>
  </si>
  <si>
    <t>5957140010</t>
  </si>
  <si>
    <t>Souprava pro opravu LISU tv. S 49 - FT</t>
  </si>
  <si>
    <t>3000</t>
  </si>
  <si>
    <t>1501</t>
  </si>
  <si>
    <t>5957140015</t>
  </si>
  <si>
    <t>Souprava pro opravu LISU tv. UIC 60 - ESD 6 otvorů</t>
  </si>
  <si>
    <t>3002</t>
  </si>
  <si>
    <t>5957140020</t>
  </si>
  <si>
    <t>Souprava pro opravu LISU tv. R 65 - ESD 6 otvorů</t>
  </si>
  <si>
    <t>3004</t>
  </si>
  <si>
    <t>1503</t>
  </si>
  <si>
    <t>5957140025</t>
  </si>
  <si>
    <t>Souprava pro opravu LISU tv. S 49 - ESD 6 otvorů</t>
  </si>
  <si>
    <t>3006</t>
  </si>
  <si>
    <t>5957140030</t>
  </si>
  <si>
    <t>Souprava pro opravu LISU tv. R65 - ESD 4 otvory</t>
  </si>
  <si>
    <t>3008</t>
  </si>
  <si>
    <t>1505</t>
  </si>
  <si>
    <t>5957140035</t>
  </si>
  <si>
    <t>Souprava pro opravu LISU tv. S 49 -ESD 4 otvory</t>
  </si>
  <si>
    <t>3010</t>
  </si>
  <si>
    <t>5957201000</t>
  </si>
  <si>
    <t>Kolejnice užité tv. UIC60</t>
  </si>
  <si>
    <t>3012</t>
  </si>
  <si>
    <t>1507</t>
  </si>
  <si>
    <t>5957201005</t>
  </si>
  <si>
    <t>Kolejnice užité tv. R65</t>
  </si>
  <si>
    <t>3014</t>
  </si>
  <si>
    <t>5957201010</t>
  </si>
  <si>
    <t>Kolejnice užité tv. S49</t>
  </si>
  <si>
    <t>3016</t>
  </si>
  <si>
    <t>1509</t>
  </si>
  <si>
    <t>5958116000</t>
  </si>
  <si>
    <t>Matice šestihranné M24</t>
  </si>
  <si>
    <t>3018</t>
  </si>
  <si>
    <t>5958125000</t>
  </si>
  <si>
    <t>Komplety s antikorozní úpravou Skl 14 (svěrka Skl14, vrtule R1, podložka Uls7)</t>
  </si>
  <si>
    <t>3020</t>
  </si>
  <si>
    <t>1511</t>
  </si>
  <si>
    <t>5958125005</t>
  </si>
  <si>
    <t>Komplety s antikorozní úpravou Skl 24 (svěrka Skl24, šroub RS0, matice M22, podložka Uls6)</t>
  </si>
  <si>
    <t>3022</t>
  </si>
  <si>
    <t>5958125010</t>
  </si>
  <si>
    <t>Komplety s antikorozní úpravou ŽS 4 (svěrka ŽS4, šroub RS 1, matice M24, dvojitý pružný kroužek Fe6)</t>
  </si>
  <si>
    <t>3024</t>
  </si>
  <si>
    <t>1513</t>
  </si>
  <si>
    <t>5958128000</t>
  </si>
  <si>
    <t>Komplety Skl 14 (svěrka Skl 14, vrtule R1,podložka Uls7)</t>
  </si>
  <si>
    <t>3026</t>
  </si>
  <si>
    <t>5958128005</t>
  </si>
  <si>
    <t>Komplety Skl 24 (šroub RS 0, matice M 22, podložka Uls 6)</t>
  </si>
  <si>
    <t>3028</t>
  </si>
  <si>
    <t>1515</t>
  </si>
  <si>
    <t>5958128010</t>
  </si>
  <si>
    <t>Komplety ŽS 4 (šroub RS 1, matice M 24, dvojitý pružný kroužek Fe6, svěrka ŽS4)</t>
  </si>
  <si>
    <t>3030</t>
  </si>
  <si>
    <t>5958131020</t>
  </si>
  <si>
    <t>Součásti upevňovací s antikorozní úpravou svěrka ŽS 4</t>
  </si>
  <si>
    <t>3032</t>
  </si>
  <si>
    <t>1517</t>
  </si>
  <si>
    <t>5958131070</t>
  </si>
  <si>
    <t>Součásti upevňovací s antikorozní úpravou kroužek pružný dvojitý Fe 6</t>
  </si>
  <si>
    <t>3034</t>
  </si>
  <si>
    <t>5958134025</t>
  </si>
  <si>
    <t>Součásti upevňovací svěrka ŽS 4</t>
  </si>
  <si>
    <t>3036</t>
  </si>
  <si>
    <t>1519</t>
  </si>
  <si>
    <t>5958134035</t>
  </si>
  <si>
    <t>Součásti upevňovací svěrka VT2</t>
  </si>
  <si>
    <t>3038</t>
  </si>
  <si>
    <t>5958134040</t>
  </si>
  <si>
    <t>Součásti upevňovací kroužek pružný dvojitý Fe 6</t>
  </si>
  <si>
    <t>3040</t>
  </si>
  <si>
    <t>1521</t>
  </si>
  <si>
    <t>5958134041</t>
  </si>
  <si>
    <t>Součásti upevňovací šroub svěrkový T5 (M24x75)</t>
  </si>
  <si>
    <t>3042</t>
  </si>
  <si>
    <t>5958134042</t>
  </si>
  <si>
    <t>Součásti upevňovací šroub svěrkový T10 (M24x80)</t>
  </si>
  <si>
    <t>3044</t>
  </si>
  <si>
    <t>1523</t>
  </si>
  <si>
    <t>5958134044</t>
  </si>
  <si>
    <t>Součásti upevňovací šroub svěrkový RS 1 (M24x80)</t>
  </si>
  <si>
    <t>3046</t>
  </si>
  <si>
    <t>5958134075</t>
  </si>
  <si>
    <t>Součásti upevňovací vrtule R1(145)</t>
  </si>
  <si>
    <t>3048</t>
  </si>
  <si>
    <t>1525</t>
  </si>
  <si>
    <t>5958134080</t>
  </si>
  <si>
    <t>Součásti upevňovací vrtule R2 (160)</t>
  </si>
  <si>
    <t>3050</t>
  </si>
  <si>
    <t>5958134115</t>
  </si>
  <si>
    <t>Součásti upevňovací matice M24</t>
  </si>
  <si>
    <t>3052</t>
  </si>
  <si>
    <t>1527</t>
  </si>
  <si>
    <t>5958134140</t>
  </si>
  <si>
    <t>Součásti upevňovací vložka M k upevnění šroubu T</t>
  </si>
  <si>
    <t>3054</t>
  </si>
  <si>
    <t>5958140000</t>
  </si>
  <si>
    <t>Podkladnice žebrová tv. S4 klínová</t>
  </si>
  <si>
    <t>3056</t>
  </si>
  <si>
    <t>1529</t>
  </si>
  <si>
    <t>5958140005</t>
  </si>
  <si>
    <t>Podkladnice žebrová tv. S4pl</t>
  </si>
  <si>
    <t>3058</t>
  </si>
  <si>
    <t>5958140007</t>
  </si>
  <si>
    <t>Podkladnice žebrová tv. S4d klínová</t>
  </si>
  <si>
    <t>3060</t>
  </si>
  <si>
    <t>1531</t>
  </si>
  <si>
    <t>5958140015</t>
  </si>
  <si>
    <t>Podkladnice žebrová tv. R4 klínová</t>
  </si>
  <si>
    <t>3062</t>
  </si>
  <si>
    <t>5958140020</t>
  </si>
  <si>
    <t>Podkladnice žebrová tv. U60 (R4pl)</t>
  </si>
  <si>
    <t>3064</t>
  </si>
  <si>
    <t>1533</t>
  </si>
  <si>
    <t>5958140025</t>
  </si>
  <si>
    <t>Podkladnice žebrová tv. R4 dvojitá</t>
  </si>
  <si>
    <t>3066</t>
  </si>
  <si>
    <t>5958158005</t>
  </si>
  <si>
    <t>Podložka pryžová pod patu kolejnice S49 183/126/6</t>
  </si>
  <si>
    <t>3068</t>
  </si>
  <si>
    <t>1535</t>
  </si>
  <si>
    <t>5958158020</t>
  </si>
  <si>
    <t>Podložka pryžová pod patu kolejnice R65 183/151/6</t>
  </si>
  <si>
    <t>3070</t>
  </si>
  <si>
    <t>5958158030</t>
  </si>
  <si>
    <t>Podložka pryžová pod patu kolejnice WU 7 174x152x7</t>
  </si>
  <si>
    <t>3072</t>
  </si>
  <si>
    <t>1537</t>
  </si>
  <si>
    <t>5958158060</t>
  </si>
  <si>
    <t>Podložka polyetylenová pod podkladnici 330/170/2 (tv. T5)</t>
  </si>
  <si>
    <t>3074</t>
  </si>
  <si>
    <t>5958158070</t>
  </si>
  <si>
    <t>Podložka polyetylenová pod podkladnici 380/160/2 (S4, R4)</t>
  </si>
  <si>
    <t>3076</t>
  </si>
  <si>
    <t>1539</t>
  </si>
  <si>
    <t>5958164000</t>
  </si>
  <si>
    <t>Podložka pro úpravu rozchodu koleje klínová TN 774</t>
  </si>
  <si>
    <t>3078</t>
  </si>
  <si>
    <t>5958173000</t>
  </si>
  <si>
    <t>Polyetylenové pásy v kotoučích</t>
  </si>
  <si>
    <t>3080</t>
  </si>
  <si>
    <t>1541</t>
  </si>
  <si>
    <t>5958179010</t>
  </si>
  <si>
    <t>Hmoždinka excentrická plnoprofilová regenerační vložka</t>
  </si>
  <si>
    <t>3082</t>
  </si>
  <si>
    <t>5960101000</t>
  </si>
  <si>
    <t>Pražcové kotvy TDHB pro pražec betonový B 91S/1, B 91S/2, B 91P</t>
  </si>
  <si>
    <t>3084</t>
  </si>
  <si>
    <t>1543</t>
  </si>
  <si>
    <t>5960101005</t>
  </si>
  <si>
    <t>Pražcové kotvy TDHB pro pražec betonový SB 8, SB 8P</t>
  </si>
  <si>
    <t>3086</t>
  </si>
  <si>
    <t>5960101010</t>
  </si>
  <si>
    <t>Pražcové kotvy TDHB pro pražec betonový SB 6</t>
  </si>
  <si>
    <t>3088</t>
  </si>
  <si>
    <t>1545</t>
  </si>
  <si>
    <t>5960101015</t>
  </si>
  <si>
    <t>Pražcové kotvy TDHB pro pražec betonový SB 5</t>
  </si>
  <si>
    <t>3090</t>
  </si>
  <si>
    <t>5960101030</t>
  </si>
  <si>
    <t>Pražcové kotvy TDHB pro pražec betonový B 03</t>
  </si>
  <si>
    <t>3092</t>
  </si>
  <si>
    <t>1547</t>
  </si>
  <si>
    <t>5960101035</t>
  </si>
  <si>
    <t>Pražcové kotvy TDHB pro pražec betonový TB 93</t>
  </si>
  <si>
    <t>3094</t>
  </si>
  <si>
    <t>5960101040</t>
  </si>
  <si>
    <t>Pražcové kotvy TDHB pro pražec dřevěný</t>
  </si>
  <si>
    <t>3096</t>
  </si>
  <si>
    <t>1549</t>
  </si>
  <si>
    <t>5961177000</t>
  </si>
  <si>
    <t>Náhradní díly pro ČZ jednoduchých výhybek bez žlabového pražce Závěrový hák ČZ pro první závěr UIC60 nebo R65</t>
  </si>
  <si>
    <t>3128</t>
  </si>
  <si>
    <t>5961190585</t>
  </si>
  <si>
    <t>Ostatní výhybkové součásti Opěrka zádržná S49 proti putování R190 - R1200</t>
  </si>
  <si>
    <t>1592427629</t>
  </si>
  <si>
    <t>1551</t>
  </si>
  <si>
    <t>5961190590</t>
  </si>
  <si>
    <t>Ostatní výhybkové součásti Opěrka zádržná R65 proti putování R190 - R 1200</t>
  </si>
  <si>
    <t>992047272</t>
  </si>
  <si>
    <t>5961178022</t>
  </si>
  <si>
    <t>Zařízení pro snížení přestavného odporu výhybky Válečkové stoličky - dotlačovací</t>
  </si>
  <si>
    <t>1328939689</t>
  </si>
  <si>
    <t>1553</t>
  </si>
  <si>
    <t>Kalkulace</t>
  </si>
  <si>
    <t>Nátěrová hmota vodou ředitelná na protihlukové stěny</t>
  </si>
  <si>
    <t>3640</t>
  </si>
  <si>
    <t>R01</t>
  </si>
  <si>
    <t>Nátěr betonových povrchů protihlukových stěn - rozvinutá plocha</t>
  </si>
  <si>
    <t>3642</t>
  </si>
  <si>
    <t>1555</t>
  </si>
  <si>
    <t>R02</t>
  </si>
  <si>
    <t>Směs pryskyřice pro prolití KL.</t>
  </si>
  <si>
    <t>3644</t>
  </si>
  <si>
    <t>R03</t>
  </si>
  <si>
    <t>úhelník ocelový rovnostranný jakost S235JR (11 375) 100x100x8mm</t>
  </si>
  <si>
    <t>3646</t>
  </si>
  <si>
    <t>1557</t>
  </si>
  <si>
    <t>R04</t>
  </si>
  <si>
    <t>Ochrana proti nepříznivým účinkům železničního provozu Protihlukové stěny ze skla pryžové těsnění stěn ze skla nebo plexiskla</t>
  </si>
  <si>
    <t>3648</t>
  </si>
  <si>
    <t>R09</t>
  </si>
  <si>
    <t>Pružící blok s Elastormerem (PBII.A)</t>
  </si>
  <si>
    <t>3650</t>
  </si>
  <si>
    <t>1559</t>
  </si>
  <si>
    <t>R10</t>
  </si>
  <si>
    <t>Pouzdro II - pro pružící blok s Elastormerem (PBII)</t>
  </si>
  <si>
    <t>3652</t>
  </si>
  <si>
    <t>R11</t>
  </si>
  <si>
    <t>Podložka II - pro pružící blok s Elastormerem  (KII)</t>
  </si>
  <si>
    <t>3654</t>
  </si>
  <si>
    <t>1561</t>
  </si>
  <si>
    <t>R12</t>
  </si>
  <si>
    <t>Opěra - pro pružící blok s Elastormerem OII</t>
  </si>
  <si>
    <t>3656</t>
  </si>
  <si>
    <t>R13</t>
  </si>
  <si>
    <t>Elastomer pr. 50mm - pro pružící blok s Elastormerem  (GII)</t>
  </si>
  <si>
    <t>3658</t>
  </si>
  <si>
    <t>1563</t>
  </si>
  <si>
    <t>R14</t>
  </si>
  <si>
    <t>Opěra (OII.0)</t>
  </si>
  <si>
    <t>3660</t>
  </si>
  <si>
    <t>R15</t>
  </si>
  <si>
    <t>Kyvné těleso základní - kompletní (KTZ)</t>
  </si>
  <si>
    <t>3662</t>
  </si>
  <si>
    <t>1565</t>
  </si>
  <si>
    <t>R16</t>
  </si>
  <si>
    <t>Kyvné těleso posilovací - kompletní (KTP)</t>
  </si>
  <si>
    <t>3664</t>
  </si>
  <si>
    <t>R17</t>
  </si>
  <si>
    <t>Čep pr.14-100 pro Ekoslide AZ2 (C100-2)</t>
  </si>
  <si>
    <t>3666</t>
  </si>
  <si>
    <t>1567</t>
  </si>
  <si>
    <t>R18</t>
  </si>
  <si>
    <t>Čep pr. 14-92 pro Ekoslide AZ2 (C92-2)</t>
  </si>
  <si>
    <t>3668</t>
  </si>
  <si>
    <t>R19</t>
  </si>
  <si>
    <t>Podpěra - komplet (PSS)</t>
  </si>
  <si>
    <t>3670</t>
  </si>
  <si>
    <t>1569</t>
  </si>
  <si>
    <t>R20</t>
  </si>
  <si>
    <t>Upínka pro podpěru (UM)</t>
  </si>
  <si>
    <t>3672</t>
  </si>
  <si>
    <t>R21</t>
  </si>
  <si>
    <t>Šroub M16x80 komplet - šroub m16x80,matice s fíbrem, podložka (SM80)</t>
  </si>
  <si>
    <t>3674</t>
  </si>
  <si>
    <t>1571</t>
  </si>
  <si>
    <t>R22</t>
  </si>
  <si>
    <t>Šroub M16x110 komplet - šroub m16x110,matice s fíbrem, podložka (SM110)</t>
  </si>
  <si>
    <t>3676</t>
  </si>
  <si>
    <t>R23</t>
  </si>
  <si>
    <t>Zajišťovací matice M24 s vějířovkou (MA-2)</t>
  </si>
  <si>
    <t>3678</t>
  </si>
  <si>
    <t>1573</t>
  </si>
  <si>
    <t>R24</t>
  </si>
  <si>
    <t>Ekoslide typ AZ1 - dvouválečkový s jedním nastavitelným a odpruženým válečkem</t>
  </si>
  <si>
    <t>3680</t>
  </si>
  <si>
    <t>R25</t>
  </si>
  <si>
    <t>Ekoslide typ AP1 - jednoválečkový s jedním nastavitelným a odpruženým válečkem</t>
  </si>
  <si>
    <t>3682</t>
  </si>
  <si>
    <t>1575</t>
  </si>
  <si>
    <t>R26</t>
  </si>
  <si>
    <t>Ekoslide typ AZ2 - dvouválečkový se dvěma nastavitelnými a jedním odpruženým válečkem</t>
  </si>
  <si>
    <t>3684</t>
  </si>
  <si>
    <t>5961177005</t>
  </si>
  <si>
    <t>Náhradní díly pro ČZ jednoduchých výhybek bez žlabového pražce Závěrový hák ČZ pro druhý závěr UIC6 nebo R65</t>
  </si>
  <si>
    <t>3130</t>
  </si>
  <si>
    <t>1577</t>
  </si>
  <si>
    <t>5961177010</t>
  </si>
  <si>
    <t>Náhradní díly pro ČZ jednoduchých výhybek bez žlabového pražce Závěrový hák ČZ pro třetí závěr UIC 60</t>
  </si>
  <si>
    <t>3132</t>
  </si>
  <si>
    <t>5961177020</t>
  </si>
  <si>
    <t>Náhradní díly pro ČZ jednoduchých výhybek bez žlabového pražce Závěrový hák ČZ pro první závěr nefrézovaného jazyka S49 (T)</t>
  </si>
  <si>
    <t>3134</t>
  </si>
  <si>
    <t>1579</t>
  </si>
  <si>
    <t>5961177025</t>
  </si>
  <si>
    <t>Náhradní díly pro ČZ jednoduchých výhybek bez žlabového pražce Závěrový hák sestavený pro druhý a třetí závěr S49</t>
  </si>
  <si>
    <t>3136</t>
  </si>
  <si>
    <t>5961177030</t>
  </si>
  <si>
    <t>Náhradní díly pro ČZ jednoduchých výhybek bez žlabového pražce Závěrový hák ČZ pro závěr S49 spádovištní (rychloběžný přestavík)</t>
  </si>
  <si>
    <t>3138</t>
  </si>
  <si>
    <t>1581</t>
  </si>
  <si>
    <t>5961177035</t>
  </si>
  <si>
    <t>Náhradní díly pro ČZ jednoduchých výhybek bez žlabového pražce Jazyková stěžejka pro ČZ bez žlabového pražce</t>
  </si>
  <si>
    <t>3140</t>
  </si>
  <si>
    <t>5961177040</t>
  </si>
  <si>
    <t>Náhradní díly pro ČZ jednoduchých výhybek bez žlabového pražce Stěžejkový svorník úplný pro ČZ bez žlabového pražce</t>
  </si>
  <si>
    <t>3142</t>
  </si>
  <si>
    <t>1583</t>
  </si>
  <si>
    <t>5961177045</t>
  </si>
  <si>
    <t>Náhradní díly pro ČZ jednoduchých výhybek bez žlabového pražce Závorovací tyč úplná pro ČZ bez žlabového pražce</t>
  </si>
  <si>
    <t>3144</t>
  </si>
  <si>
    <t>5961177050</t>
  </si>
  <si>
    <t>Náhradní díly pro ČZ jednoduchých výhybek bez žlabového pražce Izolační vložka pro ČZ bez žlabového pražce</t>
  </si>
  <si>
    <t>3146</t>
  </si>
  <si>
    <t>1585</t>
  </si>
  <si>
    <t>5961177055</t>
  </si>
  <si>
    <t>Náhradní díly pro ČZ jednoduchých výhybek bez žlabového pražce Vymezovací vložka pro ČZ bez žlabového pražce</t>
  </si>
  <si>
    <t>3148</t>
  </si>
  <si>
    <t>5961177060</t>
  </si>
  <si>
    <t>Náhradní díly pro ČZ jednoduchých výhybek bez žlabového pražce Izolační pouzdro pro ČZ bez žlabového pražce</t>
  </si>
  <si>
    <t>3150</t>
  </si>
  <si>
    <t>1587</t>
  </si>
  <si>
    <t>5961177065</t>
  </si>
  <si>
    <t>Náhradní díly pro ČZ jednoduchých výhybek bez žlabového pražce Držák krytu pro ČZ bez žlabového pražce</t>
  </si>
  <si>
    <t>3152</t>
  </si>
  <si>
    <t>5961177070</t>
  </si>
  <si>
    <t>Náhradní díly pro ČZ jednoduchých výhybek bez žlabového pražce Kryt pro ČZ bez žlabového pražce</t>
  </si>
  <si>
    <t>3154</t>
  </si>
  <si>
    <t>1589</t>
  </si>
  <si>
    <t>5961177075</t>
  </si>
  <si>
    <t>Náhradní díly pro ČZ jednoduchých výhybek bez žlabového pražce Spřálo sestavené pravé</t>
  </si>
  <si>
    <t>3156</t>
  </si>
  <si>
    <t>5961177080</t>
  </si>
  <si>
    <t>Náhradní díly pro ČZ jednoduchých výhybek bez žlabového pražce Spřáho levé</t>
  </si>
  <si>
    <t>3158</t>
  </si>
  <si>
    <t>1591</t>
  </si>
  <si>
    <t>5961177085</t>
  </si>
  <si>
    <t>Náhradní díly pro ČZ jednoduchých výhybek bez žlabového pražce Spřálo sestavené pravé I</t>
  </si>
  <si>
    <t>3160</t>
  </si>
  <si>
    <t>5961177090</t>
  </si>
  <si>
    <t>Náhradní díly pro ČZ jednoduchých výhybek bez žlabového pražce Spřáho levé I</t>
  </si>
  <si>
    <t>3162</t>
  </si>
  <si>
    <t>1593</t>
  </si>
  <si>
    <t>5961177095</t>
  </si>
  <si>
    <t>Náhradní díly pro ČZ jednoduchých výhybek bez žlabového pražce Spřálo sestavené pravé II</t>
  </si>
  <si>
    <t>3164</t>
  </si>
  <si>
    <t>5961177100</t>
  </si>
  <si>
    <t>Náhradní díly pro ČZ jednoduchých výhybek bez žlabového pražce Spřáho levé II</t>
  </si>
  <si>
    <t>3166</t>
  </si>
  <si>
    <t>1595</t>
  </si>
  <si>
    <t>5961177105</t>
  </si>
  <si>
    <t>Náhradní díly pro ČZ jednoduchých výhybek bez žlabového pražce Spřálo sestavené pravé III</t>
  </si>
  <si>
    <t>3168</t>
  </si>
  <si>
    <t>5961177110</t>
  </si>
  <si>
    <t>Náhradní díly pro ČZ jednoduchých výhybek bez žlabového pražce Spřáho levé III</t>
  </si>
  <si>
    <t>3170</t>
  </si>
  <si>
    <t>1597</t>
  </si>
  <si>
    <t>5961177115</t>
  </si>
  <si>
    <t>Náhradní díly pro ČZ jednoduchých výhybek bez žlabového pražce Úhlová páka sestavená pravá/levá II</t>
  </si>
  <si>
    <t>3172</t>
  </si>
  <si>
    <t>5961177125</t>
  </si>
  <si>
    <t>Náhradní díly pro ČZ jednoduchých výhybek bez žlabového pražce Úhlová páka zdvojená pravá/levá</t>
  </si>
  <si>
    <t>3176</t>
  </si>
  <si>
    <t>1599</t>
  </si>
  <si>
    <t>5961177135</t>
  </si>
  <si>
    <t>Náhradní díly pro ČZ jednoduchých výhybek bez žlabového pražce Čelist svěrací sestavená</t>
  </si>
  <si>
    <t>3180</t>
  </si>
  <si>
    <t>5961178010</t>
  </si>
  <si>
    <t>Zařízení pro snížení přestavného odporu výhybky Válečkové stoličky 1 - základní</t>
  </si>
  <si>
    <t>3182</t>
  </si>
  <si>
    <t>1601</t>
  </si>
  <si>
    <t>5961178015</t>
  </si>
  <si>
    <t>Zařízení pro snížení přestavného odporu výhybky Válečkové stoličky 2- základní</t>
  </si>
  <si>
    <t>3184</t>
  </si>
  <si>
    <t>5961180000</t>
  </si>
  <si>
    <t>Kryty EOV střední s ČZ pražec dřevěný soustavy R65</t>
  </si>
  <si>
    <t>3188</t>
  </si>
  <si>
    <t>1603</t>
  </si>
  <si>
    <t>5961180005</t>
  </si>
  <si>
    <t>Kryty EOV střední s ČZ pražec dřevěný soustavy S49, 49</t>
  </si>
  <si>
    <t>3190</t>
  </si>
  <si>
    <t>5961180010</t>
  </si>
  <si>
    <t>Kryty EOV střední s ČZ pražec betonový soustava UIC60</t>
  </si>
  <si>
    <t>3192</t>
  </si>
  <si>
    <t>1605</t>
  </si>
  <si>
    <t>5961180015</t>
  </si>
  <si>
    <t>Kryty EOV střední s ČZ pražec betonový soustava 49</t>
  </si>
  <si>
    <t>3194</t>
  </si>
  <si>
    <t>5961180020</t>
  </si>
  <si>
    <t>Kryty EOV boční u přestavníku s ČZ pražec dřevěný soustavy R65 pravý</t>
  </si>
  <si>
    <t>3196</t>
  </si>
  <si>
    <t>1607</t>
  </si>
  <si>
    <t>5961180025</t>
  </si>
  <si>
    <t>Kryty EOV boční u přestavníku s ČZ pražec dřevěný soustavy R65 levý</t>
  </si>
  <si>
    <t>3198</t>
  </si>
  <si>
    <t>5961180030</t>
  </si>
  <si>
    <t>Kryty EOV boční u přestavníku s ČZ pražec dřevěný soustavy S49, 49 pravý</t>
  </si>
  <si>
    <t>3200</t>
  </si>
  <si>
    <t>1609</t>
  </si>
  <si>
    <t>5961180035</t>
  </si>
  <si>
    <t>Kryty EOV boční u přestavníku s ČZ pražec dřevěný soustavy S49, 49 levý</t>
  </si>
  <si>
    <t>3202</t>
  </si>
  <si>
    <t>5961180040</t>
  </si>
  <si>
    <t>Kryty EOV boční u přestavníku s ČZ a úhlovou pákou pražec dřevěný soustavy R65 pravý</t>
  </si>
  <si>
    <t>3204</t>
  </si>
  <si>
    <t>1611</t>
  </si>
  <si>
    <t>5961180045</t>
  </si>
  <si>
    <t>Kryty EOV boční u přestavníku s ČZ a úhlovou pákou pražec dřevěný soustavy R65 levý</t>
  </si>
  <si>
    <t>3206</t>
  </si>
  <si>
    <t>5961180050</t>
  </si>
  <si>
    <t>Kryty EOV boční u přestavníku s ČZ a úhlovou pákou pražec dřevěný soustavy S49, 49 pravý</t>
  </si>
  <si>
    <t>3208</t>
  </si>
  <si>
    <t>1613</t>
  </si>
  <si>
    <t>5961180055</t>
  </si>
  <si>
    <t>Kryty EOV boční u přestavníku s ČZ a úhlovou pákou pražec dřevěný soustavy S49, 49 levý</t>
  </si>
  <si>
    <t>3210</t>
  </si>
  <si>
    <t>5961180060</t>
  </si>
  <si>
    <t>Kryty EOV boční zámku s čelisťovým závěrem pražec dřevěný soustavy R65</t>
  </si>
  <si>
    <t>3212</t>
  </si>
  <si>
    <t>1615</t>
  </si>
  <si>
    <t>5961180065</t>
  </si>
  <si>
    <t>Kryty EOV boční zámku s čelisťovým závěrem pražec dřevěný soustavy S49, 49</t>
  </si>
  <si>
    <t>3214</t>
  </si>
  <si>
    <t>5961180070</t>
  </si>
  <si>
    <t>Kryty EOV střední s hákovým závěrem pražec dřevěný soustavy R65</t>
  </si>
  <si>
    <t>3216</t>
  </si>
  <si>
    <t>1617</t>
  </si>
  <si>
    <t>5961180075</t>
  </si>
  <si>
    <t>Kryty EOV střední s hákovým závěrem pražec dřevěný soustavy S49</t>
  </si>
  <si>
    <t>3218</t>
  </si>
  <si>
    <t>5962101000</t>
  </si>
  <si>
    <t>Návěstidlo rychlostník NS dvouciferný</t>
  </si>
  <si>
    <t>3220</t>
  </si>
  <si>
    <t>1619</t>
  </si>
  <si>
    <t>5962101005</t>
  </si>
  <si>
    <t>Návěstidlo rychlostník NS tříciferný</t>
  </si>
  <si>
    <t>3222</t>
  </si>
  <si>
    <t>5962101010</t>
  </si>
  <si>
    <t>Návěstidlo rychlostník - obdélník</t>
  </si>
  <si>
    <t>3224</t>
  </si>
  <si>
    <t>1621</t>
  </si>
  <si>
    <t>5962101015</t>
  </si>
  <si>
    <t>Návěstidlo rychlostník - kruh</t>
  </si>
  <si>
    <t>3226</t>
  </si>
  <si>
    <t>5962101020</t>
  </si>
  <si>
    <t>Návěstidlo očekávejte traťovou rychlost - trojúhelník</t>
  </si>
  <si>
    <t>3228</t>
  </si>
  <si>
    <t>1623</t>
  </si>
  <si>
    <t>5962101035</t>
  </si>
  <si>
    <t>Návěstidlo reflexní posun zakázán</t>
  </si>
  <si>
    <t>3230</t>
  </si>
  <si>
    <t>5962101040</t>
  </si>
  <si>
    <t>Návěstidlo lichoběžníková tabulka</t>
  </si>
  <si>
    <t>3232</t>
  </si>
  <si>
    <t>1625</t>
  </si>
  <si>
    <t>5962101045</t>
  </si>
  <si>
    <t>Návěstidlo konec nástupiště</t>
  </si>
  <si>
    <t>3234</t>
  </si>
  <si>
    <t>5962101050</t>
  </si>
  <si>
    <t>Návěstidlo tabule před zastávkou</t>
  </si>
  <si>
    <t>3236</t>
  </si>
  <si>
    <t>1627</t>
  </si>
  <si>
    <t>5962101110</t>
  </si>
  <si>
    <t>Návěstidlo sklonovník reflexní</t>
  </si>
  <si>
    <t>3238</t>
  </si>
  <si>
    <t>5962104000</t>
  </si>
  <si>
    <t>Hranice námezník betonový</t>
  </si>
  <si>
    <t>3240</t>
  </si>
  <si>
    <t>1629</t>
  </si>
  <si>
    <t>5962104005</t>
  </si>
  <si>
    <t>Hranice námezník betonový vč. Nátěru</t>
  </si>
  <si>
    <t>3242</t>
  </si>
  <si>
    <t>5962113000</t>
  </si>
  <si>
    <t>Sloupek ocelový pozinkovaný 70 mm</t>
  </si>
  <si>
    <t>3244</t>
  </si>
  <si>
    <t>1631</t>
  </si>
  <si>
    <t>5962114000</t>
  </si>
  <si>
    <t>Výstroj sloupku objímka 50 až 100 mm kompletní</t>
  </si>
  <si>
    <t>3246</t>
  </si>
  <si>
    <t>5962114015</t>
  </si>
  <si>
    <t>Výstroj sloupku víčko plast 70 mm</t>
  </si>
  <si>
    <t>3248</t>
  </si>
  <si>
    <t>1633</t>
  </si>
  <si>
    <t>5962114025</t>
  </si>
  <si>
    <t>Výstroj sloupku patka hliníková kompletní (4 otvory)</t>
  </si>
  <si>
    <t>3250</t>
  </si>
  <si>
    <t>5963101003</t>
  </si>
  <si>
    <t>Pryžová přejezdová konstrukce STRAIL pro zatížené komunikace se závěrnou zídkou tv. T</t>
  </si>
  <si>
    <t>3252</t>
  </si>
  <si>
    <t>1635</t>
  </si>
  <si>
    <t>5963101007</t>
  </si>
  <si>
    <t>Pryžová přejezdová konstrukce STRAIL pro nezatížené komunikace se závěrnou zídkou tv. T</t>
  </si>
  <si>
    <t>3254</t>
  </si>
  <si>
    <t>5963101010</t>
  </si>
  <si>
    <t>Pryžová přejezdová konstrukce STRAIL pro staniční komunikace</t>
  </si>
  <si>
    <t>3256</t>
  </si>
  <si>
    <t>1637</t>
  </si>
  <si>
    <t>5963101035</t>
  </si>
  <si>
    <t>Pryžová přejezdová konstrukce STRAIL panel vnitřní 600mm - STRAIL</t>
  </si>
  <si>
    <t>3258</t>
  </si>
  <si>
    <t>5963101037</t>
  </si>
  <si>
    <t>Pryžová přejezdová konstrukce STRAIL panel vnitřní 1200 mm - STRAIL</t>
  </si>
  <si>
    <t>3260</t>
  </si>
  <si>
    <t>1639</t>
  </si>
  <si>
    <t>5963101040</t>
  </si>
  <si>
    <t>Pryžová přejezdová konstrukce STRAIL panel vnější 1200mm - STRAIL</t>
  </si>
  <si>
    <t>3262</t>
  </si>
  <si>
    <t>5963101047</t>
  </si>
  <si>
    <t>Pryžová přejezdová konstrukce STRAIL spínací táhlo střední 900 mm</t>
  </si>
  <si>
    <t>3264</t>
  </si>
  <si>
    <t>1641</t>
  </si>
  <si>
    <t>5963101050</t>
  </si>
  <si>
    <t>Pryžová přejezdová konstrukce STRAIL spínací táhlo střední 1200 mm</t>
  </si>
  <si>
    <t>3266</t>
  </si>
  <si>
    <t>5963101055</t>
  </si>
  <si>
    <t>Pryžová přejezdová konstrukce STRAIL náběhový klín pero</t>
  </si>
  <si>
    <t>3268</t>
  </si>
  <si>
    <t>1643</t>
  </si>
  <si>
    <t>5963101060</t>
  </si>
  <si>
    <t>Pryžová přejezdová konstrukce STRAIL náběhový klín drážka</t>
  </si>
  <si>
    <t>3270</t>
  </si>
  <si>
    <t>5963101075</t>
  </si>
  <si>
    <t>Pryžová přejezdová konstrukce STRAIL spínací táhlo střední 1800 mm</t>
  </si>
  <si>
    <t>3272</t>
  </si>
  <si>
    <t>1645</t>
  </si>
  <si>
    <t>5963101080</t>
  </si>
  <si>
    <t>Pryžová přejezdová konstrukce STRAIL spínací táhlo 1800 mm</t>
  </si>
  <si>
    <t>3274</t>
  </si>
  <si>
    <t>5963101085</t>
  </si>
  <si>
    <t>Pryžová přejezdová konstrukce STRAIL spínací táhlo 1200 mm</t>
  </si>
  <si>
    <t>3276</t>
  </si>
  <si>
    <t>1647</t>
  </si>
  <si>
    <t>5963101090</t>
  </si>
  <si>
    <t>Pryžová přejezdová konstrukce STRAIL spínací táhlo 900 mm</t>
  </si>
  <si>
    <t>3278</t>
  </si>
  <si>
    <t>5963101105</t>
  </si>
  <si>
    <t>Pryžová přejezdová konstrukce STRAIL závěrná zídka tvaru T délky 1200 mm</t>
  </si>
  <si>
    <t>3280</t>
  </si>
  <si>
    <t>1649</t>
  </si>
  <si>
    <t>5963101115</t>
  </si>
  <si>
    <t>Pryžová přejezdová konstrukce STRAIL závěrná zídka tvaru T délky 1800 mm</t>
  </si>
  <si>
    <t>3282</t>
  </si>
  <si>
    <t>5963101120</t>
  </si>
  <si>
    <t>Pryžová přejezdová konstrukce STRAIL betonový základ délky 1500 mm</t>
  </si>
  <si>
    <t>3284</t>
  </si>
  <si>
    <t>1651</t>
  </si>
  <si>
    <t>5963101135</t>
  </si>
  <si>
    <t>Pryžová přejezdová konstrukce STRAIL pojistka proti posuvu</t>
  </si>
  <si>
    <t>3286</t>
  </si>
  <si>
    <t>5963107005</t>
  </si>
  <si>
    <t>Přejezd zádlažbový panel vnější</t>
  </si>
  <si>
    <t>3288</t>
  </si>
  <si>
    <t>1653</t>
  </si>
  <si>
    <t>5963107010</t>
  </si>
  <si>
    <t>Přejezd zádlažbový panel vnitřní</t>
  </si>
  <si>
    <t>3290</t>
  </si>
  <si>
    <t>5963107015</t>
  </si>
  <si>
    <t>Přejezd zádlažbový prefabrikát pro zádlažbu kolejí LP-A</t>
  </si>
  <si>
    <t>3292</t>
  </si>
  <si>
    <t>1655</t>
  </si>
  <si>
    <t>5963107020</t>
  </si>
  <si>
    <t>Přejezd zádlažbový prefabrikát pro zádlažbu kolejí LP-B</t>
  </si>
  <si>
    <t>3294</t>
  </si>
  <si>
    <t>5963113000</t>
  </si>
  <si>
    <t>Železobetonová přejezdová konstrukce BRENS kompletní sestava</t>
  </si>
  <si>
    <t>3296</t>
  </si>
  <si>
    <t>1657</t>
  </si>
  <si>
    <t>5963113015</t>
  </si>
  <si>
    <t>Železobetonová přejezdová konstrukce BRENS panel vnitřní přejezdový - š. 850 mm</t>
  </si>
  <si>
    <t>3298</t>
  </si>
  <si>
    <t>5963113020</t>
  </si>
  <si>
    <t>Železobetonová přejezdová konstrukce BRENS panel vnější přejezdový</t>
  </si>
  <si>
    <t>3300</t>
  </si>
  <si>
    <t>1659</t>
  </si>
  <si>
    <t>5963122000</t>
  </si>
  <si>
    <t>Přejezd z polymerového betonu panel přejezdový vnější</t>
  </si>
  <si>
    <t>3302</t>
  </si>
  <si>
    <t>5963122001</t>
  </si>
  <si>
    <t>Přejezd z polymerového betonu kompletní sestava</t>
  </si>
  <si>
    <t>3304</t>
  </si>
  <si>
    <t>1661</t>
  </si>
  <si>
    <t>5963122005</t>
  </si>
  <si>
    <t>Přejezd z polymerového betonu panel přejezdový vnitřní</t>
  </si>
  <si>
    <t>3306</t>
  </si>
  <si>
    <t>5963131000</t>
  </si>
  <si>
    <t>Přechod pro pěší dřevěný z fošen</t>
  </si>
  <si>
    <t>3308</t>
  </si>
  <si>
    <t>1663</t>
  </si>
  <si>
    <t>5963134000</t>
  </si>
  <si>
    <t>Náběhový klín dřevěný</t>
  </si>
  <si>
    <t>3310</t>
  </si>
  <si>
    <t>5963146000</t>
  </si>
  <si>
    <t>Živičné přejezdové vozovky ACO 11S 50/70 střednězrnný-obrusná vrstva</t>
  </si>
  <si>
    <t>3312</t>
  </si>
  <si>
    <t>1665</t>
  </si>
  <si>
    <t>5963146005</t>
  </si>
  <si>
    <t>Živičné přejezdové vozovky ACO 8 50/70 jemnozrnný-obrusná vrstva</t>
  </si>
  <si>
    <t>3314</t>
  </si>
  <si>
    <t>5963146010</t>
  </si>
  <si>
    <t>Živičné přejezdové vozovky ACL 16S 50/70 hrubozrnný-ložní vrstva</t>
  </si>
  <si>
    <t>3316</t>
  </si>
  <si>
    <t>1667</t>
  </si>
  <si>
    <t>5963146015</t>
  </si>
  <si>
    <t>Živičné přejezdové vozovky ACL 22S 50/70 velmi hrubozrnný-ložní vrstva</t>
  </si>
  <si>
    <t>3318</t>
  </si>
  <si>
    <t>5963146020</t>
  </si>
  <si>
    <t>Živičné přejezdové vozovky ACP 16S 50/70 středněznný-podkladní vrstva</t>
  </si>
  <si>
    <t>3320</t>
  </si>
  <si>
    <t>1669</t>
  </si>
  <si>
    <t>5963146025</t>
  </si>
  <si>
    <t>Živičné přejezdové vozovky ACP 22S 50/70 hrubozrnný podkladní vrstva</t>
  </si>
  <si>
    <t>3322</t>
  </si>
  <si>
    <t>5963157000</t>
  </si>
  <si>
    <t>Nátěr hmota nátěrová vodou ředitelná základní</t>
  </si>
  <si>
    <t>3324</t>
  </si>
  <si>
    <t>1671</t>
  </si>
  <si>
    <t>5963157005</t>
  </si>
  <si>
    <t>Nátěr hmota nátěrová syntetická základní</t>
  </si>
  <si>
    <t>litr</t>
  </si>
  <si>
    <t>3326</t>
  </si>
  <si>
    <t>5964103005</t>
  </si>
  <si>
    <t>Drenážní plastové díly trubka celoperforovaná DN 150 mm</t>
  </si>
  <si>
    <t>3328</t>
  </si>
  <si>
    <t>1673</t>
  </si>
  <si>
    <t>5964103120</t>
  </si>
  <si>
    <t>Drenážní plastové díly šachta průchozí DN 400/250 1 vtok/1 odtok DN 250 mm</t>
  </si>
  <si>
    <t>3330</t>
  </si>
  <si>
    <t>5964103135</t>
  </si>
  <si>
    <t>Drenážní plastové díly poklop šachty plastový D 400</t>
  </si>
  <si>
    <t>3332</t>
  </si>
  <si>
    <t>1675</t>
  </si>
  <si>
    <t>5964104005</t>
  </si>
  <si>
    <t>Kanalizační díly plastové trubka hladká DN 200</t>
  </si>
  <si>
    <t>3334</t>
  </si>
  <si>
    <t>5964119015</t>
  </si>
  <si>
    <t>Příkopová tvárnice TZZ 4b</t>
  </si>
  <si>
    <t>3336</t>
  </si>
  <si>
    <t>1677</t>
  </si>
  <si>
    <t>5964121000</t>
  </si>
  <si>
    <t>Prahová vpusť výztužné vč. mříží</t>
  </si>
  <si>
    <t>3338</t>
  </si>
  <si>
    <t>5964129000</t>
  </si>
  <si>
    <t>Odvodňovací ECO žlaby betonové</t>
  </si>
  <si>
    <t>3340</t>
  </si>
  <si>
    <t>1679</t>
  </si>
  <si>
    <t>5964133005</t>
  </si>
  <si>
    <t>Geotextilie separační</t>
  </si>
  <si>
    <t>3342</t>
  </si>
  <si>
    <t>5964133010</t>
  </si>
  <si>
    <t>Geotextilie ochranné</t>
  </si>
  <si>
    <t>3344</t>
  </si>
  <si>
    <t>1681</t>
  </si>
  <si>
    <t>5964133020</t>
  </si>
  <si>
    <t>Geotextilie drenážní</t>
  </si>
  <si>
    <t>3346</t>
  </si>
  <si>
    <t>5964135000</t>
  </si>
  <si>
    <t>Geomříže výztužné</t>
  </si>
  <si>
    <t>3348</t>
  </si>
  <si>
    <t>1683</t>
  </si>
  <si>
    <t>5964147000</t>
  </si>
  <si>
    <t>Nástupištní díly blok úložný U65</t>
  </si>
  <si>
    <t>3350</t>
  </si>
  <si>
    <t>5964147010</t>
  </si>
  <si>
    <t>Nástupištní díly blok úložný U95</t>
  </si>
  <si>
    <t>3352</t>
  </si>
  <si>
    <t>1685</t>
  </si>
  <si>
    <t>5964147020</t>
  </si>
  <si>
    <t>Nástupištní díly tvárnice Tischer B</t>
  </si>
  <si>
    <t>3354</t>
  </si>
  <si>
    <t>5964147105</t>
  </si>
  <si>
    <t>Nástupištní díly výplňová deska D3</t>
  </si>
  <si>
    <t>3356</t>
  </si>
  <si>
    <t>1687</t>
  </si>
  <si>
    <t>5964147110</t>
  </si>
  <si>
    <t>Nástupištní díly blok L 130</t>
  </si>
  <si>
    <t>3358</t>
  </si>
  <si>
    <t>5964147115</t>
  </si>
  <si>
    <t>Nástupištní díly blok L 130/2</t>
  </si>
  <si>
    <t>3360</t>
  </si>
  <si>
    <t>1689</t>
  </si>
  <si>
    <t>5964151010</t>
  </si>
  <si>
    <t>Dlažba zámková hladká íčko</t>
  </si>
  <si>
    <t>3362</t>
  </si>
  <si>
    <t>5964159000</t>
  </si>
  <si>
    <t>Obrubník krajový</t>
  </si>
  <si>
    <t>3364</t>
  </si>
  <si>
    <t>1691</t>
  </si>
  <si>
    <t>5964161005</t>
  </si>
  <si>
    <t>Beton lehce zhutnitelný C 16/20;X0 F5 2 200 2 662</t>
  </si>
  <si>
    <t>3366</t>
  </si>
  <si>
    <t>5964175005</t>
  </si>
  <si>
    <t>Zarážedlo kolejové tvaru S49</t>
  </si>
  <si>
    <t>3368</t>
  </si>
  <si>
    <t>1693</t>
  </si>
  <si>
    <t>5967101015</t>
  </si>
  <si>
    <t>Protihlukové stěny betonové pohltivý panel</t>
  </si>
  <si>
    <t>3370</t>
  </si>
  <si>
    <t>5967101025</t>
  </si>
  <si>
    <t>Protihlukové stěny betonové těsnění panelů</t>
  </si>
  <si>
    <t>3372</t>
  </si>
  <si>
    <t>1695</t>
  </si>
  <si>
    <t>5967101050</t>
  </si>
  <si>
    <t>Protihlukové stěny transparentní panel - sklo</t>
  </si>
  <si>
    <t>3374</t>
  </si>
  <si>
    <t>5967101055</t>
  </si>
  <si>
    <t>Protihlukové stěny transparentní panel - plexisklo</t>
  </si>
  <si>
    <t>3376</t>
  </si>
  <si>
    <t>1697</t>
  </si>
  <si>
    <t>5967116005</t>
  </si>
  <si>
    <t>Tuk do mazníků Whitmore BioRail</t>
  </si>
  <si>
    <t>3378</t>
  </si>
  <si>
    <t>5999005010</t>
  </si>
  <si>
    <t>Třídění spojovacích a upevňovacích součástí</t>
  </si>
  <si>
    <t>3380</t>
  </si>
  <si>
    <t>Třídění spojovacích a upevňovacích součástí Poznámka: 1. V cenách jsou započteny náklady na manipulaci, vytřídění a uložení materiálu na úložiště nebo do skladu.</t>
  </si>
  <si>
    <t>1699</t>
  </si>
  <si>
    <t>5999005020</t>
  </si>
  <si>
    <t>Třídění pražců a kolejnicových podpor</t>
  </si>
  <si>
    <t>3382</t>
  </si>
  <si>
    <t>Třídění pražců a kolejnicových podpor Poznámka: 1. V cenách jsou započteny náklady na manipulaci, vytřídění a uložení materiálu na úložiště nebo do skladu.</t>
  </si>
  <si>
    <t>5999005030</t>
  </si>
  <si>
    <t>Třídění kolejnic</t>
  </si>
  <si>
    <t>3384</t>
  </si>
  <si>
    <t>Třídění kolejnic Poznámka: 1. V cenách jsou započteny náklady na manipulaci, vytřídění a uložení materiálu na úložiště nebo do skladu.</t>
  </si>
  <si>
    <t>1701</t>
  </si>
  <si>
    <t>5999010010</t>
  </si>
  <si>
    <t>Vyjmutí a snesení konstrukcí nebo dílů hmotnosti do 10 t</t>
  </si>
  <si>
    <t>3386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</si>
  <si>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</si>
  <si>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5999010020</t>
  </si>
  <si>
    <t>Vyjmutí a snesení konstrukcí nebo dílů hmotnosti přes 10 do 20 t</t>
  </si>
  <si>
    <t>3388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</si>
  <si>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</si>
  <si>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1703</t>
  </si>
  <si>
    <t>5999010030</t>
  </si>
  <si>
    <t>Vyjmutí a snesení konstrukcí nebo dílů hmotnosti přes 20 t</t>
  </si>
  <si>
    <t>3390</t>
  </si>
  <si>
    <t>Vyjmutí a snesení konstrukcí nebo dílů hmotnosti přes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</si>
  <si>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</si>
  <si>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</si>
  <si>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3392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</si>
  <si>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</si>
  <si>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1705</t>
  </si>
  <si>
    <t>5999015020</t>
  </si>
  <si>
    <t>Vložení konstrukcí nebo dílů hmotnosti přes 10 do 20 t</t>
  </si>
  <si>
    <t>3394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</si>
  <si>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</si>
  <si>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5999015030</t>
  </si>
  <si>
    <t>Vložení konstrukcí nebo dílů hmotnosti přes 20 t</t>
  </si>
  <si>
    <t>3396</t>
  </si>
  <si>
    <t>Vložení konstrukcí nebo dílů hmotnosti přes 20 t Poznámka: 1. V cenách jsou započteny náklady na vložení konstrukce podle technologického postupu, přeprava v místě technologické manipulace. Položka obsahuje náklady na práce v blízkosti trakčního vedení.</t>
  </si>
  <si>
    <t>1707</t>
  </si>
  <si>
    <t>7493300820</t>
  </si>
  <si>
    <t>Elektrický ohřev výhybek (EOV) Příslušenství Příchytka šroubovací UIC / S</t>
  </si>
  <si>
    <t>3398</t>
  </si>
  <si>
    <t>7493300830</t>
  </si>
  <si>
    <t>Elektrický ohřev výhybek (EOV) Příslušenství Příchytka šroubovací R65</t>
  </si>
  <si>
    <t>3400</t>
  </si>
  <si>
    <t>1709</t>
  </si>
  <si>
    <t>7493300840</t>
  </si>
  <si>
    <t>Elektrický ohřev výhybek (EOV) Příslušenství Příchytka pružná UIC60 / S49</t>
  </si>
  <si>
    <t>3402</t>
  </si>
  <si>
    <t>7493300850</t>
  </si>
  <si>
    <t>Elektrický ohřev výhybek (EOV) Příslušenství Příchytka pružná R65</t>
  </si>
  <si>
    <t>3404</t>
  </si>
  <si>
    <t>1711</t>
  </si>
  <si>
    <t>7493300860</t>
  </si>
  <si>
    <t>Elektrický ohřev výhybek (EOV) Příslušenství Příchytka šroubovací dvojitá UIC60 / S49</t>
  </si>
  <si>
    <t>3406</t>
  </si>
  <si>
    <t>7493300870</t>
  </si>
  <si>
    <t>Elektrický ohřev výhybek (EOV) Příslušenství Příchytka ukolejňovací UIC60 / S49</t>
  </si>
  <si>
    <t>3408</t>
  </si>
  <si>
    <t>1713</t>
  </si>
  <si>
    <t>7493301110</t>
  </si>
  <si>
    <t>Elektrický ohřev výhybek (EOV) Topná tyč pro EOV na výhybku tvaru S49 1.generace J 1:7,5/190; J 1:12/500; J 1:14/760; J 1:18,5/1.200; C 1:9/190 o l = 1870 mm, P = 650 W</t>
  </si>
  <si>
    <t>3410</t>
  </si>
  <si>
    <t>7493301120</t>
  </si>
  <si>
    <t>Elektrický ohřev výhybek (EOV) Topná tyč pro EOV na výhybku tvaru S49 1.generace J 1:7,5/190; J 1:9/300; J 1:14/760; J 1:18,5/1.200; C 1:9/190 o l = 2750 mm, P = 950 W</t>
  </si>
  <si>
    <t>3412</t>
  </si>
  <si>
    <t>1715</t>
  </si>
  <si>
    <t>7493301130</t>
  </si>
  <si>
    <t>Elektrický ohřev výhybek (EOV) Topná tyč pro EOV na výhybku tvaru S65 1.generace J 1:9/190; J 1:12/500; J 1:14/760; J 1:18,5/1.200; C 1:11/300 o l = 1445 mm; P = 500 W</t>
  </si>
  <si>
    <t>3414</t>
  </si>
  <si>
    <t>7493301140</t>
  </si>
  <si>
    <t>Elektrický ohřev výhybek (EOV) Topná tyč pro EOV na výhybku tvaru S65 1.generace J 1:9/190; J 1:9(11)/300; J 1:12/500; J 1:14/760; J 1:18,5/1.200; C 1:11/300 o l = 2815 mm; P = 1000 W</t>
  </si>
  <si>
    <t>3416</t>
  </si>
  <si>
    <t>1717</t>
  </si>
  <si>
    <t>7493301150</t>
  </si>
  <si>
    <t>Elektrický ohřev výhybek (EOV) Topná tyč pro EOV na výhybku tvaru UIC60 a S49 2.generace J 1:9/190; J 1:9(11)/300; J 1:14/760; J 1:18,5/1.200 o l = 1100 mm, P = 250W (pro ohřev táhel)</t>
  </si>
  <si>
    <t>3418</t>
  </si>
  <si>
    <t>7493301160</t>
  </si>
  <si>
    <t>Elektrický ohřev výhybek (EOV) Topná tyč pro EOV na výhybku tvaru UIC60 a S49 2.generace J 1:9/190; J 1:9(11)/300; J 1:12/500; J 1:14/760; J 1:18,5/1.200 o l = 2870 mm, P = 900W</t>
  </si>
  <si>
    <t>3420</t>
  </si>
  <si>
    <t>1719</t>
  </si>
  <si>
    <t>7493301170</t>
  </si>
  <si>
    <t>Elektrický ohřev výhybek (EOV) Topná tyč pro EOV na výhybku tvaru UIC60 a S49 2.generace J 1:9/190; J 1:12/500; J 1:14/760; J 1:18,5/1.200 o l = 4700 mm, P = 1500W</t>
  </si>
  <si>
    <t>3422</t>
  </si>
  <si>
    <t>7493301180</t>
  </si>
  <si>
    <t>Elektrický ohřev výhybek (EOV) Topná tyč pro EOV na výhybku tvaru UIC60 a S49 2.generace o l = 1100 mm, P = 250 - 450 W (rovná - pro ohřev táhel)</t>
  </si>
  <si>
    <t>3424</t>
  </si>
  <si>
    <t>1721</t>
  </si>
  <si>
    <t>7493301190</t>
  </si>
  <si>
    <t>Elektrický ohřev výhybek (EOV) Topná tyč pro EOV na výhybku tvaru UIC60 a S49 2.generace o l = 1100 mm, P = 250 - 450 W (ohnutáná - pro ohřev táhel)</t>
  </si>
  <si>
    <t>3426</t>
  </si>
  <si>
    <t>7493301200</t>
  </si>
  <si>
    <t>Elektrický ohřev výhybek (EOV) Topná tyč pro EOV na výhybku tvaru UIC60 a S49 2.generace o l = 2300 mm, P = 700 W</t>
  </si>
  <si>
    <t>3428</t>
  </si>
  <si>
    <t>1723</t>
  </si>
  <si>
    <t>7493301210</t>
  </si>
  <si>
    <t>Elektrický ohřev výhybek (EOV) Topná tyč pro EOV na výhybku tvaru UIC60 a S49 2.generace o l = 3720 mm, P = 1200 W</t>
  </si>
  <si>
    <t>3430</t>
  </si>
  <si>
    <t>7493301220</t>
  </si>
  <si>
    <t>Elektrický ohřev výhybek (EOV) Topná tyč pro EOV na výhybku tvaru UIC60 a S49 2.generace pro přestavník</t>
  </si>
  <si>
    <t>3432</t>
  </si>
  <si>
    <t>1725</t>
  </si>
  <si>
    <t>7497351560</t>
  </si>
  <si>
    <t>Montáž přímého ukolejnění na elektrizovaných tratích nebo v kolejových obvodech</t>
  </si>
  <si>
    <t>3434</t>
  </si>
  <si>
    <t>7497371630</t>
  </si>
  <si>
    <t>Demontáže zařízení trakčního vedení svodu propojení nebo ukolejnění na elektrizovaných tratích nebo v kolejových obvodech</t>
  </si>
  <si>
    <t>3436</t>
  </si>
  <si>
    <t>Demontáže zařízení trakčního vedení svodu propojení nebo ukolejnění na elektrizovaných tratích nebo v kolejových obvodech - demontáž stávajícího zařízení se všemi pomocnými doplňujícími úpravami</t>
  </si>
  <si>
    <t>1727</t>
  </si>
  <si>
    <t>7590155040</t>
  </si>
  <si>
    <t>Montáž pasivní ochrany pro omezení atmosférických vlivů u neelektrizovaných tratí jednoduché včetně uzemnění</t>
  </si>
  <si>
    <t>3438</t>
  </si>
  <si>
    <t>7590521454</t>
  </si>
  <si>
    <t>Venkovní vedení kabelová - metalické sítě Plněné, párované s ochr. vodičem TCEKPFLE 3 P 1,0 D</t>
  </si>
  <si>
    <t>3440</t>
  </si>
  <si>
    <t>1729</t>
  </si>
  <si>
    <t>7590521469</t>
  </si>
  <si>
    <t>Venkovní vedení kabelová - metalické sítě Plněné, párované s ochr. vodičem TCEKPFLE 7 P 1,0 D</t>
  </si>
  <si>
    <t>3442</t>
  </si>
  <si>
    <t>7590525558</t>
  </si>
  <si>
    <t>Montáž smršťovací spojky Raychem bez pancíře na dvouplášťovém celoplastovém kabelu do 10 žil</t>
  </si>
  <si>
    <t>3444</t>
  </si>
  <si>
    <t>Montáž smršťovací spojky Raychem bez pancíře na dvouplášťovém celoplastovém kabelu do 10 žil - nasazení manžety, spojení žil, převlečení manžety, nahřátí pro její tepelné smrštění, uložení spojky v jámě</t>
  </si>
  <si>
    <t>1731</t>
  </si>
  <si>
    <t>7590525559</t>
  </si>
  <si>
    <t>Montáž smršťovací spojky Raychem bez pancíře na dvouplášťovém celoplastovém kabelu do 20 žil</t>
  </si>
  <si>
    <t>3446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</si>
  <si>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</si>
  <si>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</si>
  <si>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</si>
  <si>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3448</t>
  </si>
  <si>
    <t>1733</t>
  </si>
  <si>
    <t>7590555132</t>
  </si>
  <si>
    <t>Montáž forma pro kabely TCEKPFLE, TCEKPFLEY, TCEKPFLEZE, TCEKPFLEZY do 3 P 1,0</t>
  </si>
  <si>
    <t>3450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</si>
  <si>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</si>
  <si>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3452</t>
  </si>
  <si>
    <t>1735</t>
  </si>
  <si>
    <t>7590555136</t>
  </si>
  <si>
    <t>Montáž forma pro kabely TCEKPFLE, TCEKPFLEY, TCEKPFLEZE, TCEKPFLEZY do 7 P 1,0</t>
  </si>
  <si>
    <t>3454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</si>
  <si>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</si>
  <si>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3456</t>
  </si>
  <si>
    <t>1737</t>
  </si>
  <si>
    <t>7590915022</t>
  </si>
  <si>
    <t>Montáž výkolejky s návěstním tělesem se zámkem kontrolním</t>
  </si>
  <si>
    <t>3458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</si>
  <si>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</si>
  <si>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7590917020</t>
  </si>
  <si>
    <t>Demontáž výkolejky s návěstním tělesem se zámkem jednoduchým</t>
  </si>
  <si>
    <t>3460</t>
  </si>
  <si>
    <t>1739</t>
  </si>
  <si>
    <t>7591015012</t>
  </si>
  <si>
    <t>Montáž elektromotorického přestavníku na výkolejce s upevněním na koleji</t>
  </si>
  <si>
    <t>3462</t>
  </si>
  <si>
    <t>Montáž elektromotorického přestavníku na výkolejce s upevněním na koleji - připevnění přestavníku pomocí připevňovací soupravy a zatažení kabelu s kabelovou formou do kabelového závěru, mechanické přezkoušení chodu, opravný nátěr. Bez zemních prací</t>
  </si>
  <si>
    <t>7591015034</t>
  </si>
  <si>
    <t>Montáž elektromotorického přestavníku na výhybce s kontrolou jazyků s upevněním kloubovým na koleji</t>
  </si>
  <si>
    <t>3464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</si>
  <si>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</si>
  <si>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1741</t>
  </si>
  <si>
    <t>7591015044</t>
  </si>
  <si>
    <t>Montáž elektromotorického přestavníku na výhybce bez kontroly jazyků s upevněním kloubovým na koleji</t>
  </si>
  <si>
    <t>3466</t>
  </si>
  <si>
    <t>Montáž elektromotorického přestavníku na výhybce bez kontroly jazyků s upevněním kloubovým na koleji - připevnění přestavníku pomocí připevňovací soupravy a zatažení kabelu s kabelovou formou do kabelového závěru, mechanické přezkoušení chodu, opravný nátěr. Bez zemních prací</t>
  </si>
  <si>
    <t>7591017010</t>
  </si>
  <si>
    <t>Demontáž elektromotorického přestavníku z výkolejky</t>
  </si>
  <si>
    <t>3468</t>
  </si>
  <si>
    <t>1743</t>
  </si>
  <si>
    <t>7591017030</t>
  </si>
  <si>
    <t>Demontáž elektromotorického přestavníku z výhybky s kontrolou jazyků</t>
  </si>
  <si>
    <t>3470</t>
  </si>
  <si>
    <t>7591017040</t>
  </si>
  <si>
    <t>Demontáž elektromotorického přestavníku z výhybky bez kontroly jazyků</t>
  </si>
  <si>
    <t>3472</t>
  </si>
  <si>
    <t>1745</t>
  </si>
  <si>
    <t>7591115010</t>
  </si>
  <si>
    <t>Montáž mechanického přestavníku 5206 na straně stojanu</t>
  </si>
  <si>
    <t>3474</t>
  </si>
  <si>
    <t>Montáž mechanického přestavníku 5206 na straně stojanu - úplná montáž připevnovací soupravy, přestavníku, závorníku, ochranné skříně, přizpůsobení pražců a odstranění štěrku, nátěr</t>
  </si>
  <si>
    <t>7591115012</t>
  </si>
  <si>
    <t>Montáž mechanického přestavníku 5206 proti stojanu</t>
  </si>
  <si>
    <t>3476</t>
  </si>
  <si>
    <t>Montáž mechanického přestavníku 5206 proti stojanu - úplná montáž připevnovací soupravy, přestavníku, závorníku, ochranné skříně, přizpůsobení pražců a odstranění štěrku, nátěr</t>
  </si>
  <si>
    <t>1747</t>
  </si>
  <si>
    <t>7591115014</t>
  </si>
  <si>
    <t>Montáž mechanického přestavníku 7062 na straně stojanu</t>
  </si>
  <si>
    <t>3478</t>
  </si>
  <si>
    <t>Montáž mechanického přestavníku 7062 na straně stojanu - úplná montáž připevnovací soupravy, přestavníku, závorníku, ochranné skříně, přizpůsobení pražců a odstranění štěrku, nátěr</t>
  </si>
  <si>
    <t>7591115016</t>
  </si>
  <si>
    <t>Montáž mechanického přestavníku 7062 proti stojanu</t>
  </si>
  <si>
    <t>3480</t>
  </si>
  <si>
    <t>Montáž mechanického přestavníku 7062 proti stojanu - úplná montáž připevnovací soupravy, přestavníku, závorníku, ochranné skříně, přizpůsobení pražců a odstranění štěrku, nátěr</t>
  </si>
  <si>
    <t>1749</t>
  </si>
  <si>
    <t>7591117010</t>
  </si>
  <si>
    <t>Demontáž mechanického přestavníku na straně stojanu</t>
  </si>
  <si>
    <t>3482</t>
  </si>
  <si>
    <t>7591117012</t>
  </si>
  <si>
    <t>Demontáž mechanického přestavníku proti stojanu</t>
  </si>
  <si>
    <t>3484</t>
  </si>
  <si>
    <t>1751</t>
  </si>
  <si>
    <t>7591305010</t>
  </si>
  <si>
    <t>Montáž zámku výměnového jednoduchého</t>
  </si>
  <si>
    <t>3486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</si>
  <si>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</si>
  <si>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7591305012</t>
  </si>
  <si>
    <t>Montáž zámku výměnového jednoduchého odtlačného</t>
  </si>
  <si>
    <t>3488</t>
  </si>
  <si>
    <t>Montáž zámku výměnového jednoduchého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</si>
  <si>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1753</t>
  </si>
  <si>
    <t>7591305014</t>
  </si>
  <si>
    <t>Montáž zámku výměnového kontrolního</t>
  </si>
  <si>
    <t>3490</t>
  </si>
  <si>
    <t>Montáž zámku výměnového kontrolního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</si>
  <si>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7591305016</t>
  </si>
  <si>
    <t>Montáž zámku výměnového kontrolního odtlačného</t>
  </si>
  <si>
    <t>3492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</si>
  <si>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</si>
  <si>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1755</t>
  </si>
  <si>
    <t>7591307010</t>
  </si>
  <si>
    <t>Demontáž zámku výměnového jednoduchého</t>
  </si>
  <si>
    <t>3494</t>
  </si>
  <si>
    <t>7591307012</t>
  </si>
  <si>
    <t>Demontáž zámku výměnového jednoduchého odtlačného</t>
  </si>
  <si>
    <t>3496</t>
  </si>
  <si>
    <t>1757</t>
  </si>
  <si>
    <t>7591307014</t>
  </si>
  <si>
    <t>Demontáž zámku výměnového kontrolního</t>
  </si>
  <si>
    <t>3498</t>
  </si>
  <si>
    <t>7591307016</t>
  </si>
  <si>
    <t>Demontáž zámku výměnového kontrolního odtlačného</t>
  </si>
  <si>
    <t>3500</t>
  </si>
  <si>
    <t>1759</t>
  </si>
  <si>
    <t>7592005070</t>
  </si>
  <si>
    <t>Montáž počítacího bodu počítače náprav PZN 1</t>
  </si>
  <si>
    <t>3502</t>
  </si>
  <si>
    <t>Montáž počítacího bodu počítače náprav PZN 1 - uložení a připevnění na určené místo, seřízení polohy, přezkoušení</t>
  </si>
  <si>
    <t>7592005120</t>
  </si>
  <si>
    <t>Montáž informačního bodu MIB 6</t>
  </si>
  <si>
    <t>3504</t>
  </si>
  <si>
    <t>Montáž informačního bodu MIB 6 - uložení a připevnění na určené místo, seřízení, přezkoušení</t>
  </si>
  <si>
    <t>1761</t>
  </si>
  <si>
    <t>7592005160</t>
  </si>
  <si>
    <t>Montáž balízy na pražec pomocí pásky</t>
  </si>
  <si>
    <t>3506</t>
  </si>
  <si>
    <t>Montáž balízy na pražec pomocí pásky - V ceně jsou započítány náklady na odkopání štěrku, montáž balízy pomocí upevňovací pásky, zpětné zasypání štěrkem a jeho úpravu.</t>
  </si>
  <si>
    <t>7592005162</t>
  </si>
  <si>
    <t>Montáž balízy do kolejiště pomocí mezikolejnicového upevňovadla (Clamp, Vortok apod)</t>
  </si>
  <si>
    <t>3508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</si>
  <si>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</si>
  <si>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1763</t>
  </si>
  <si>
    <t>7592007050</t>
  </si>
  <si>
    <t>Demontáž počítacího bodu (senzoru) RSR 180</t>
  </si>
  <si>
    <t>3510</t>
  </si>
  <si>
    <t>7592007052</t>
  </si>
  <si>
    <t>Demontáž počítacího bodu (senzoru) RSR 180 s převodníkem MegaPN</t>
  </si>
  <si>
    <t>3512</t>
  </si>
  <si>
    <t>1765</t>
  </si>
  <si>
    <t>7592007070</t>
  </si>
  <si>
    <t>Demontáž počítacího bodu počítače náprav PZN 1</t>
  </si>
  <si>
    <t>3514</t>
  </si>
  <si>
    <t>7592007120</t>
  </si>
  <si>
    <t>Demontáž informačního bodu MIB 6</t>
  </si>
  <si>
    <t>3516</t>
  </si>
  <si>
    <t>1767</t>
  </si>
  <si>
    <t>7592007160</t>
  </si>
  <si>
    <t>Demontáž balízy úplná včetně upevňovací sady</t>
  </si>
  <si>
    <t>3518</t>
  </si>
  <si>
    <t>7592007162</t>
  </si>
  <si>
    <t>Demontáž balízy z upevňovací sady</t>
  </si>
  <si>
    <t>3520</t>
  </si>
  <si>
    <t>1769</t>
  </si>
  <si>
    <t>7593335160</t>
  </si>
  <si>
    <t>Montáž souboru KAV, FID, ASE</t>
  </si>
  <si>
    <t>3522</t>
  </si>
  <si>
    <t>Montáž souboru KAV, FID, ASE - včetně zapojení a označení</t>
  </si>
  <si>
    <t>7593337160</t>
  </si>
  <si>
    <t>Demontáž souboru KAV, FID, ASE</t>
  </si>
  <si>
    <t>3524</t>
  </si>
  <si>
    <t>1771</t>
  </si>
  <si>
    <t>7593500090</t>
  </si>
  <si>
    <t>Trasy kabelového vedení Kabelové žlaby (100x100) spodní + vrchní díl plast</t>
  </si>
  <si>
    <t>3526</t>
  </si>
  <si>
    <t>7593500095</t>
  </si>
  <si>
    <t>Trasy kabelového vedení Kabelové žlaby (100x100) spojka plast</t>
  </si>
  <si>
    <t>3528</t>
  </si>
  <si>
    <t>1773</t>
  </si>
  <si>
    <t>7593500600</t>
  </si>
  <si>
    <t>Trasy kabelového vedení Kabelové krycí desky a pásy Fólie výstražná modrá š. 34cm (HM0673909991034)</t>
  </si>
  <si>
    <t>3530</t>
  </si>
  <si>
    <t>7593505150</t>
  </si>
  <si>
    <t>Pokládka výstražné fólie do výkopu</t>
  </si>
  <si>
    <t>3532</t>
  </si>
  <si>
    <t>1775</t>
  </si>
  <si>
    <t>7594105010</t>
  </si>
  <si>
    <t>Odpojení a zpětné připojení lan propojovacích jednoho stykového transformátoru</t>
  </si>
  <si>
    <t>3534</t>
  </si>
  <si>
    <t>Odpojení a zpětné připojení lan propojovacích jednoho stykového transformátoru - včetně odpojení a připevnění lanového propojení na pražce nebo montážní trámky</t>
  </si>
  <si>
    <t>7594105014</t>
  </si>
  <si>
    <t>Odpojení a zpětné připojení lan ke stojánku KSLP</t>
  </si>
  <si>
    <t>3536</t>
  </si>
  <si>
    <t>Odpojení a zpětné připojení lan ke stojánku KSLP - včetně odpojení a připevnění lanového propojení na pražce nebo montážní trámky</t>
  </si>
  <si>
    <t>1777</t>
  </si>
  <si>
    <t>7594105016</t>
  </si>
  <si>
    <t>Odpojení a zpětné připojení lan ke kolejové skříni TJA</t>
  </si>
  <si>
    <t>3538</t>
  </si>
  <si>
    <t>Odpojení a zpětné připojení lan ke kolejové skříni TJA - včetně odpojení a připevnění lanového propojení na pražce nebo montážní trámky</t>
  </si>
  <si>
    <t>7594105040</t>
  </si>
  <si>
    <t>Montáž lanového propojení tlumivek na dřevěné pražce 1,9 nebo 2,4 m</t>
  </si>
  <si>
    <t>3540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</si>
  <si>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</si>
  <si>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1779</t>
  </si>
  <si>
    <t>7594105070</t>
  </si>
  <si>
    <t>Montáž lanového propojení tlumivek na betonové pražce 1,9 nebo 2,4 m</t>
  </si>
  <si>
    <t>3542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</si>
  <si>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</si>
  <si>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7594105360</t>
  </si>
  <si>
    <t>Montáž lanového propojení stykového č.v. 70 301</t>
  </si>
  <si>
    <t>3544</t>
  </si>
  <si>
    <t>Montáž lanového propojení stykového č.v. 70 301 - rozměření místa připojení, případné vyvrtání otvorů, montáž kompletní sady lanových propojení dvojice stykových transformátorů</t>
  </si>
  <si>
    <t>1781</t>
  </si>
  <si>
    <t>7594107040</t>
  </si>
  <si>
    <t>Demontáž lanového propojení tlumivek z dřevěných pražců</t>
  </si>
  <si>
    <t>3546</t>
  </si>
  <si>
    <t>7594107070</t>
  </si>
  <si>
    <t>Demontáž lanového propojení tlumivek z betonových pražců</t>
  </si>
  <si>
    <t>3548</t>
  </si>
  <si>
    <t>1783</t>
  </si>
  <si>
    <t>7594205060</t>
  </si>
  <si>
    <t>Montáž stojánku kabelového na betonové pražce KSL</t>
  </si>
  <si>
    <t>3550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</si>
  <si>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</si>
  <si>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7594205062</t>
  </si>
  <si>
    <t>Montáž stojánku kabelového na betonové pražce KSLP</t>
  </si>
  <si>
    <t>3552</t>
  </si>
  <si>
    <t>Montáž stojánku kabelového na betonové pražce KSLP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</si>
  <si>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1785</t>
  </si>
  <si>
    <t>7594205084</t>
  </si>
  <si>
    <t>Montáž kolejové skříně TJA, TJAP bez připojení na kolejnice</t>
  </si>
  <si>
    <t>3554</t>
  </si>
  <si>
    <t>Montáž kolejové skříně TJA, TJAP bez připojení na kolejnice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</si>
  <si>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7594207050</t>
  </si>
  <si>
    <t>Demontáž stojánku kabelového KSL, KSLP</t>
  </si>
  <si>
    <t>3556</t>
  </si>
  <si>
    <t>1787</t>
  </si>
  <si>
    <t>7594207080</t>
  </si>
  <si>
    <t>Demontáž kolejové skříně TJA, TJAP</t>
  </si>
  <si>
    <t>3558</t>
  </si>
  <si>
    <t>7594305015</t>
  </si>
  <si>
    <t>Montáž součástí počítače náprav neoprénové ochranné hadice se soupravou pro upevnění k pražci</t>
  </si>
  <si>
    <t>3560</t>
  </si>
  <si>
    <t>1789</t>
  </si>
  <si>
    <t>7594305030</t>
  </si>
  <si>
    <t>Montáž součástí počítače náprav kabelového závěru KSL-F pro RSR</t>
  </si>
  <si>
    <t>3562</t>
  </si>
  <si>
    <t>7594305035</t>
  </si>
  <si>
    <t>Montáž součástí počítače náprav kabelového závěru KSL-FP pro RSR</t>
  </si>
  <si>
    <t>3564</t>
  </si>
  <si>
    <t>1791</t>
  </si>
  <si>
    <t>7594305040</t>
  </si>
  <si>
    <t>Montáž součástí počítače náprav upevňovací kolejnicové čelisti SK 140</t>
  </si>
  <si>
    <t>3566</t>
  </si>
  <si>
    <t>7594307015</t>
  </si>
  <si>
    <t>Demontáž součástí počítače náprav neoprénové ochranné hadice se soupravou pro upevnění k pražci</t>
  </si>
  <si>
    <t>3568</t>
  </si>
  <si>
    <t>1793</t>
  </si>
  <si>
    <t>7594307030</t>
  </si>
  <si>
    <t>Demontáž součástí počítače náprav kabelového závěru KSL-F pro RSR</t>
  </si>
  <si>
    <t>3570</t>
  </si>
  <si>
    <t>7594307035</t>
  </si>
  <si>
    <t>Demontáž součástí počítače náprav kabelového závěru KSL-FP pro RSR</t>
  </si>
  <si>
    <t>3572</t>
  </si>
  <si>
    <t>1795</t>
  </si>
  <si>
    <t>7594307040</t>
  </si>
  <si>
    <t>Demontáž součástí počítače náprav upevňovací kolejnicové čelisti SK 140</t>
  </si>
  <si>
    <t>3574</t>
  </si>
  <si>
    <t>7594607015</t>
  </si>
  <si>
    <t>Demontáž návěstního tělesa</t>
  </si>
  <si>
    <t>3576</t>
  </si>
  <si>
    <t>1797</t>
  </si>
  <si>
    <t>7598015005</t>
  </si>
  <si>
    <t>Přeměření izolačního stavu kabelu závlačného 10 žil</t>
  </si>
  <si>
    <t>3578</t>
  </si>
  <si>
    <t>7598015010</t>
  </si>
  <si>
    <t>Přeměření izolačního stavu kabelu závlačného 20 žil</t>
  </si>
  <si>
    <t>3580</t>
  </si>
  <si>
    <t>1799</t>
  </si>
  <si>
    <t>7598015015</t>
  </si>
  <si>
    <t>Přeměření izolačního stavu kabelu závlačného 30 žil</t>
  </si>
  <si>
    <t>3582</t>
  </si>
  <si>
    <t>7598015020</t>
  </si>
  <si>
    <t>Přeměření izolačního stavu kabelu závlačného 40 žil</t>
  </si>
  <si>
    <t>3584</t>
  </si>
  <si>
    <t>1801</t>
  </si>
  <si>
    <t>7598015025</t>
  </si>
  <si>
    <t>Přeměření izolačního stavu kabelu závlačného 60 žil</t>
  </si>
  <si>
    <t>3586</t>
  </si>
  <si>
    <t>7598015030</t>
  </si>
  <si>
    <t>Přeměření izolačního stavu kabelu závlačného 80 žil</t>
  </si>
  <si>
    <t>3588</t>
  </si>
  <si>
    <t>1803</t>
  </si>
  <si>
    <t>7598015035</t>
  </si>
  <si>
    <t>Přeměření izolačního stavu kabelu závlačného 100 žil</t>
  </si>
  <si>
    <t>3590</t>
  </si>
  <si>
    <t>7598095070</t>
  </si>
  <si>
    <t>Přezkoušení a regulace elektromotorového přestavníku</t>
  </si>
  <si>
    <t>3592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</si>
  <si>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</si>
  <si>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1805</t>
  </si>
  <si>
    <t>7598095085</t>
  </si>
  <si>
    <t>Přezkoušení a regulace senzoru počítacího bodu</t>
  </si>
  <si>
    <t>3594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</si>
  <si>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</si>
  <si>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</si>
  <si>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</si>
  <si>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3596</t>
  </si>
  <si>
    <t>Přezkoušení a regulace počítače náprav včetně vyhotovení protokolu za 1 úsek - provedení příslušných měření, nastavení zařízení, přezkoušení funkce a vyhotovení protokolu</t>
  </si>
  <si>
    <t>1807</t>
  </si>
  <si>
    <t>7598095120</t>
  </si>
  <si>
    <t>Přezkoušení a regulace časové jednotky</t>
  </si>
  <si>
    <t>3598</t>
  </si>
  <si>
    <t>Přezkoušení a regulace časové jednotky - kontrola zapojení včetně příslušného zkoušení hodnot zařízení</t>
  </si>
  <si>
    <t>7598095700</t>
  </si>
  <si>
    <t>Dozor pracovníků provozovatele při práci na živém zařízení</t>
  </si>
  <si>
    <t>3600</t>
  </si>
  <si>
    <t>1809</t>
  </si>
  <si>
    <t>9902900100</t>
  </si>
  <si>
    <t>Naložení sypanin, drobného kusového materiálu, suti</t>
  </si>
  <si>
    <t>3602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</si>
  <si>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</si>
  <si>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</si>
  <si>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</si>
  <si>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3604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</si>
  <si>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</si>
  <si>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1811</t>
  </si>
  <si>
    <t>9903100100</t>
  </si>
  <si>
    <t>Přeprava mechanizace na místo prováděných prací o hmotnosti do 12 t přes 50 do 100 km</t>
  </si>
  <si>
    <t>3606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</si>
  <si>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</si>
  <si>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</si>
  <si>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</si>
  <si>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3608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</si>
  <si>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</si>
  <si>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1813</t>
  </si>
  <si>
    <t>9903100300</t>
  </si>
  <si>
    <t>Přeprava mechanizace na místo prováděných prací o hmotnosti do 12 t do 300 km</t>
  </si>
  <si>
    <t>3610</t>
  </si>
  <si>
    <t>Přeprava mechanizace na místo prováděných prací o hmotnosti do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</si>
  <si>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9903100400</t>
  </si>
  <si>
    <t>Přeprava mechanizace na místo prováděných prací o hmotnosti do 12 t do 400 km</t>
  </si>
  <si>
    <t>3612</t>
  </si>
  <si>
    <t>Přeprava mechanizace na místo prováděných prací o hmotnosti do 12 t do 400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</si>
  <si>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1815</t>
  </si>
  <si>
    <t>9903109100</t>
  </si>
  <si>
    <t>Přeprava mechanizace na místo prováděných prací o hmotnosti do 12 t příplatek za každý další 1 km</t>
  </si>
  <si>
    <t>3614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</si>
  <si>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</si>
  <si>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</si>
  <si>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</si>
  <si>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3616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</si>
  <si>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</si>
  <si>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1817</t>
  </si>
  <si>
    <t>9903200200</t>
  </si>
  <si>
    <t>Přeprava mechanizace na místo prováděných prací o hmotnosti přes 12 t do 200 km</t>
  </si>
  <si>
    <t>3618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</si>
  <si>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</si>
  <si>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9903200300</t>
  </si>
  <si>
    <t>Přeprava mechanizace na místo prováděných prací o hmotnosti přes 12 t do 300 km</t>
  </si>
  <si>
    <t>3620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</si>
  <si>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</si>
  <si>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1819</t>
  </si>
  <si>
    <t>9903200400</t>
  </si>
  <si>
    <t>Přeprava mechanizace na místo prováděných prací o hmotnosti přes 12 t do 400 km</t>
  </si>
  <si>
    <t>3622</t>
  </si>
  <si>
    <t>Přeprava mechanizace na místo prováděných prací o hmotnosti přes 12 t do 400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</si>
  <si>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9903209100</t>
  </si>
  <si>
    <t>Přeprava mechanizace na místo prováděných prací o hmotnosti přes 12 t příplatek za každý další 1 km</t>
  </si>
  <si>
    <t>3624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</si>
  <si>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</si>
  <si>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1821</t>
  </si>
  <si>
    <t>9909000100</t>
  </si>
  <si>
    <t>Poplatek za uložení suti nebo hmot na oficiální skládku</t>
  </si>
  <si>
    <t>3626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</si>
  <si>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</si>
  <si>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</si>
  <si>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</si>
  <si>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3628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</si>
  <si>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</si>
  <si>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1823</t>
  </si>
  <si>
    <t>9909000300</t>
  </si>
  <si>
    <t>Poplatek za likvidaci dřevěných kolejnicových podpor</t>
  </si>
  <si>
    <t>3630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</si>
  <si>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</si>
  <si>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</si>
  <si>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</si>
  <si>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3632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</si>
  <si>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</si>
  <si>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1825</t>
  </si>
  <si>
    <t>9909000500</t>
  </si>
  <si>
    <t>Poplatek za uložení odpadu betonových prefabrikátů</t>
  </si>
  <si>
    <t>3634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</si>
  <si>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</si>
  <si>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9909000600</t>
  </si>
  <si>
    <t>Poplatek za recyklaci odpadu (asfaltové směsi, kusový beton)</t>
  </si>
  <si>
    <t>3636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</si>
  <si>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</si>
  <si>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1827</t>
  </si>
  <si>
    <t>9909000700</t>
  </si>
  <si>
    <t>Poplatek za recyklaci kameniva</t>
  </si>
  <si>
    <t>3638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</si>
  <si>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</si>
  <si>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OST</t>
  </si>
  <si>
    <t>Ostatní</t>
  </si>
  <si>
    <t>9901000100</t>
  </si>
  <si>
    <t>Doprava materiálu lehkou mechanizací nosnosti do 3,5 t elektrosoučástek, montážního materiálu, kameniva, písku, dlažebních kostek, suti, atd. do 10 km</t>
  </si>
  <si>
    <t>3686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</si>
  <si>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</si>
  <si>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1829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</si>
  <si>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</si>
  <si>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</si>
  <si>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3688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</si>
  <si>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</si>
  <si>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9902100100</t>
  </si>
  <si>
    <t>Doprava materiálu těžkou mechanizací nosnosti přes 3,5 t sypanin (kameniva, písku, suti, dlažebních kostek, atd.) do 10 km</t>
  </si>
  <si>
    <t>3690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</si>
  <si>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</si>
  <si>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1831</t>
  </si>
  <si>
    <t>9902109200</t>
  </si>
  <si>
    <t>Doprava materiálu těžkou mechanizací nosnosti přes 3,5 t sypanin (kameniva, písku, suti, dlažebních kostek, atd.) příplatek za každých dalších 10 km</t>
  </si>
  <si>
    <t>3692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</si>
  <si>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</si>
  <si>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9902200100</t>
  </si>
  <si>
    <t>Doprava materiálu těžkou mechanizací nosnosti přes 3,5 t objemnějšího kusového materiálu (prefabrikátů, stožárů, výhybek, rozvaděčů, vybouraných hmot atd.) do 10 km</t>
  </si>
  <si>
    <t>3694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</si>
  <si>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</si>
  <si>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1833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</si>
  <si>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</si>
  <si>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</si>
  <si>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3696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</si>
  <si>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</si>
  <si>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SO 02 - Položky katalogu ÚSR</t>
  </si>
  <si>
    <t>985131111</t>
  </si>
  <si>
    <t>Očištění ploch stěn, rubu kleneb a podlah tlakovou vodou</t>
  </si>
  <si>
    <t>CS ÚRS 2025 02</t>
  </si>
  <si>
    <t>Online PSC</t>
  </si>
  <si>
    <t>https://podminky.urs.cz/item/CS_URS_2025_02/985131111</t>
  </si>
  <si>
    <t>985131311</t>
  </si>
  <si>
    <t>Ruční dočištění ploch stěn, rubu kleneb a podlah ocelových kartáči</t>
  </si>
  <si>
    <t>Očištění ploch stěn, rubu kleneb a podlah ruční dočištění ocelovými kartáči</t>
  </si>
  <si>
    <t>https://podminky.urs.cz/item/CS_URS_2025_02/985131311</t>
  </si>
  <si>
    <t>985132111</t>
  </si>
  <si>
    <t>Očištění ploch líce kleneb a podhledů tlakovou vodou</t>
  </si>
  <si>
    <t>https://podminky.urs.cz/item/CS_URS_2025_02/985132111</t>
  </si>
  <si>
    <t>985139111</t>
  </si>
  <si>
    <t>Příplatek k očištění ploch za práci ve stísněném prostoru</t>
  </si>
  <si>
    <t>Očištění ploch Příplatek k cenám za práci ve stísněném prostoru</t>
  </si>
  <si>
    <t>https://podminky.urs.cz/item/CS_URS_2025_02/985139111</t>
  </si>
  <si>
    <t>985139112</t>
  </si>
  <si>
    <t>Příplatek k očištění ploch za plochu do 10 m2 jednotlivě</t>
  </si>
  <si>
    <t>Očištění ploch Příplatek k cenám za plochu do 10 m2 jednotlivě</t>
  </si>
  <si>
    <t>https://podminky.urs.cz/item/CS_URS_2025_02/985139112</t>
  </si>
  <si>
    <t>985141111</t>
  </si>
  <si>
    <t>Vyčištění trhlin a dutin ve zdivu š do 30 mm hl do 150 mm</t>
  </si>
  <si>
    <t>Vyčištění trhlin nebo dutin ve zdivu šířky do 30 mm, hloubky do 150 mm</t>
  </si>
  <si>
    <t>https://podminky.urs.cz/item/CS_URS_2025_02/985141111</t>
  </si>
  <si>
    <t>985141112</t>
  </si>
  <si>
    <t>Vyčištění trhlin a dutin ve zdivu š do 30 mm hl přes 150 do 300 mm</t>
  </si>
  <si>
    <t>Vyčištění trhlin nebo dutin ve zdivu šířky do 30 mm, hloubky přes 150 do 300 mm</t>
  </si>
  <si>
    <t>https://podminky.urs.cz/item/CS_URS_2025_02/985141112</t>
  </si>
  <si>
    <t>985141211</t>
  </si>
  <si>
    <t>Vyčištění trhlin a dutin ve zdivu š do 50 mm hl do 150 mm</t>
  </si>
  <si>
    <t>Vyčištění trhlin nebo dutin ve zdivu šířky přes 30 do 50 mm, hloubky do 150 mm</t>
  </si>
  <si>
    <t>https://podminky.urs.cz/item/CS_URS_2025_02/985141211</t>
  </si>
  <si>
    <t>985141212</t>
  </si>
  <si>
    <t>Vyčištění trhlin a dutin ve zdivu š do 50 mm hl přes 150 do 300 mm</t>
  </si>
  <si>
    <t>Vyčištění trhlin nebo dutin ve zdivu šířky přes 30 do 50 mm, hloubky přes 150 do 300 mm</t>
  </si>
  <si>
    <t>https://podminky.urs.cz/item/CS_URS_2025_02/985141212</t>
  </si>
  <si>
    <t>985141911</t>
  </si>
  <si>
    <t>Příplatek k vyčištění trhlin nebo dutin za práce ve stísněném prostoru</t>
  </si>
  <si>
    <t>Vyčištění trhlin nebo dutin ve zdivu Příplatek k cenám za práce ve stísněném prostoru</t>
  </si>
  <si>
    <t>https://podminky.urs.cz/item/CS_URS_2025_02/985141911</t>
  </si>
  <si>
    <t>985141912</t>
  </si>
  <si>
    <t>Příplatek k vyčištění trhlin nebo dutin za délku do 2 m jednotlivě</t>
  </si>
  <si>
    <t>Vyčištění trhlin nebo dutin ve zdivu Příplatek k cenám za délku do 2 m jednotlivě</t>
  </si>
  <si>
    <t>https://podminky.urs.cz/item/CS_URS_2025_02/985141912</t>
  </si>
  <si>
    <t>985142111</t>
  </si>
  <si>
    <t>Vysekání spojovací hmoty ze spár zdiva hl do 40 mm dl do 6 m/m2</t>
  </si>
  <si>
    <t>Vysekání spojovací hmoty ze spár zdiva včetně vyčištění hloubky spáry do 40 mm délky spáry na 1 m2 upravované plochy do 6 m</t>
  </si>
  <si>
    <t>https://podminky.urs.cz/item/CS_URS_2025_02/985142111</t>
  </si>
  <si>
    <t>985142211</t>
  </si>
  <si>
    <t>Vysekání spojovací hmoty ze spár zdiva hl přes 40 mm dl do 6 m/m2</t>
  </si>
  <si>
    <t>Vysekání spojovací hmoty ze spár zdiva včetně vyčištění hloubky spáry přes 40 mm délky spáry na 1 m2 upravované plochy do 6 m</t>
  </si>
  <si>
    <t>https://podminky.urs.cz/item/CS_URS_2025_02/985142211</t>
  </si>
  <si>
    <t>985211111</t>
  </si>
  <si>
    <t>Vyklínování uvolněných kamenů ve zdivu se spárami dl do 6 m/m2</t>
  </si>
  <si>
    <t>Vyklínování uvolněných kamenů zdiva úlomky kamene, popřípadě cihel délky spáry na 1 m2 upravované plochy do 6 m</t>
  </si>
  <si>
    <t>https://podminky.urs.cz/item/CS_URS_2025_02/985211111</t>
  </si>
  <si>
    <t>985211911</t>
  </si>
  <si>
    <t>Příplatek k vyklínování uvolněných kamenů za práci ve stísněném prostoru</t>
  </si>
  <si>
    <t>Vyklínování uvolněných kamenů zdiva úlomky kamene, popřípadě cihel Příplatek k cenám za práci ve stísněném prostoru</t>
  </si>
  <si>
    <t>https://podminky.urs.cz/item/CS_URS_2025_02/985211911</t>
  </si>
  <si>
    <t>985211912</t>
  </si>
  <si>
    <t>Příplatek k vyklínování uvolněných kamenů za plochu do 10 m2 jednotlivě</t>
  </si>
  <si>
    <t>Vyklínování uvolněných kamenů zdiva úlomky kamene, popřípadě cihel Příplatek k cenám za plochu do 10 m2 jednotlivě</t>
  </si>
  <si>
    <t>https://podminky.urs.cz/item/CS_URS_2025_02/985211912</t>
  </si>
  <si>
    <t>985221011</t>
  </si>
  <si>
    <t>Postupné rozebírání kamenného zdiva pro další použití do 1 m3</t>
  </si>
  <si>
    <t>Postupné rozebírání zdiva pro další použití kamenného, objemu do 1 m3</t>
  </si>
  <si>
    <t>https://podminky.urs.cz/item/CS_URS_2025_02/985221011</t>
  </si>
  <si>
    <t>985221012</t>
  </si>
  <si>
    <t>Postupné rozebírání kamenného zdiva pro další použití přes 1 do 3 m3</t>
  </si>
  <si>
    <t>Postupné rozebírání zdiva pro další použití kamenného, objemu přes 1 do 3 m3</t>
  </si>
  <si>
    <t>https://podminky.urs.cz/item/CS_URS_2025_02/985221012</t>
  </si>
  <si>
    <t>985221021</t>
  </si>
  <si>
    <t>Postupné rozebírání cihelného zdiva pro další použití do 1 m3</t>
  </si>
  <si>
    <t>Postupné rozebírání zdiva pro další použití cihelného, objemu do 1 m3</t>
  </si>
  <si>
    <t>https://podminky.urs.cz/item/CS_URS_2025_02/985221021</t>
  </si>
  <si>
    <t>985221022</t>
  </si>
  <si>
    <t>Postupné rozebírání cihelného zdiva pro další použití přes 1 do 3 m3</t>
  </si>
  <si>
    <t>Postupné rozebírání zdiva pro další použití cihelného, objemu přes 1 do 3 m3</t>
  </si>
  <si>
    <t>https://podminky.urs.cz/item/CS_URS_2025_02/985221022</t>
  </si>
  <si>
    <t>985221099</t>
  </si>
  <si>
    <t>Příplatek k postupnému rozebírání zdiva za práci ve stísněném prostoru</t>
  </si>
  <si>
    <t>Postupné rozebírání zdiva pro další použití Příplatek k cenám za práci ve stísněném prostoru</t>
  </si>
  <si>
    <t>https://podminky.urs.cz/item/CS_URS_2025_02/985221099</t>
  </si>
  <si>
    <t>985221101</t>
  </si>
  <si>
    <t>Doplnění zdiva cihlami do aktivované malty</t>
  </si>
  <si>
    <t>Doplnění zdiva ručně do aktivované malty cihlami</t>
  </si>
  <si>
    <t>https://podminky.urs.cz/item/CS_URS_2025_02/985221101</t>
  </si>
  <si>
    <t>985221111</t>
  </si>
  <si>
    <t>Doplnění zdiva kamenem do aktivované malty se spárami dl do 6 m/m2</t>
  </si>
  <si>
    <t>Doplnění zdiva ručně do aktivované malty kamenem délky spáry na 1 m2 upravované plochy do 6 m</t>
  </si>
  <si>
    <t>https://podminky.urs.cz/item/CS_URS_2025_02/985221111</t>
  </si>
  <si>
    <t>985231111</t>
  </si>
  <si>
    <t>Spárování zdiva aktivovanou maltou spára hl do 40 mm dl do 6 m/m2</t>
  </si>
  <si>
    <t>Spárování zdiva hloubky do 40 mm aktivovanou maltou délky spáry na 1 m2 upravované plochy do 6 m</t>
  </si>
  <si>
    <t>https://podminky.urs.cz/item/CS_URS_2025_02/985231111</t>
  </si>
  <si>
    <t>985231191</t>
  </si>
  <si>
    <t>Příplatek ke spárování hl do 40 mm za práci ve stísněném prostoru</t>
  </si>
  <si>
    <t>Spárování zdiva hloubky do 40 mm aktivovanou maltou Příplatek k cenám za práci ve stísněném prostoru</t>
  </si>
  <si>
    <t>https://podminky.urs.cz/item/CS_URS_2025_02/985231191</t>
  </si>
  <si>
    <t>985241110</t>
  </si>
  <si>
    <t>Plombování zdiva betonem s upěchováním včetně vybourání narušeného zdiva do 1 m3</t>
  </si>
  <si>
    <t>Plombování zdiva včetně vybourání narušeného zdiva betonem s upěchováním, objemu do 1 m3</t>
  </si>
  <si>
    <t>https://podminky.urs.cz/item/CS_URS_2025_02/985241110</t>
  </si>
  <si>
    <t>273313611</t>
  </si>
  <si>
    <t>Základové desky z betonu tř. C 16/20</t>
  </si>
  <si>
    <t>Základy z betonu prostého desky z betonu kamenem neprokládaného tř. C 16/20</t>
  </si>
  <si>
    <t>https://podminky.urs.cz/item/CS_URS_2025_02/273313611</t>
  </si>
  <si>
    <t>274313611</t>
  </si>
  <si>
    <t>Základové pasy z betonu tř. C 16/20</t>
  </si>
  <si>
    <t>Základy z betonu prostého pasy betonu kamenem neprokládaného tř. C 16/20</t>
  </si>
  <si>
    <t>https://podminky.urs.cz/item/CS_URS_2025_02/274313611</t>
  </si>
  <si>
    <t>275313611</t>
  </si>
  <si>
    <t>Základové patky z betonu tř. C 16/20</t>
  </si>
  <si>
    <t>Základy z betonu prostého patky a bloky z betonu kamenem neprokládaného tř. C 16/20</t>
  </si>
  <si>
    <t>https://podminky.urs.cz/item/CS_URS_2025_02/275313611</t>
  </si>
  <si>
    <t>273321311</t>
  </si>
  <si>
    <t>Základové desky ze ŽB bez zvýšených nároků na prostředí tř. C 16/20</t>
  </si>
  <si>
    <t>Základy z betonu železového (bez výztuže) desky z betonu bez zvláštních nároků na prostředí tř. C 16/20</t>
  </si>
  <si>
    <t>https://podminky.urs.cz/item/CS_URS_2025_02/273321311</t>
  </si>
  <si>
    <t>460161172</t>
  </si>
  <si>
    <t>Hloubení kabelových rýh ručně š 35 cm hl 80 cm v hornině tř I skupiny 3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</si>
  <si>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</si>
  <si>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https://podminky.urs.cz/item/CS_URS_2025_02/460161172</t>
  </si>
  <si>
    <t>460161272</t>
  </si>
  <si>
    <t>Hloubení kabelových rýh ručně š 50 cm hl 80 cm v hornině tř I skupiny 3</t>
  </si>
  <si>
    <t>Hloubení kabelových rýh ručně včetně urovnání dna s přemístěním výkopku do vzdálenosti 3 m od okraje jámy nebo s naložením na dopravní prostředek šířky 50 cm hloubky 80 cm v hornině třídy těžitelnosti I skupiny 3</t>
  </si>
  <si>
    <t>https://podminky.urs.cz/item/CS_URS_2025_02/460161272</t>
  </si>
  <si>
    <t>460171172</t>
  </si>
  <si>
    <t>Hloubení kabelových nezapažených rýh strojně š 35 cm hl 80 cm v hornině tř I skupiny 3</t>
  </si>
  <si>
    <t>Hloubení kabelových rýh strojně včetně urovnání dna s přemístěním výkopku do vzdálenosti 3 m od okraje jámy nebo s naložením na dopravní prostředek šířky 35 cm hloubky 80 cm v hornině třídy těžitelnosti I skupiny 3</t>
  </si>
  <si>
    <t>https://podminky.urs.cz/item/CS_URS_2025_02/460171172</t>
  </si>
  <si>
    <t>460171272</t>
  </si>
  <si>
    <t>Hloubení kabelových nezapažených rýh strojně š 50 cm hl 80 cm v hornině tř I skupiny 3</t>
  </si>
  <si>
    <t>Hloubení kabelových rýh strojně včetně urovnání dna s přemístěním výkopku do vzdálenosti 3 m od okraje jámy nebo s naložením na dopravní prostředek šířky 50 cm hloubky 80 cm v hornině třídy těžitelnosti I skupiny 3</t>
  </si>
  <si>
    <t>https://podminky.urs.cz/item/CS_URS_2025_02/460171272</t>
  </si>
  <si>
    <t>460181172</t>
  </si>
  <si>
    <t>Hloubení kabelových nezapažených rýh strojně š 35 cm hl 80 cm v hornině tř I skupiny 3 v omezeném prostoru</t>
  </si>
  <si>
    <t>Hloubení kabelových rýh strojně v omezeném prostoru včetně urovnání dna s přemístěním výkopku do vzdálenosti 3 m od okraje jámy nebo s naložením na dopravní prostředek šířky 35 cm hloubky 80 cm v hornině třídy těžitelnosti I skupiny 3</t>
  </si>
  <si>
    <t>https://podminky.urs.cz/item/CS_URS_2025_02/460181172</t>
  </si>
  <si>
    <t>460181272</t>
  </si>
  <si>
    <t>Hloubení kabelových nezapažených rýh strojně š 50 cm hl 80 cm v hornině tř I skupiny 3 v omezeném prostoru</t>
  </si>
  <si>
    <t>Hloubení kabelových rýh strojně v omezeném prostoru včetně urovnání dna s přemístěním výkopku do vzdálenosti 3 m od okraje jámy nebo s naložením na dopravní prostředek šířky 50 cm hloubky 80 cm v hornině třídy těžitelnosti I skupiny 3</t>
  </si>
  <si>
    <t>https://podminky.urs.cz/item/CS_URS_2025_02/460181272</t>
  </si>
  <si>
    <t>460431182</t>
  </si>
  <si>
    <t>Zásyp kabelových rýh ručně se zhutněním š 35 cm hl 80 cm z horniny tř I skupiny 3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</si>
  <si>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</si>
  <si>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https://podminky.urs.cz/item/CS_URS_2025_02/460431182</t>
  </si>
  <si>
    <t>460431282</t>
  </si>
  <si>
    <t>Zásyp kabelových rýh ručně se zhutněním š 50 cm hl 80 cm z horniny tř I skupiny 3</t>
  </si>
  <si>
    <t>Zásyp kabelových rýh ručně s přemístění sypaniny ze vzdálenosti do 10 m, s uložením výkopku ve vrstvách včetně zhutnění a úpravy povrchu šířky 50 cm hloubky 80 cm z horniny třídy těžitelnosti I skupiny 3</t>
  </si>
  <si>
    <t>https://podminky.urs.cz/item/CS_URS_2025_02/460431282</t>
  </si>
  <si>
    <t>460451182</t>
  </si>
  <si>
    <t>Zásyp kabelových rýh strojně se zhutněním š 35 cm hl 80 cm z horniny tř I skupiny 3</t>
  </si>
  <si>
    <t>Zásyp kabelových rýh strojně s přemístěním sypaniny ze vzdálenosti do 10 m, s uložením výkopku ve vrstvách včetně zhutnění a urovnání povrchu šířky 35 cm hloubky 80 cm z horniny třídy těžitelnosti I skupiny 3</t>
  </si>
  <si>
    <t>https://podminky.urs.cz/item/CS_URS_2025_02/460451182</t>
  </si>
  <si>
    <t>460451282</t>
  </si>
  <si>
    <t>Zásyp kabelových rýh strojně se zhutněním š 50 cm hl 80 cm z horniny tř I skupiny 3</t>
  </si>
  <si>
    <t>Zásyp kabelových rýh strojně s přemístěním sypaniny ze vzdálenosti do 10 m, s uložením výkopku ve vrstvách včetně zhutnění a urovnání povrchu šířky 50 cm hloubky 80 cm z horniny třídy těžitelnosti I skupiny 3</t>
  </si>
  <si>
    <t>https://podminky.urs.cz/item/CS_URS_2025_02/460451282</t>
  </si>
  <si>
    <t>460461182</t>
  </si>
  <si>
    <t>Zásyp kabelových rýh strojně se zhutněním š 35 cm hl 80 cm v hornině tř I skupiny 3 v omezeném prostoru</t>
  </si>
  <si>
    <t>Zásyp kabelových rýh strojně v omezeném prostoru s přemístěním sypaniny ze vzdálenosti do 10 m, s uložením výkopku ve vrstvách včetně zhutnění a urovnání povrchu šířky 35 cm hloubky 80 cm v hornině třídy těžitelnosti I skupiny 3</t>
  </si>
  <si>
    <t>https://podminky.urs.cz/item/CS_URS_2025_02/460461182</t>
  </si>
  <si>
    <t>460461282</t>
  </si>
  <si>
    <t>Zásyp kabelových rýh strojně se zhutněním š 50 cm hl 80 cm v hornině tř I skupiny 3 v omezeném prostoru</t>
  </si>
  <si>
    <t>Zásyp kabelových rýh strojně v omezeném prostoru s přemístěním sypaniny ze vzdálenosti do 10 m, s uložením výkopku ve vrstvách včetně zhutnění a urovnání povrchu šířky 50 cm hloubky 80 cm v hornině třídy těžitelnosti I skupiny 3</t>
  </si>
  <si>
    <t>https://podminky.urs.cz/item/CS_URS_2025_02/460461282</t>
  </si>
  <si>
    <t>460581131</t>
  </si>
  <si>
    <t>Uvedení nezpevněného terénu do původního stavu v místě dočasného uložení výkopku s vyhrabáním, srovnáním a částečným dosetím trávy</t>
  </si>
  <si>
    <t>Úprava terénu uvedení nezpevněného terénu do původního stavu v místě dočasného uložení výkopku s vyhrabáním, srovnáním a částečným dosetím trávy</t>
  </si>
  <si>
    <t>https://podminky.urs.cz/item/CS_URS_2025_02/460581131</t>
  </si>
  <si>
    <t>13021014</t>
  </si>
  <si>
    <t>tyč ocelová kruhová žebírková DIN 488 jakost B500B (10 505) výztuž do betonu D 14mm</t>
  </si>
  <si>
    <t>58380650</t>
  </si>
  <si>
    <t>kámen lomový neupravený žula, třída I netříděný</t>
  </si>
  <si>
    <t>58381090</t>
  </si>
  <si>
    <t>kopák hrubý (1t=1,3m2)</t>
  </si>
  <si>
    <t>59610001</t>
  </si>
  <si>
    <t>cihla pálená plná do P15 290x140x65mm</t>
  </si>
  <si>
    <t>58594822</t>
  </si>
  <si>
    <t>směs suchá maltová zdící cementová M15</t>
  </si>
  <si>
    <t>58564007</t>
  </si>
  <si>
    <t>směs suchá maltová zdicí pro vápenopískové a betonové zdivo M20</t>
  </si>
  <si>
    <t>58564001</t>
  </si>
  <si>
    <t>směs suchá maltová zdicí a spárovací vápenná M10</t>
  </si>
  <si>
    <t>SO 03 - Zimní údržba</t>
  </si>
  <si>
    <t>5903010010</t>
  </si>
  <si>
    <t>Uložení posypového materiálu na místo potřeby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</si>
  <si>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</si>
  <si>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5903010010.1</t>
  </si>
  <si>
    <t>1805431379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</si>
  <si>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</si>
  <si>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5903015010</t>
  </si>
  <si>
    <t>Protisněhové zábrany zásněžky montáž</t>
  </si>
  <si>
    <t>-517674977</t>
  </si>
  <si>
    <t>Protisněhové zábrany zásněžky montáž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</si>
  <si>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</si>
  <si>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</si>
  <si>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786130470</t>
  </si>
  <si>
    <t>Protisněhové zábrany zásněžky demontáž Poznámka: 1. V cenách jsou započteny náklady na roznesení, montáž, ukotvení nebo demontáž rozebrání, snesení a naložení na dopravní prostředek a uložení.</t>
  </si>
  <si>
    <t>5903015030</t>
  </si>
  <si>
    <t>Protisněhové zábrany ploty montáž</t>
  </si>
  <si>
    <t>-1900142885</t>
  </si>
  <si>
    <t>Protisněhové zábrany ploty montáž Poznámka: 1. V cenách jsou započteny náklady na roznesení, montáž, ukotvení nebo demontáž rozebrání, snesení a naložení na dopravní prostředek a uložení.</t>
  </si>
  <si>
    <t>5903015040</t>
  </si>
  <si>
    <t>Protisněhové zábrany ploty demontáž</t>
  </si>
  <si>
    <t>-1080378371</t>
  </si>
  <si>
    <t>Protisněhové zábrany ploty demontáž Poznámka: 1. V cenách jsou započteny náklady na roznesení, montáž, ukotvení nebo demontáž rozebrání, snesení a naložení na dopravní prostředek a uložení.</t>
  </si>
  <si>
    <t>5903020010</t>
  </si>
  <si>
    <t>Odstranění sněhu a ledu z nástupišť a komunikací ručně</t>
  </si>
  <si>
    <t>-738596673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</si>
  <si>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</si>
  <si>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</si>
  <si>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</si>
  <si>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-2132230851</t>
  </si>
  <si>
    <t>Odstranění sněhu a ledu z kolejí ručně Poznámka: 1. V cenách jsou započteny náklady na práce v zimních podmínkách, manipulaci, naložení sněhu na dopravní prostředek a uložení na úložišti.</t>
  </si>
  <si>
    <t>5903020030</t>
  </si>
  <si>
    <t>Odstranění sněhu a ledu z kolejí hnacím vozidlem s pluhem</t>
  </si>
  <si>
    <t>756375036</t>
  </si>
  <si>
    <t>Odstranění sněhu a ledu z kolejí hnacím vozidlem s pluhem Poznámka: 1. V cenách jsou započteny náklady na práce v zimních podmínkách, manipulaci, naložení sněhu na dopravní prostředek a uložení na úložišti.</t>
  </si>
  <si>
    <t>5903020110</t>
  </si>
  <si>
    <t>Odstranění sněhu a ledu z výhybek ručně</t>
  </si>
  <si>
    <t>-2010735581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</si>
  <si>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</si>
  <si>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</si>
  <si>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</si>
  <si>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-378977475</t>
  </si>
  <si>
    <t>Odstranění posypu nástupišť ručně smetením Poznámka: 1. V cenách jsou započteny náklady na naložení na dopravní prostředek a uložení na úložišti.</t>
  </si>
  <si>
    <t>5903030010</t>
  </si>
  <si>
    <t>Oprava vymrzlé konstrukce přejezdu snížením podsypu</t>
  </si>
  <si>
    <t>837273247</t>
  </si>
  <si>
    <t>Oprava vymrzlé konstrukce přejezdu snížením podsypu Poznámka: 1. V cenách jsou započteny náklady na naložení na dopravní prostředek a uložení na úložišti.</t>
  </si>
  <si>
    <t>5903030020</t>
  </si>
  <si>
    <t>Oprava vymrzlé konstrukce přejezdu vyrovnáním podsypu</t>
  </si>
  <si>
    <t>-1615210965</t>
  </si>
  <si>
    <t>Oprava vymrzlé konstrukce přejezdu vyrovnáním podsypu Poznámka: 1. V cenách jsou započteny náklady na naložení na dopravní prostředek a uložení na úložišti.</t>
  </si>
  <si>
    <t>5903030030</t>
  </si>
  <si>
    <t>Oprava vymrzlé konstrukce koleje nebo výhybky vložení podložek</t>
  </si>
  <si>
    <t>-43543346</t>
  </si>
  <si>
    <t>Oprava vymrzlé konstrukce koleje nebo výhybky vložení podložek Poznámka: 1. V cenách jsou započteny náklady na naložení na dopravní prostředek a uložení na úložišti.</t>
  </si>
  <si>
    <t>5903030040</t>
  </si>
  <si>
    <t>Oprava vymrzlé konstrukce koleje nebo výhybky vyjmutí podložek</t>
  </si>
  <si>
    <t>-1667476529</t>
  </si>
  <si>
    <t>Oprava vymrzlé konstrukce koleje nebo výhybky vyjmutí podložek Poznámka: 1. V cenách jsou započteny náklady na naložení na dopravní prostředek a uložení na úložišti.</t>
  </si>
  <si>
    <t>5903035010.1</t>
  </si>
  <si>
    <t>Rozmrazení pohyblivých částí teplým vzduchem</t>
  </si>
  <si>
    <t>-569469307</t>
  </si>
  <si>
    <t>Rozmrazení pohyblivých částí teplým vzduchem. Poznámka: 1. V cenách jsou započteny náklady na uvolnění součástí teplým vzduchem.</t>
  </si>
  <si>
    <t>5903035010</t>
  </si>
  <si>
    <t>Rozmrazení pohyblivých částí teplým vzduchem Poznámka: 1. V cenách jsou započteny náklady na uvolnění součástí teplým vzduchem.</t>
  </si>
  <si>
    <t>R28</t>
  </si>
  <si>
    <t>Práce nakladače</t>
  </si>
  <si>
    <t>R29</t>
  </si>
  <si>
    <t>Práce dvoucestného bagru dle dispozic objednatele</t>
  </si>
  <si>
    <t>P</t>
  </si>
  <si>
    <t>Poznámka k položce:_x000D_
Dvoucestný bagr s nástavbou plnoprofilové sněhové frézy.</t>
  </si>
  <si>
    <t>R30</t>
  </si>
  <si>
    <t>Odstranění sněhu a ledu z přístupových cest a komunikací strojně.</t>
  </si>
  <si>
    <t>R31</t>
  </si>
  <si>
    <t>Ošetření komunikací posypem strojně</t>
  </si>
  <si>
    <t>R32</t>
  </si>
  <si>
    <t>Ošetření komunikací posypem ručně</t>
  </si>
  <si>
    <t>5953104000</t>
  </si>
  <si>
    <t>Protisněhové ploty plastové</t>
  </si>
  <si>
    <t>5953107000</t>
  </si>
  <si>
    <t>Zásobník na posypový materiál kovový</t>
  </si>
  <si>
    <t>5953107005</t>
  </si>
  <si>
    <t>Zásobník na posypový materiál plastový</t>
  </si>
  <si>
    <t>5955101025</t>
  </si>
  <si>
    <t>Kamenivo drcené drť frakce 4/8</t>
  </si>
  <si>
    <t>R938906311</t>
  </si>
  <si>
    <t>Osekání ledu z koleje nebo průjezdného profilu ručně</t>
  </si>
  <si>
    <t>214355489</t>
  </si>
  <si>
    <t>VON - Vedlejší a ostatní ...</t>
  </si>
  <si>
    <t>VRN - Vedlejší rozpočtové náklady</t>
  </si>
  <si>
    <t>VRN</t>
  </si>
  <si>
    <t>Vedlejší rozpočtové náklady</t>
  </si>
  <si>
    <t>0331110011R</t>
  </si>
  <si>
    <t>Provozní vlivy Výluka silničního provozu na PK I. třídy se zajištěním objížďky</t>
  </si>
  <si>
    <t>Soubor</t>
  </si>
  <si>
    <t>0331110012R</t>
  </si>
  <si>
    <t>Provozní vlivy Výluka silničního provozu na PK II. třídy se zajištěním objížďky</t>
  </si>
  <si>
    <t>0331110013R</t>
  </si>
  <si>
    <t>Provozní vlivy Výluka silničního provozu na PK III. třídy se zajištěním objížďky</t>
  </si>
  <si>
    <t>0331110014R</t>
  </si>
  <si>
    <t>Provozní vlivy Výluka silničního provozu na PK nižších tříd se zajištěním objížďky</t>
  </si>
  <si>
    <t>034101001</t>
  </si>
  <si>
    <t>Další náklady na pracovníky Náklady na pracovní pohotovost zaměstnanců na jednoho pracovníka</t>
  </si>
  <si>
    <t>Kč/hod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</si>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</sst>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4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22" fillId="0" borderId="22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4" fontId="17" fillId="0" borderId="0" xfId="0" applyNumberFormat="1" applyFont="1"/>
    <xf numFmtId="166" fontId="25" fillId="0" borderId="13" xfId="0" applyNumberFormat="1" applyFont="1" applyBorder="1"/>
    <xf numFmtId="166" fontId="25" fillId="0" borderId="14" xfId="0" applyNumberFormat="1" applyFont="1" applyBorder="1"/>
    <xf numFmtId="4" fontId="26" fillId="0" borderId="0" xfId="0" applyNumberFormat="1" applyFont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5" fillId="0" borderId="23" xfId="0" applyFont="1" applyBorder="1" applyAlignment="1" applyProtection="1">
      <alignment horizontal="center" vertical="center"/>
      <protection locked="0"/>
    </xf>
    <xf numFmtId="49" fontId="15" fillId="0" borderId="23" xfId="0" applyNumberFormat="1" applyFont="1" applyBorder="1" applyAlignment="1" applyProtection="1">
      <alignment horizontal="left" vertical="center" wrapText="1"/>
      <protection locked="0"/>
    </xf>
    <xf numFmtId="0" fontId="15" fillId="0" borderId="23" xfId="0" applyFont="1" applyBorder="1" applyAlignment="1" applyProtection="1">
      <alignment horizontal="left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167" fontId="15" fillId="0" borderId="23" xfId="0" applyNumberFormat="1" applyFont="1" applyBorder="1" applyAlignment="1" applyProtection="1">
      <alignment vertical="center"/>
      <protection locked="0"/>
    </xf>
    <xf numFmtId="4" fontId="15" fillId="0" borderId="23" xfId="0" applyNumberFormat="1" applyFont="1" applyBorder="1" applyAlignment="1" applyProtection="1">
      <alignment vertical="center"/>
      <protection locked="0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0" fillId="0" borderId="15" xfId="0" applyBorder="1" applyAlignment="1">
      <alignment vertical="center"/>
    </xf>
    <xf numFmtId="0" fontId="29" fillId="0" borderId="23" xfId="0" applyFont="1" applyBorder="1" applyAlignment="1" applyProtection="1">
      <alignment horizontal="center" vertical="center"/>
      <protection locked="0"/>
    </xf>
    <xf numFmtId="49" fontId="29" fillId="0" borderId="23" xfId="0" applyNumberFormat="1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29" fillId="0" borderId="15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vertical="top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985142211" TargetMode="External"/><Relationship Id="rId18" Type="http://schemas.openxmlformats.org/officeDocument/2006/relationships/hyperlink" Target="https://podminky.urs.cz/item/CS_URS_2025_02/985221012" TargetMode="External"/><Relationship Id="rId26" Type="http://schemas.openxmlformats.org/officeDocument/2006/relationships/hyperlink" Target="https://podminky.urs.cz/item/CS_URS_2025_02/985241110" TargetMode="External"/><Relationship Id="rId39" Type="http://schemas.openxmlformats.org/officeDocument/2006/relationships/hyperlink" Target="https://podminky.urs.cz/item/CS_URS_2025_02/460451182" TargetMode="External"/><Relationship Id="rId21" Type="http://schemas.openxmlformats.org/officeDocument/2006/relationships/hyperlink" Target="https://podminky.urs.cz/item/CS_URS_2025_02/985221099" TargetMode="External"/><Relationship Id="rId34" Type="http://schemas.openxmlformats.org/officeDocument/2006/relationships/hyperlink" Target="https://podminky.urs.cz/item/CS_URS_2025_02/460171272" TargetMode="External"/><Relationship Id="rId42" Type="http://schemas.openxmlformats.org/officeDocument/2006/relationships/hyperlink" Target="https://podminky.urs.cz/item/CS_URS_2025_02/460461282" TargetMode="External"/><Relationship Id="rId7" Type="http://schemas.openxmlformats.org/officeDocument/2006/relationships/hyperlink" Target="https://podminky.urs.cz/item/CS_URS_2025_02/985141112" TargetMode="External"/><Relationship Id="rId2" Type="http://schemas.openxmlformats.org/officeDocument/2006/relationships/hyperlink" Target="https://podminky.urs.cz/item/CS_URS_2025_02/985131311" TargetMode="External"/><Relationship Id="rId16" Type="http://schemas.openxmlformats.org/officeDocument/2006/relationships/hyperlink" Target="https://podminky.urs.cz/item/CS_URS_2025_02/985211912" TargetMode="External"/><Relationship Id="rId20" Type="http://schemas.openxmlformats.org/officeDocument/2006/relationships/hyperlink" Target="https://podminky.urs.cz/item/CS_URS_2025_02/985221022" TargetMode="External"/><Relationship Id="rId29" Type="http://schemas.openxmlformats.org/officeDocument/2006/relationships/hyperlink" Target="https://podminky.urs.cz/item/CS_URS_2025_02/275313611" TargetMode="External"/><Relationship Id="rId41" Type="http://schemas.openxmlformats.org/officeDocument/2006/relationships/hyperlink" Target="https://podminky.urs.cz/item/CS_URS_2025_02/460461182" TargetMode="External"/><Relationship Id="rId1" Type="http://schemas.openxmlformats.org/officeDocument/2006/relationships/hyperlink" Target="https://podminky.urs.cz/item/CS_URS_2025_02/985131111" TargetMode="External"/><Relationship Id="rId6" Type="http://schemas.openxmlformats.org/officeDocument/2006/relationships/hyperlink" Target="https://podminky.urs.cz/item/CS_URS_2025_02/985141111" TargetMode="External"/><Relationship Id="rId11" Type="http://schemas.openxmlformats.org/officeDocument/2006/relationships/hyperlink" Target="https://podminky.urs.cz/item/CS_URS_2025_02/985141912" TargetMode="External"/><Relationship Id="rId24" Type="http://schemas.openxmlformats.org/officeDocument/2006/relationships/hyperlink" Target="https://podminky.urs.cz/item/CS_URS_2025_02/985231111" TargetMode="External"/><Relationship Id="rId32" Type="http://schemas.openxmlformats.org/officeDocument/2006/relationships/hyperlink" Target="https://podminky.urs.cz/item/CS_URS_2025_02/460161272" TargetMode="External"/><Relationship Id="rId37" Type="http://schemas.openxmlformats.org/officeDocument/2006/relationships/hyperlink" Target="https://podminky.urs.cz/item/CS_URS_2025_02/460431182" TargetMode="External"/><Relationship Id="rId40" Type="http://schemas.openxmlformats.org/officeDocument/2006/relationships/hyperlink" Target="https://podminky.urs.cz/item/CS_URS_2025_02/460451282" TargetMode="External"/><Relationship Id="rId5" Type="http://schemas.openxmlformats.org/officeDocument/2006/relationships/hyperlink" Target="https://podminky.urs.cz/item/CS_URS_2025_02/985139112" TargetMode="External"/><Relationship Id="rId15" Type="http://schemas.openxmlformats.org/officeDocument/2006/relationships/hyperlink" Target="https://podminky.urs.cz/item/CS_URS_2025_02/985211911" TargetMode="External"/><Relationship Id="rId23" Type="http://schemas.openxmlformats.org/officeDocument/2006/relationships/hyperlink" Target="https://podminky.urs.cz/item/CS_URS_2025_02/985221111" TargetMode="External"/><Relationship Id="rId28" Type="http://schemas.openxmlformats.org/officeDocument/2006/relationships/hyperlink" Target="https://podminky.urs.cz/item/CS_URS_2025_02/274313611" TargetMode="External"/><Relationship Id="rId36" Type="http://schemas.openxmlformats.org/officeDocument/2006/relationships/hyperlink" Target="https://podminky.urs.cz/item/CS_URS_2025_02/460181272" TargetMode="External"/><Relationship Id="rId10" Type="http://schemas.openxmlformats.org/officeDocument/2006/relationships/hyperlink" Target="https://podminky.urs.cz/item/CS_URS_2025_02/985141911" TargetMode="External"/><Relationship Id="rId19" Type="http://schemas.openxmlformats.org/officeDocument/2006/relationships/hyperlink" Target="https://podminky.urs.cz/item/CS_URS_2025_02/985221021" TargetMode="External"/><Relationship Id="rId31" Type="http://schemas.openxmlformats.org/officeDocument/2006/relationships/hyperlink" Target="https://podminky.urs.cz/item/CS_URS_2025_02/460161172" TargetMode="External"/><Relationship Id="rId44" Type="http://schemas.openxmlformats.org/officeDocument/2006/relationships/drawing" Target="../drawings/drawing3.xml"/><Relationship Id="rId4" Type="http://schemas.openxmlformats.org/officeDocument/2006/relationships/hyperlink" Target="https://podminky.urs.cz/item/CS_URS_2025_02/985139111" TargetMode="External"/><Relationship Id="rId9" Type="http://schemas.openxmlformats.org/officeDocument/2006/relationships/hyperlink" Target="https://podminky.urs.cz/item/CS_URS_2025_02/985141212" TargetMode="External"/><Relationship Id="rId14" Type="http://schemas.openxmlformats.org/officeDocument/2006/relationships/hyperlink" Target="https://podminky.urs.cz/item/CS_URS_2025_02/985211111" TargetMode="External"/><Relationship Id="rId22" Type="http://schemas.openxmlformats.org/officeDocument/2006/relationships/hyperlink" Target="https://podminky.urs.cz/item/CS_URS_2025_02/985221101" TargetMode="External"/><Relationship Id="rId27" Type="http://schemas.openxmlformats.org/officeDocument/2006/relationships/hyperlink" Target="https://podminky.urs.cz/item/CS_URS_2025_02/273313611" TargetMode="External"/><Relationship Id="rId30" Type="http://schemas.openxmlformats.org/officeDocument/2006/relationships/hyperlink" Target="https://podminky.urs.cz/item/CS_URS_2025_02/273321311" TargetMode="External"/><Relationship Id="rId35" Type="http://schemas.openxmlformats.org/officeDocument/2006/relationships/hyperlink" Target="https://podminky.urs.cz/item/CS_URS_2025_02/460181172" TargetMode="External"/><Relationship Id="rId43" Type="http://schemas.openxmlformats.org/officeDocument/2006/relationships/hyperlink" Target="https://podminky.urs.cz/item/CS_URS_2025_02/460581131" TargetMode="External"/><Relationship Id="rId8" Type="http://schemas.openxmlformats.org/officeDocument/2006/relationships/hyperlink" Target="https://podminky.urs.cz/item/CS_URS_2025_02/985141211" TargetMode="External"/><Relationship Id="rId3" Type="http://schemas.openxmlformats.org/officeDocument/2006/relationships/hyperlink" Target="https://podminky.urs.cz/item/CS_URS_2025_02/985132111" TargetMode="External"/><Relationship Id="rId12" Type="http://schemas.openxmlformats.org/officeDocument/2006/relationships/hyperlink" Target="https://podminky.urs.cz/item/CS_URS_2025_02/985142111" TargetMode="External"/><Relationship Id="rId17" Type="http://schemas.openxmlformats.org/officeDocument/2006/relationships/hyperlink" Target="https://podminky.urs.cz/item/CS_URS_2025_02/985221011" TargetMode="External"/><Relationship Id="rId25" Type="http://schemas.openxmlformats.org/officeDocument/2006/relationships/hyperlink" Target="https://podminky.urs.cz/item/CS_URS_2025_02/985231191" TargetMode="External"/><Relationship Id="rId33" Type="http://schemas.openxmlformats.org/officeDocument/2006/relationships/hyperlink" Target="https://podminky.urs.cz/item/CS_URS_2025_02/460171172" TargetMode="External"/><Relationship Id="rId38" Type="http://schemas.openxmlformats.org/officeDocument/2006/relationships/hyperlink" Target="https://podminky.urs.cz/item/CS_URS_2025_02/46043128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opLeftCell="A23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61" t="s">
        <v>6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3" t="s">
        <v>7</v>
      </c>
      <c r="BT2" s="13" t="s">
        <v>8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5" customHeight="1">
      <c r="B4" s="16"/>
      <c r="D4" s="17" t="s">
        <v>10</v>
      </c>
      <c r="AR4" s="16"/>
      <c r="AS4" s="18" t="s">
        <v>11</v>
      </c>
      <c r="BS4" s="13" t="s">
        <v>12</v>
      </c>
    </row>
    <row r="5" spans="1:74" ht="12" customHeight="1">
      <c r="B5" s="16"/>
      <c r="D5" s="19" t="s">
        <v>13</v>
      </c>
      <c r="K5" s="247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R5" s="16"/>
      <c r="BS5" s="13" t="s">
        <v>7</v>
      </c>
    </row>
    <row r="6" spans="1:74" ht="36.950000000000003" customHeight="1">
      <c r="B6" s="16"/>
      <c r="D6" s="21" t="s">
        <v>15</v>
      </c>
      <c r="K6" s="249" t="s">
        <v>16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R6" s="16"/>
      <c r="BS6" s="13" t="s">
        <v>7</v>
      </c>
    </row>
    <row r="7" spans="1:74" ht="12" customHeight="1">
      <c r="B7" s="16"/>
      <c r="D7" s="22" t="s">
        <v>17</v>
      </c>
      <c r="K7" s="20" t="s">
        <v>3</v>
      </c>
      <c r="AK7" s="22" t="s">
        <v>18</v>
      </c>
      <c r="AN7" s="20" t="s">
        <v>3</v>
      </c>
      <c r="AR7" s="16"/>
      <c r="BS7" s="13" t="s">
        <v>7</v>
      </c>
    </row>
    <row r="8" spans="1:74" ht="12" customHeight="1">
      <c r="B8" s="16"/>
      <c r="D8" s="22" t="s">
        <v>19</v>
      </c>
      <c r="K8" s="20" t="s">
        <v>20</v>
      </c>
      <c r="AK8" s="22" t="s">
        <v>21</v>
      </c>
      <c r="AN8" s="20" t="s">
        <v>22</v>
      </c>
      <c r="AR8" s="16"/>
      <c r="BS8" s="13" t="s">
        <v>7</v>
      </c>
    </row>
    <row r="9" spans="1:74" ht="14.45" customHeight="1">
      <c r="B9" s="16"/>
      <c r="AR9" s="16"/>
      <c r="BS9" s="13" t="s">
        <v>7</v>
      </c>
    </row>
    <row r="10" spans="1:74" ht="12" customHeight="1">
      <c r="B10" s="16"/>
      <c r="D10" s="22" t="s">
        <v>23</v>
      </c>
      <c r="AK10" s="22" t="s">
        <v>24</v>
      </c>
      <c r="AN10" s="20" t="s">
        <v>3</v>
      </c>
      <c r="AR10" s="16"/>
      <c r="BS10" s="13" t="s">
        <v>7</v>
      </c>
    </row>
    <row r="11" spans="1:74" ht="18.399999999999999" customHeight="1">
      <c r="B11" s="16"/>
      <c r="E11" s="20" t="s">
        <v>20</v>
      </c>
      <c r="AK11" s="22" t="s">
        <v>25</v>
      </c>
      <c r="AN11" s="20" t="s">
        <v>3</v>
      </c>
      <c r="AR11" s="16"/>
      <c r="BS11" s="13" t="s">
        <v>7</v>
      </c>
    </row>
    <row r="12" spans="1:74" ht="6.95" customHeight="1">
      <c r="B12" s="16"/>
      <c r="AR12" s="16"/>
      <c r="BS12" s="13" t="s">
        <v>7</v>
      </c>
    </row>
    <row r="13" spans="1:74" ht="12" customHeight="1">
      <c r="B13" s="16"/>
      <c r="D13" s="22" t="s">
        <v>26</v>
      </c>
      <c r="AK13" s="22" t="s">
        <v>24</v>
      </c>
      <c r="AN13" s="20" t="s">
        <v>3</v>
      </c>
      <c r="AR13" s="16"/>
      <c r="BS13" s="13" t="s">
        <v>7</v>
      </c>
    </row>
    <row r="14" spans="1:74">
      <c r="B14" s="16"/>
      <c r="E14" s="20" t="s">
        <v>20</v>
      </c>
      <c r="AK14" s="22" t="s">
        <v>25</v>
      </c>
      <c r="AN14" s="20" t="s">
        <v>3</v>
      </c>
      <c r="AR14" s="16"/>
      <c r="BS14" s="13" t="s">
        <v>7</v>
      </c>
    </row>
    <row r="15" spans="1:74" ht="6.95" customHeight="1">
      <c r="B15" s="16"/>
      <c r="AR15" s="16"/>
      <c r="BS15" s="13" t="s">
        <v>4</v>
      </c>
    </row>
    <row r="16" spans="1:74" ht="12" customHeight="1">
      <c r="B16" s="16"/>
      <c r="D16" s="22" t="s">
        <v>27</v>
      </c>
      <c r="AK16" s="22" t="s">
        <v>24</v>
      </c>
      <c r="AN16" s="20" t="s">
        <v>3</v>
      </c>
      <c r="AR16" s="16"/>
      <c r="BS16" s="13" t="s">
        <v>4</v>
      </c>
    </row>
    <row r="17" spans="2:71" ht="18.399999999999999" customHeight="1">
      <c r="B17" s="16"/>
      <c r="E17" s="20" t="s">
        <v>20</v>
      </c>
      <c r="AK17" s="22" t="s">
        <v>25</v>
      </c>
      <c r="AN17" s="20" t="s">
        <v>3</v>
      </c>
      <c r="AR17" s="16"/>
      <c r="BS17" s="13" t="s">
        <v>28</v>
      </c>
    </row>
    <row r="18" spans="2:71" ht="6.95" customHeight="1">
      <c r="B18" s="16"/>
      <c r="AR18" s="16"/>
      <c r="BS18" s="13" t="s">
        <v>7</v>
      </c>
    </row>
    <row r="19" spans="2:71" ht="12" customHeight="1">
      <c r="B19" s="16"/>
      <c r="D19" s="22" t="s">
        <v>29</v>
      </c>
      <c r="AK19" s="22" t="s">
        <v>24</v>
      </c>
      <c r="AN19" s="20" t="s">
        <v>3</v>
      </c>
      <c r="AR19" s="16"/>
      <c r="BS19" s="13" t="s">
        <v>7</v>
      </c>
    </row>
    <row r="20" spans="2:71" ht="18.399999999999999" customHeight="1">
      <c r="B20" s="16"/>
      <c r="E20" s="20" t="s">
        <v>20</v>
      </c>
      <c r="AK20" s="22" t="s">
        <v>25</v>
      </c>
      <c r="AN20" s="20" t="s">
        <v>3</v>
      </c>
      <c r="AR20" s="16"/>
      <c r="BS20" s="13" t="s">
        <v>28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47.25" customHeight="1">
      <c r="B23" s="16"/>
      <c r="E23" s="250" t="s">
        <v>31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32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51">
        <f>ROUND(AG54,2)</f>
        <v>149939938.5</v>
      </c>
      <c r="AL26" s="252"/>
      <c r="AM26" s="252"/>
      <c r="AN26" s="252"/>
      <c r="AO26" s="252"/>
      <c r="AR26" s="25"/>
    </row>
    <row r="27" spans="2:71" s="1" customFormat="1" ht="6.95" customHeight="1">
      <c r="B27" s="25"/>
      <c r="AR27" s="25"/>
    </row>
    <row r="28" spans="2:71" s="1" customFormat="1">
      <c r="B28" s="25"/>
      <c r="L28" s="253" t="s">
        <v>33</v>
      </c>
      <c r="M28" s="253"/>
      <c r="N28" s="253"/>
      <c r="O28" s="253"/>
      <c r="P28" s="253"/>
      <c r="W28" s="253" t="s">
        <v>34</v>
      </c>
      <c r="X28" s="253"/>
      <c r="Y28" s="253"/>
      <c r="Z28" s="253"/>
      <c r="AA28" s="253"/>
      <c r="AB28" s="253"/>
      <c r="AC28" s="253"/>
      <c r="AD28" s="253"/>
      <c r="AE28" s="253"/>
      <c r="AK28" s="253" t="s">
        <v>35</v>
      </c>
      <c r="AL28" s="253"/>
      <c r="AM28" s="253"/>
      <c r="AN28" s="253"/>
      <c r="AO28" s="253"/>
      <c r="AR28" s="25"/>
    </row>
    <row r="29" spans="2:71" s="2" customFormat="1" ht="14.45" customHeight="1">
      <c r="B29" s="29"/>
      <c r="D29" s="22" t="s">
        <v>36</v>
      </c>
      <c r="F29" s="22" t="s">
        <v>37</v>
      </c>
      <c r="L29" s="254">
        <v>0.21</v>
      </c>
      <c r="M29" s="255"/>
      <c r="N29" s="255"/>
      <c r="O29" s="255"/>
      <c r="P29" s="255"/>
      <c r="W29" s="256">
        <f>ROUND(AZ54, 2)</f>
        <v>149939938.5</v>
      </c>
      <c r="X29" s="255"/>
      <c r="Y29" s="255"/>
      <c r="Z29" s="255"/>
      <c r="AA29" s="255"/>
      <c r="AB29" s="255"/>
      <c r="AC29" s="255"/>
      <c r="AD29" s="255"/>
      <c r="AE29" s="255"/>
      <c r="AK29" s="256">
        <f>ROUND(AV54, 2)</f>
        <v>31487387.09</v>
      </c>
      <c r="AL29" s="255"/>
      <c r="AM29" s="255"/>
      <c r="AN29" s="255"/>
      <c r="AO29" s="255"/>
      <c r="AR29" s="29"/>
    </row>
    <row r="30" spans="2:71" s="2" customFormat="1" ht="14.45" customHeight="1">
      <c r="B30" s="29"/>
      <c r="F30" s="22" t="s">
        <v>38</v>
      </c>
      <c r="L30" s="254">
        <v>0.12</v>
      </c>
      <c r="M30" s="255"/>
      <c r="N30" s="255"/>
      <c r="O30" s="255"/>
      <c r="P30" s="255"/>
      <c r="W30" s="256">
        <f>ROUND(BA54, 2)</f>
        <v>0</v>
      </c>
      <c r="X30" s="255"/>
      <c r="Y30" s="255"/>
      <c r="Z30" s="255"/>
      <c r="AA30" s="255"/>
      <c r="AB30" s="255"/>
      <c r="AC30" s="255"/>
      <c r="AD30" s="255"/>
      <c r="AE30" s="255"/>
      <c r="AK30" s="256">
        <f>ROUND(AW54, 2)</f>
        <v>0</v>
      </c>
      <c r="AL30" s="255"/>
      <c r="AM30" s="255"/>
      <c r="AN30" s="255"/>
      <c r="AO30" s="255"/>
      <c r="AR30" s="29"/>
    </row>
    <row r="31" spans="2:71" s="2" customFormat="1" ht="14.45" hidden="1" customHeight="1">
      <c r="B31" s="29"/>
      <c r="F31" s="22" t="s">
        <v>39</v>
      </c>
      <c r="L31" s="254">
        <v>0.21</v>
      </c>
      <c r="M31" s="255"/>
      <c r="N31" s="255"/>
      <c r="O31" s="255"/>
      <c r="P31" s="255"/>
      <c r="W31" s="256">
        <f>ROUND(BB54, 2)</f>
        <v>0</v>
      </c>
      <c r="X31" s="255"/>
      <c r="Y31" s="255"/>
      <c r="Z31" s="255"/>
      <c r="AA31" s="255"/>
      <c r="AB31" s="255"/>
      <c r="AC31" s="255"/>
      <c r="AD31" s="255"/>
      <c r="AE31" s="255"/>
      <c r="AK31" s="256">
        <v>0</v>
      </c>
      <c r="AL31" s="255"/>
      <c r="AM31" s="255"/>
      <c r="AN31" s="255"/>
      <c r="AO31" s="255"/>
      <c r="AR31" s="29"/>
    </row>
    <row r="32" spans="2:71" s="2" customFormat="1" ht="14.45" hidden="1" customHeight="1">
      <c r="B32" s="29"/>
      <c r="F32" s="22" t="s">
        <v>40</v>
      </c>
      <c r="L32" s="254">
        <v>0.12</v>
      </c>
      <c r="M32" s="255"/>
      <c r="N32" s="255"/>
      <c r="O32" s="255"/>
      <c r="P32" s="255"/>
      <c r="W32" s="256">
        <f>ROUND(BC54, 2)</f>
        <v>0</v>
      </c>
      <c r="X32" s="255"/>
      <c r="Y32" s="255"/>
      <c r="Z32" s="255"/>
      <c r="AA32" s="255"/>
      <c r="AB32" s="255"/>
      <c r="AC32" s="255"/>
      <c r="AD32" s="255"/>
      <c r="AE32" s="255"/>
      <c r="AK32" s="256">
        <v>0</v>
      </c>
      <c r="AL32" s="255"/>
      <c r="AM32" s="255"/>
      <c r="AN32" s="255"/>
      <c r="AO32" s="255"/>
      <c r="AR32" s="29"/>
    </row>
    <row r="33" spans="2:44" s="2" customFormat="1" ht="14.45" hidden="1" customHeight="1">
      <c r="B33" s="29"/>
      <c r="F33" s="22" t="s">
        <v>41</v>
      </c>
      <c r="L33" s="254">
        <v>0</v>
      </c>
      <c r="M33" s="255"/>
      <c r="N33" s="255"/>
      <c r="O33" s="255"/>
      <c r="P33" s="255"/>
      <c r="W33" s="256">
        <f>ROUND(BD54, 2)</f>
        <v>0</v>
      </c>
      <c r="X33" s="255"/>
      <c r="Y33" s="255"/>
      <c r="Z33" s="255"/>
      <c r="AA33" s="255"/>
      <c r="AB33" s="255"/>
      <c r="AC33" s="255"/>
      <c r="AD33" s="255"/>
      <c r="AE33" s="255"/>
      <c r="AK33" s="256">
        <v>0</v>
      </c>
      <c r="AL33" s="255"/>
      <c r="AM33" s="255"/>
      <c r="AN33" s="255"/>
      <c r="AO33" s="255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42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43</v>
      </c>
      <c r="U35" s="32"/>
      <c r="V35" s="32"/>
      <c r="W35" s="32"/>
      <c r="X35" s="260" t="s">
        <v>44</v>
      </c>
      <c r="Y35" s="258"/>
      <c r="Z35" s="258"/>
      <c r="AA35" s="258"/>
      <c r="AB35" s="258"/>
      <c r="AC35" s="32"/>
      <c r="AD35" s="32"/>
      <c r="AE35" s="32"/>
      <c r="AF35" s="32"/>
      <c r="AG35" s="32"/>
      <c r="AH35" s="32"/>
      <c r="AI35" s="32"/>
      <c r="AJ35" s="32"/>
      <c r="AK35" s="257">
        <f>SUM(AK26:AK33)</f>
        <v>181427325.59</v>
      </c>
      <c r="AL35" s="258"/>
      <c r="AM35" s="258"/>
      <c r="AN35" s="258"/>
      <c r="AO35" s="259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25"/>
    </row>
    <row r="41" spans="2:44" s="1" customFormat="1" ht="6.9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25"/>
    </row>
    <row r="42" spans="2:44" s="1" customFormat="1" ht="24.95" customHeight="1">
      <c r="B42" s="25"/>
      <c r="C42" s="17" t="s">
        <v>45</v>
      </c>
      <c r="AR42" s="25"/>
    </row>
    <row r="43" spans="2:44" s="1" customFormat="1" ht="6.95" customHeight="1">
      <c r="B43" s="25"/>
      <c r="AR43" s="25"/>
    </row>
    <row r="44" spans="2:44" s="3" customFormat="1" ht="12" customHeight="1">
      <c r="B44" s="38"/>
      <c r="C44" s="22" t="s">
        <v>13</v>
      </c>
      <c r="L44" s="3" t="str">
        <f>K5</f>
        <v>64025XXX</v>
      </c>
      <c r="AR44" s="38"/>
    </row>
    <row r="45" spans="2:44" s="4" customFormat="1" ht="36.950000000000003" customHeight="1">
      <c r="B45" s="39"/>
      <c r="C45" s="40" t="s">
        <v>15</v>
      </c>
      <c r="L45" s="229" t="str">
        <f>K6</f>
        <v xml:space="preserve"> Údržba, opravy a odstraňování závad u ST LBC 2026 – 2027</v>
      </c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R45" s="39"/>
    </row>
    <row r="46" spans="2:44" s="1" customFormat="1" ht="6.95" customHeight="1">
      <c r="B46" s="25"/>
      <c r="AR46" s="25"/>
    </row>
    <row r="47" spans="2:44" s="1" customFormat="1" ht="12" customHeight="1">
      <c r="B47" s="25"/>
      <c r="C47" s="22" t="s">
        <v>19</v>
      </c>
      <c r="L47" s="41" t="str">
        <f>IF(K8="","",K8)</f>
        <v xml:space="preserve"> </v>
      </c>
      <c r="AI47" s="22" t="s">
        <v>21</v>
      </c>
      <c r="AM47" s="231" t="str">
        <f>IF(AN8= "","",AN8)</f>
        <v>19. 8. 2025</v>
      </c>
      <c r="AN47" s="231"/>
      <c r="AR47" s="25"/>
    </row>
    <row r="48" spans="2:44" s="1" customFormat="1" ht="6.95" customHeight="1">
      <c r="B48" s="25"/>
      <c r="AR48" s="25"/>
    </row>
    <row r="49" spans="1:91" s="1" customFormat="1" ht="15.2" customHeight="1">
      <c r="B49" s="25"/>
      <c r="C49" s="22" t="s">
        <v>23</v>
      </c>
      <c r="L49" s="3" t="str">
        <f>IF(E11= "","",E11)</f>
        <v xml:space="preserve"> </v>
      </c>
      <c r="AI49" s="22" t="s">
        <v>27</v>
      </c>
      <c r="AM49" s="232" t="str">
        <f>IF(E17="","",E17)</f>
        <v xml:space="preserve"> </v>
      </c>
      <c r="AN49" s="233"/>
      <c r="AO49" s="233"/>
      <c r="AP49" s="233"/>
      <c r="AR49" s="25"/>
      <c r="AS49" s="234" t="s">
        <v>46</v>
      </c>
      <c r="AT49" s="235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5.2" customHeight="1">
      <c r="B50" s="25"/>
      <c r="C50" s="22" t="s">
        <v>26</v>
      </c>
      <c r="L50" s="3" t="str">
        <f>IF(E14="","",E14)</f>
        <v xml:space="preserve"> </v>
      </c>
      <c r="AI50" s="22" t="s">
        <v>29</v>
      </c>
      <c r="AM50" s="232" t="str">
        <f>IF(E20="","",E20)</f>
        <v xml:space="preserve"> </v>
      </c>
      <c r="AN50" s="233"/>
      <c r="AO50" s="233"/>
      <c r="AP50" s="233"/>
      <c r="AR50" s="25"/>
      <c r="AS50" s="236"/>
      <c r="AT50" s="237"/>
      <c r="BD50" s="46"/>
    </row>
    <row r="51" spans="1:91" s="1" customFormat="1" ht="10.9" customHeight="1">
      <c r="B51" s="25"/>
      <c r="AR51" s="25"/>
      <c r="AS51" s="236"/>
      <c r="AT51" s="237"/>
      <c r="BD51" s="46"/>
    </row>
    <row r="52" spans="1:91" s="1" customFormat="1" ht="29.25" customHeight="1">
      <c r="B52" s="25"/>
      <c r="C52" s="238" t="s">
        <v>47</v>
      </c>
      <c r="D52" s="239"/>
      <c r="E52" s="239"/>
      <c r="F52" s="239"/>
      <c r="G52" s="239"/>
      <c r="H52" s="47"/>
      <c r="I52" s="240" t="s">
        <v>48</v>
      </c>
      <c r="J52" s="239"/>
      <c r="K52" s="239"/>
      <c r="L52" s="239"/>
      <c r="M52" s="239"/>
      <c r="N52" s="239"/>
      <c r="O52" s="239"/>
      <c r="P52" s="239"/>
      <c r="Q52" s="239"/>
      <c r="R52" s="239"/>
      <c r="S52" s="239"/>
      <c r="T52" s="239"/>
      <c r="U52" s="239"/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41" t="s">
        <v>49</v>
      </c>
      <c r="AH52" s="239"/>
      <c r="AI52" s="239"/>
      <c r="AJ52" s="239"/>
      <c r="AK52" s="239"/>
      <c r="AL52" s="239"/>
      <c r="AM52" s="239"/>
      <c r="AN52" s="240" t="s">
        <v>50</v>
      </c>
      <c r="AO52" s="239"/>
      <c r="AP52" s="239"/>
      <c r="AQ52" s="48" t="s">
        <v>51</v>
      </c>
      <c r="AR52" s="25"/>
      <c r="AS52" s="49" t="s">
        <v>52</v>
      </c>
      <c r="AT52" s="50" t="s">
        <v>53</v>
      </c>
      <c r="AU52" s="50" t="s">
        <v>54</v>
      </c>
      <c r="AV52" s="50" t="s">
        <v>55</v>
      </c>
      <c r="AW52" s="50" t="s">
        <v>56</v>
      </c>
      <c r="AX52" s="50" t="s">
        <v>57</v>
      </c>
      <c r="AY52" s="50" t="s">
        <v>58</v>
      </c>
      <c r="AZ52" s="50" t="s">
        <v>59</v>
      </c>
      <c r="BA52" s="50" t="s">
        <v>60</v>
      </c>
      <c r="BB52" s="50" t="s">
        <v>61</v>
      </c>
      <c r="BC52" s="50" t="s">
        <v>62</v>
      </c>
      <c r="BD52" s="51" t="s">
        <v>63</v>
      </c>
    </row>
    <row r="53" spans="1:91" s="1" customFormat="1" ht="10.9" customHeight="1">
      <c r="B53" s="25"/>
      <c r="AR53" s="25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5" customFormat="1" ht="32.450000000000003" customHeight="1">
      <c r="B54" s="53"/>
      <c r="C54" s="54" t="s">
        <v>64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45">
        <f>ROUND(SUM(AG55:AG58),2)</f>
        <v>149939938.5</v>
      </c>
      <c r="AH54" s="245"/>
      <c r="AI54" s="245"/>
      <c r="AJ54" s="245"/>
      <c r="AK54" s="245"/>
      <c r="AL54" s="245"/>
      <c r="AM54" s="245"/>
      <c r="AN54" s="246">
        <f>SUM(AG54,AT54)</f>
        <v>181427325.59</v>
      </c>
      <c r="AO54" s="246"/>
      <c r="AP54" s="246"/>
      <c r="AQ54" s="57" t="s">
        <v>3</v>
      </c>
      <c r="AR54" s="53"/>
      <c r="AS54" s="58">
        <f>ROUND(SUM(AS55:AS58),2)</f>
        <v>0</v>
      </c>
      <c r="AT54" s="59">
        <f>ROUND(SUM(AV54:AW54),2)</f>
        <v>31487387.09</v>
      </c>
      <c r="AU54" s="60">
        <f>ROUND(SUM(AU55:AU58),5)</f>
        <v>410.25299999999999</v>
      </c>
      <c r="AV54" s="59">
        <f>ROUND(AZ54*L29,2)</f>
        <v>31487387.09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ROUND(SUM(AZ55:AZ58),2)</f>
        <v>149939938.5</v>
      </c>
      <c r="BA54" s="59">
        <f>ROUND(SUM(BA55:BA58),2)</f>
        <v>0</v>
      </c>
      <c r="BB54" s="59">
        <f>ROUND(SUM(BB55:BB58),2)</f>
        <v>0</v>
      </c>
      <c r="BC54" s="59">
        <f>ROUND(SUM(BC55:BC58),2)</f>
        <v>0</v>
      </c>
      <c r="BD54" s="61">
        <f>ROUND(SUM(BD55:BD58),2)</f>
        <v>0</v>
      </c>
      <c r="BS54" s="62" t="s">
        <v>65</v>
      </c>
      <c r="BT54" s="62" t="s">
        <v>66</v>
      </c>
      <c r="BU54" s="63" t="s">
        <v>67</v>
      </c>
      <c r="BV54" s="62" t="s">
        <v>68</v>
      </c>
      <c r="BW54" s="62" t="s">
        <v>5</v>
      </c>
      <c r="BX54" s="62" t="s">
        <v>69</v>
      </c>
      <c r="CL54" s="62" t="s">
        <v>3</v>
      </c>
    </row>
    <row r="55" spans="1:91" s="6" customFormat="1" ht="16.5" customHeight="1">
      <c r="A55" s="64" t="s">
        <v>70</v>
      </c>
      <c r="B55" s="65"/>
      <c r="C55" s="66"/>
      <c r="D55" s="244" t="s">
        <v>71</v>
      </c>
      <c r="E55" s="244"/>
      <c r="F55" s="244"/>
      <c r="G55" s="244"/>
      <c r="H55" s="244"/>
      <c r="I55" s="67"/>
      <c r="J55" s="244" t="s">
        <v>72</v>
      </c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42">
        <f>'SO 01 - Položky soustavy ...'!J30</f>
        <v>148076476.5</v>
      </c>
      <c r="AH55" s="243"/>
      <c r="AI55" s="243"/>
      <c r="AJ55" s="243"/>
      <c r="AK55" s="243"/>
      <c r="AL55" s="243"/>
      <c r="AM55" s="243"/>
      <c r="AN55" s="242">
        <f>SUM(AG55,AT55)</f>
        <v>179172536.56999999</v>
      </c>
      <c r="AO55" s="243"/>
      <c r="AP55" s="243"/>
      <c r="AQ55" s="68" t="s">
        <v>73</v>
      </c>
      <c r="AR55" s="65"/>
      <c r="AS55" s="69">
        <v>0</v>
      </c>
      <c r="AT55" s="70">
        <f>ROUND(SUM(AV55:AW55),2)</f>
        <v>31096060.07</v>
      </c>
      <c r="AU55" s="71">
        <f>'SO 01 - Položky soustavy ...'!P80</f>
        <v>0</v>
      </c>
      <c r="AV55" s="70">
        <f>'SO 01 - Položky soustavy ...'!J33</f>
        <v>31096060.07</v>
      </c>
      <c r="AW55" s="70">
        <f>'SO 01 - Položky soustavy ...'!J34</f>
        <v>0</v>
      </c>
      <c r="AX55" s="70">
        <f>'SO 01 - Položky soustavy ...'!J35</f>
        <v>0</v>
      </c>
      <c r="AY55" s="70">
        <f>'SO 01 - Položky soustavy ...'!J36</f>
        <v>0</v>
      </c>
      <c r="AZ55" s="70">
        <f>'SO 01 - Položky soustavy ...'!F33</f>
        <v>148076476.5</v>
      </c>
      <c r="BA55" s="70">
        <f>'SO 01 - Položky soustavy ...'!F34</f>
        <v>0</v>
      </c>
      <c r="BB55" s="70">
        <f>'SO 01 - Položky soustavy ...'!F35</f>
        <v>0</v>
      </c>
      <c r="BC55" s="70">
        <f>'SO 01 - Položky soustavy ...'!F36</f>
        <v>0</v>
      </c>
      <c r="BD55" s="72">
        <f>'SO 01 - Položky soustavy ...'!F37</f>
        <v>0</v>
      </c>
      <c r="BT55" s="73" t="s">
        <v>74</v>
      </c>
      <c r="BV55" s="73" t="s">
        <v>68</v>
      </c>
      <c r="BW55" s="73" t="s">
        <v>75</v>
      </c>
      <c r="BX55" s="73" t="s">
        <v>5</v>
      </c>
      <c r="CL55" s="73" t="s">
        <v>3</v>
      </c>
      <c r="CM55" s="73" t="s">
        <v>76</v>
      </c>
    </row>
    <row r="56" spans="1:91" s="6" customFormat="1" ht="16.5" customHeight="1">
      <c r="A56" s="64" t="s">
        <v>70</v>
      </c>
      <c r="B56" s="65"/>
      <c r="C56" s="66"/>
      <c r="D56" s="244" t="s">
        <v>77</v>
      </c>
      <c r="E56" s="244"/>
      <c r="F56" s="244"/>
      <c r="G56" s="244"/>
      <c r="H56" s="244"/>
      <c r="I56" s="67"/>
      <c r="J56" s="244" t="s">
        <v>78</v>
      </c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/>
      <c r="AF56" s="244"/>
      <c r="AG56" s="242">
        <f>'SO 02 - Položky katalogu ÚSR'!J29</f>
        <v>429582</v>
      </c>
      <c r="AH56" s="243"/>
      <c r="AI56" s="243"/>
      <c r="AJ56" s="243"/>
      <c r="AK56" s="243"/>
      <c r="AL56" s="243"/>
      <c r="AM56" s="243"/>
      <c r="AN56" s="242">
        <f>SUM(AG56,AT56)</f>
        <v>519794.22</v>
      </c>
      <c r="AO56" s="243"/>
      <c r="AP56" s="243"/>
      <c r="AQ56" s="68" t="s">
        <v>73</v>
      </c>
      <c r="AR56" s="65"/>
      <c r="AS56" s="69">
        <v>0</v>
      </c>
      <c r="AT56" s="70">
        <f>ROUND(SUM(AV56:AW56),2)</f>
        <v>90212.22</v>
      </c>
      <c r="AU56" s="71">
        <f>'SO 02 - Položky katalogu ÚSR'!P78</f>
        <v>410.25300000000004</v>
      </c>
      <c r="AV56" s="70">
        <f>'SO 02 - Položky katalogu ÚSR'!J32</f>
        <v>90212.22</v>
      </c>
      <c r="AW56" s="70">
        <f>'SO 02 - Položky katalogu ÚSR'!J33</f>
        <v>0</v>
      </c>
      <c r="AX56" s="70">
        <f>'SO 02 - Položky katalogu ÚSR'!J34</f>
        <v>0</v>
      </c>
      <c r="AY56" s="70">
        <f>'SO 02 - Položky katalogu ÚSR'!J35</f>
        <v>0</v>
      </c>
      <c r="AZ56" s="70">
        <f>'SO 02 - Položky katalogu ÚSR'!F32</f>
        <v>429582</v>
      </c>
      <c r="BA56" s="70">
        <f>'SO 02 - Položky katalogu ÚSR'!F33</f>
        <v>0</v>
      </c>
      <c r="BB56" s="70">
        <f>'SO 02 - Položky katalogu ÚSR'!F34</f>
        <v>0</v>
      </c>
      <c r="BC56" s="70">
        <f>'SO 02 - Položky katalogu ÚSR'!F35</f>
        <v>0</v>
      </c>
      <c r="BD56" s="72">
        <f>'SO 02 - Položky katalogu ÚSR'!F36</f>
        <v>0</v>
      </c>
      <c r="BT56" s="73" t="s">
        <v>74</v>
      </c>
      <c r="BV56" s="73" t="s">
        <v>68</v>
      </c>
      <c r="BW56" s="73" t="s">
        <v>79</v>
      </c>
      <c r="BX56" s="73" t="s">
        <v>5</v>
      </c>
      <c r="CL56" s="73" t="s">
        <v>3</v>
      </c>
      <c r="CM56" s="73" t="s">
        <v>76</v>
      </c>
    </row>
    <row r="57" spans="1:91" s="6" customFormat="1" ht="16.5" customHeight="1">
      <c r="A57" s="64" t="s">
        <v>70</v>
      </c>
      <c r="B57" s="65"/>
      <c r="C57" s="66"/>
      <c r="D57" s="244" t="s">
        <v>80</v>
      </c>
      <c r="E57" s="244"/>
      <c r="F57" s="244"/>
      <c r="G57" s="244"/>
      <c r="H57" s="244"/>
      <c r="I57" s="67"/>
      <c r="J57" s="244" t="s">
        <v>81</v>
      </c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/>
      <c r="AF57" s="244"/>
      <c r="AG57" s="242">
        <f>'SO 03 - Zimní údržba'!J29</f>
        <v>1258305</v>
      </c>
      <c r="AH57" s="243"/>
      <c r="AI57" s="243"/>
      <c r="AJ57" s="243"/>
      <c r="AK57" s="243"/>
      <c r="AL57" s="243"/>
      <c r="AM57" s="243"/>
      <c r="AN57" s="242">
        <f>SUM(AG57,AT57)</f>
        <v>1522549.05</v>
      </c>
      <c r="AO57" s="243"/>
      <c r="AP57" s="243"/>
      <c r="AQ57" s="68" t="s">
        <v>73</v>
      </c>
      <c r="AR57" s="65"/>
      <c r="AS57" s="69">
        <v>0</v>
      </c>
      <c r="AT57" s="70">
        <f>ROUND(SUM(AV57:AW57),2)</f>
        <v>264244.05</v>
      </c>
      <c r="AU57" s="71">
        <f>'SO 03 - Zimní údržba'!P78</f>
        <v>0</v>
      </c>
      <c r="AV57" s="70">
        <f>'SO 03 - Zimní údržba'!J32</f>
        <v>264244.05</v>
      </c>
      <c r="AW57" s="70">
        <f>'SO 03 - Zimní údržba'!J33</f>
        <v>0</v>
      </c>
      <c r="AX57" s="70">
        <f>'SO 03 - Zimní údržba'!J34</f>
        <v>0</v>
      </c>
      <c r="AY57" s="70">
        <f>'SO 03 - Zimní údržba'!J35</f>
        <v>0</v>
      </c>
      <c r="AZ57" s="70">
        <f>'SO 03 - Zimní údržba'!F32</f>
        <v>1258305</v>
      </c>
      <c r="BA57" s="70">
        <f>'SO 03 - Zimní údržba'!F33</f>
        <v>0</v>
      </c>
      <c r="BB57" s="70">
        <f>'SO 03 - Zimní údržba'!F34</f>
        <v>0</v>
      </c>
      <c r="BC57" s="70">
        <f>'SO 03 - Zimní údržba'!F35</f>
        <v>0</v>
      </c>
      <c r="BD57" s="72">
        <f>'SO 03 - Zimní údržba'!F36</f>
        <v>0</v>
      </c>
      <c r="BT57" s="73" t="s">
        <v>74</v>
      </c>
      <c r="BV57" s="73" t="s">
        <v>68</v>
      </c>
      <c r="BW57" s="73" t="s">
        <v>82</v>
      </c>
      <c r="BX57" s="73" t="s">
        <v>5</v>
      </c>
      <c r="CL57" s="73" t="s">
        <v>3</v>
      </c>
      <c r="CM57" s="73" t="s">
        <v>76</v>
      </c>
    </row>
    <row r="58" spans="1:91" s="6" customFormat="1" ht="16.5" customHeight="1">
      <c r="A58" s="64" t="s">
        <v>70</v>
      </c>
      <c r="B58" s="65"/>
      <c r="C58" s="66"/>
      <c r="D58" s="244" t="s">
        <v>83</v>
      </c>
      <c r="E58" s="244"/>
      <c r="F58" s="244"/>
      <c r="G58" s="244"/>
      <c r="H58" s="244"/>
      <c r="I58" s="67"/>
      <c r="J58" s="244" t="s">
        <v>84</v>
      </c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2">
        <f>'VON - Vedlejší a ostatní ...'!J29</f>
        <v>175575</v>
      </c>
      <c r="AH58" s="243"/>
      <c r="AI58" s="243"/>
      <c r="AJ58" s="243"/>
      <c r="AK58" s="243"/>
      <c r="AL58" s="243"/>
      <c r="AM58" s="243"/>
      <c r="AN58" s="242">
        <f>SUM(AG58,AT58)</f>
        <v>212445.75</v>
      </c>
      <c r="AO58" s="243"/>
      <c r="AP58" s="243"/>
      <c r="AQ58" s="68" t="s">
        <v>73</v>
      </c>
      <c r="AR58" s="65"/>
      <c r="AS58" s="74">
        <v>0</v>
      </c>
      <c r="AT58" s="75">
        <f>ROUND(SUM(AV58:AW58),2)</f>
        <v>36870.75</v>
      </c>
      <c r="AU58" s="76">
        <f>'VON - Vedlejší a ostatní ...'!P79</f>
        <v>0</v>
      </c>
      <c r="AV58" s="75">
        <f>'VON - Vedlejší a ostatní ...'!J32</f>
        <v>36870.75</v>
      </c>
      <c r="AW58" s="75">
        <f>'VON - Vedlejší a ostatní ...'!J33</f>
        <v>0</v>
      </c>
      <c r="AX58" s="75">
        <f>'VON - Vedlejší a ostatní ...'!J34</f>
        <v>0</v>
      </c>
      <c r="AY58" s="75">
        <f>'VON - Vedlejší a ostatní ...'!J35</f>
        <v>0</v>
      </c>
      <c r="AZ58" s="75">
        <f>'VON - Vedlejší a ostatní ...'!F32</f>
        <v>175575</v>
      </c>
      <c r="BA58" s="75">
        <f>'VON - Vedlejší a ostatní ...'!F33</f>
        <v>0</v>
      </c>
      <c r="BB58" s="75">
        <f>'VON - Vedlejší a ostatní ...'!F34</f>
        <v>0</v>
      </c>
      <c r="BC58" s="75">
        <f>'VON - Vedlejší a ostatní ...'!F35</f>
        <v>0</v>
      </c>
      <c r="BD58" s="77">
        <f>'VON - Vedlejší a ostatní ...'!F36</f>
        <v>0</v>
      </c>
      <c r="BT58" s="73" t="s">
        <v>74</v>
      </c>
      <c r="BV58" s="73" t="s">
        <v>68</v>
      </c>
      <c r="BW58" s="73" t="s">
        <v>85</v>
      </c>
      <c r="BX58" s="73" t="s">
        <v>5</v>
      </c>
      <c r="CL58" s="73" t="s">
        <v>3</v>
      </c>
      <c r="CM58" s="73" t="s">
        <v>76</v>
      </c>
    </row>
    <row r="59" spans="1:91" s="1" customFormat="1" ht="30" customHeight="1">
      <c r="B59" s="25"/>
      <c r="AR59" s="25"/>
    </row>
    <row r="60" spans="1:91" s="1" customFormat="1" ht="6.95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25"/>
    </row>
  </sheetData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58:AP58"/>
    <mergeCell ref="AG58:AM58"/>
    <mergeCell ref="J58:AF58"/>
    <mergeCell ref="D58:H58"/>
    <mergeCell ref="AG54:AM54"/>
    <mergeCell ref="AN54:AP54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L45:AO45"/>
    <mergeCell ref="AM47:AN47"/>
    <mergeCell ref="AM49:AP49"/>
    <mergeCell ref="AS49:AT51"/>
    <mergeCell ref="AM50:AP50"/>
  </mergeCells>
  <hyperlinks>
    <hyperlink ref="A55" location="'SO 01 - Položky soustavy ...'!C2" display="/" xr:uid="{00000000-0004-0000-0000-000000000000}"/>
    <hyperlink ref="A56" location="'SO 02 - Položky katalogu ÚSR'!C2" display="/" xr:uid="{00000000-0004-0000-0000-000001000000}"/>
    <hyperlink ref="A57" location="'SO 03 - Zimní údržba'!C2" display="/" xr:uid="{00000000-0004-0000-0000-000002000000}"/>
    <hyperlink ref="A58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3748"/>
  <sheetViews>
    <sheetView showGridLines="0" tabSelected="1" topLeftCell="A65" workbookViewId="0">
      <selection activeCell="V86" sqref="V86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hidden="1" customWidth="1"/>
    <col min="10" max="10" width="22.33203125" hidden="1" customWidth="1"/>
    <col min="11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61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3" t="s">
        <v>75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hidden="1" customHeight="1">
      <c r="B4" s="16"/>
      <c r="D4" s="17" t="s">
        <v>86</v>
      </c>
      <c r="L4" s="16"/>
      <c r="M4" s="78" t="s">
        <v>11</v>
      </c>
      <c r="AT4" s="13" t="s">
        <v>4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15</v>
      </c>
      <c r="L6" s="16"/>
    </row>
    <row r="7" spans="2:46" ht="16.5" hidden="1" customHeight="1">
      <c r="B7" s="16"/>
      <c r="E7" s="262" t="str">
        <f>'Rekapitulace stavby'!K6</f>
        <v xml:space="preserve"> Údržba, opravy a odstraňování závad u ST LBC 2026 – 2027</v>
      </c>
      <c r="F7" s="263"/>
      <c r="G7" s="263"/>
      <c r="H7" s="263"/>
      <c r="L7" s="16"/>
    </row>
    <row r="8" spans="2:46" s="1" customFormat="1" ht="12" hidden="1" customHeight="1">
      <c r="B8" s="25"/>
      <c r="D8" s="22" t="s">
        <v>87</v>
      </c>
      <c r="L8" s="25"/>
    </row>
    <row r="9" spans="2:46" s="1" customFormat="1" ht="16.5" hidden="1" customHeight="1">
      <c r="B9" s="25"/>
      <c r="E9" s="229" t="s">
        <v>88</v>
      </c>
      <c r="F9" s="264"/>
      <c r="G9" s="264"/>
      <c r="H9" s="264"/>
      <c r="L9" s="25"/>
    </row>
    <row r="10" spans="2:46" s="1" customFormat="1" ht="11.25" hidden="1">
      <c r="B10" s="25"/>
      <c r="L10" s="25"/>
    </row>
    <row r="11" spans="2:46" s="1" customFormat="1" ht="12" hidden="1" customHeight="1">
      <c r="B11" s="25"/>
      <c r="D11" s="22" t="s">
        <v>17</v>
      </c>
      <c r="F11" s="20" t="s">
        <v>3</v>
      </c>
      <c r="I11" s="22" t="s">
        <v>18</v>
      </c>
      <c r="J11" s="20" t="s">
        <v>3</v>
      </c>
      <c r="L11" s="25"/>
    </row>
    <row r="12" spans="2:46" s="1" customFormat="1" ht="12" hidden="1" customHeight="1">
      <c r="B12" s="25"/>
      <c r="D12" s="22" t="s">
        <v>19</v>
      </c>
      <c r="F12" s="20" t="s">
        <v>20</v>
      </c>
      <c r="I12" s="22" t="s">
        <v>21</v>
      </c>
      <c r="J12" s="42" t="str">
        <f>'Rekapitulace stavby'!AN8</f>
        <v>19. 8. 2025</v>
      </c>
      <c r="L12" s="25"/>
    </row>
    <row r="13" spans="2:46" s="1" customFormat="1" ht="10.9" hidden="1" customHeight="1">
      <c r="B13" s="25"/>
      <c r="L13" s="25"/>
    </row>
    <row r="14" spans="2:46" s="1" customFormat="1" ht="12" hidden="1" customHeight="1">
      <c r="B14" s="25"/>
      <c r="D14" s="22" t="s">
        <v>23</v>
      </c>
      <c r="I14" s="22" t="s">
        <v>24</v>
      </c>
      <c r="J14" s="20" t="str">
        <f>IF('Rekapitulace stavby'!AN10="","",'Rekapitulace stavby'!AN10)</f>
        <v/>
      </c>
      <c r="L14" s="25"/>
    </row>
    <row r="15" spans="2:46" s="1" customFormat="1" ht="18" hidden="1" customHeight="1">
      <c r="B15" s="25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/>
      </c>
      <c r="L15" s="25"/>
    </row>
    <row r="16" spans="2:46" s="1" customFormat="1" ht="6.95" hidden="1" customHeight="1">
      <c r="B16" s="25"/>
      <c r="L16" s="25"/>
    </row>
    <row r="17" spans="2:12" s="1" customFormat="1" ht="12" hidden="1" customHeight="1">
      <c r="B17" s="25"/>
      <c r="D17" s="22" t="s">
        <v>26</v>
      </c>
      <c r="I17" s="22" t="s">
        <v>24</v>
      </c>
      <c r="J17" s="20" t="str">
        <f>'Rekapitulace stavby'!AN13</f>
        <v/>
      </c>
      <c r="L17" s="25"/>
    </row>
    <row r="18" spans="2:12" s="1" customFormat="1" ht="18" hidden="1" customHeight="1">
      <c r="B18" s="25"/>
      <c r="E18" s="247" t="str">
        <f>'Rekapitulace stavby'!E14</f>
        <v xml:space="preserve"> </v>
      </c>
      <c r="F18" s="247"/>
      <c r="G18" s="247"/>
      <c r="H18" s="247"/>
      <c r="I18" s="22" t="s">
        <v>25</v>
      </c>
      <c r="J18" s="20" t="str">
        <f>'Rekapitulace stavby'!AN14</f>
        <v/>
      </c>
      <c r="L18" s="25"/>
    </row>
    <row r="19" spans="2:12" s="1" customFormat="1" ht="6.95" hidden="1" customHeight="1">
      <c r="B19" s="25"/>
      <c r="L19" s="25"/>
    </row>
    <row r="20" spans="2:12" s="1" customFormat="1" ht="12" hidden="1" customHeight="1">
      <c r="B20" s="25"/>
      <c r="D20" s="22" t="s">
        <v>27</v>
      </c>
      <c r="I20" s="22" t="s">
        <v>24</v>
      </c>
      <c r="J20" s="20" t="str">
        <f>IF('Rekapitulace stavby'!AN16="","",'Rekapitulace stavby'!AN16)</f>
        <v/>
      </c>
      <c r="L20" s="25"/>
    </row>
    <row r="21" spans="2:12" s="1" customFormat="1" ht="18" hidden="1" customHeight="1">
      <c r="B21" s="25"/>
      <c r="E21" s="20" t="str">
        <f>IF('Rekapitulace stavby'!E17="","",'Rekapitulace stavby'!E17)</f>
        <v xml:space="preserve"> </v>
      </c>
      <c r="I21" s="22" t="s">
        <v>25</v>
      </c>
      <c r="J21" s="20" t="str">
        <f>IF('Rekapitulace stavby'!AN17="","",'Rekapitulace stavby'!AN17)</f>
        <v/>
      </c>
      <c r="L21" s="25"/>
    </row>
    <row r="22" spans="2:12" s="1" customFormat="1" ht="6.95" hidden="1" customHeight="1">
      <c r="B22" s="25"/>
      <c r="L22" s="25"/>
    </row>
    <row r="23" spans="2:12" s="1" customFormat="1" ht="12" hidden="1" customHeight="1">
      <c r="B23" s="25"/>
      <c r="D23" s="22" t="s">
        <v>29</v>
      </c>
      <c r="I23" s="22" t="s">
        <v>24</v>
      </c>
      <c r="J23" s="20" t="str">
        <f>IF('Rekapitulace stavby'!AN19="","",'Rekapitulace stavby'!AN19)</f>
        <v/>
      </c>
      <c r="L23" s="25"/>
    </row>
    <row r="24" spans="2:12" s="1" customFormat="1" ht="18" hidden="1" customHeight="1">
      <c r="B24" s="25"/>
      <c r="E24" s="20" t="str">
        <f>IF('Rekapitulace stavby'!E20="","",'Rekapitulace stavby'!E20)</f>
        <v xml:space="preserve"> </v>
      </c>
      <c r="I24" s="22" t="s">
        <v>25</v>
      </c>
      <c r="J24" s="20" t="str">
        <f>IF('Rekapitulace stavby'!AN20="","",'Rekapitulace stavby'!AN20)</f>
        <v/>
      </c>
      <c r="L24" s="25"/>
    </row>
    <row r="25" spans="2:12" s="1" customFormat="1" ht="6.95" hidden="1" customHeight="1">
      <c r="B25" s="25"/>
      <c r="L25" s="25"/>
    </row>
    <row r="26" spans="2:12" s="1" customFormat="1" ht="12" hidden="1" customHeight="1">
      <c r="B26" s="25"/>
      <c r="D26" s="22" t="s">
        <v>30</v>
      </c>
      <c r="L26" s="25"/>
    </row>
    <row r="27" spans="2:12" s="7" customFormat="1" ht="16.5" hidden="1" customHeight="1">
      <c r="B27" s="79"/>
      <c r="E27" s="250" t="s">
        <v>3</v>
      </c>
      <c r="F27" s="250"/>
      <c r="G27" s="250"/>
      <c r="H27" s="250"/>
      <c r="L27" s="79"/>
    </row>
    <row r="28" spans="2:12" s="1" customFormat="1" ht="6.95" hidden="1" customHeight="1">
      <c r="B28" s="25"/>
      <c r="L28" s="25"/>
    </row>
    <row r="29" spans="2:12" s="1" customFormat="1" ht="6.95" hidden="1" customHeight="1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25.35" hidden="1" customHeight="1">
      <c r="B30" s="25"/>
      <c r="D30" s="80" t="s">
        <v>32</v>
      </c>
      <c r="J30" s="56">
        <f>ROUND(J80, 2)</f>
        <v>148076476.5</v>
      </c>
      <c r="L30" s="25"/>
    </row>
    <row r="31" spans="2:12" s="1" customFormat="1" ht="6.95" hidden="1" customHeight="1">
      <c r="B31" s="25"/>
      <c r="D31" s="43"/>
      <c r="E31" s="43"/>
      <c r="F31" s="43"/>
      <c r="G31" s="43"/>
      <c r="H31" s="43"/>
      <c r="I31" s="43"/>
      <c r="J31" s="43"/>
      <c r="K31" s="43"/>
      <c r="L31" s="25"/>
    </row>
    <row r="32" spans="2:12" s="1" customFormat="1" ht="14.45" hidden="1" customHeight="1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hidden="1" customHeight="1">
      <c r="B33" s="25"/>
      <c r="D33" s="45" t="s">
        <v>36</v>
      </c>
      <c r="E33" s="22" t="s">
        <v>37</v>
      </c>
      <c r="F33" s="81">
        <f>ROUND((SUM(BE80:BE3747)),  2)</f>
        <v>148076476.5</v>
      </c>
      <c r="I33" s="82">
        <v>0.21</v>
      </c>
      <c r="J33" s="81">
        <f>ROUND(((SUM(BE80:BE3747))*I33),  2)</f>
        <v>31096060.07</v>
      </c>
      <c r="L33" s="25"/>
    </row>
    <row r="34" spans="2:12" s="1" customFormat="1" ht="14.45" hidden="1" customHeight="1">
      <c r="B34" s="25"/>
      <c r="E34" s="22" t="s">
        <v>38</v>
      </c>
      <c r="F34" s="81">
        <f>ROUND((SUM(BF80:BF3747)),  2)</f>
        <v>0</v>
      </c>
      <c r="I34" s="82">
        <v>0.12</v>
      </c>
      <c r="J34" s="81">
        <f>ROUND(((SUM(BF80:BF3747))*I34),  2)</f>
        <v>0</v>
      </c>
      <c r="L34" s="25"/>
    </row>
    <row r="35" spans="2:12" s="1" customFormat="1" ht="14.45" hidden="1" customHeight="1">
      <c r="B35" s="25"/>
      <c r="E35" s="22" t="s">
        <v>39</v>
      </c>
      <c r="F35" s="81">
        <f>ROUND((SUM(BG80:BG3747)),  2)</f>
        <v>0</v>
      </c>
      <c r="I35" s="82">
        <v>0.21</v>
      </c>
      <c r="J35" s="81">
        <f>0</f>
        <v>0</v>
      </c>
      <c r="L35" s="25"/>
    </row>
    <row r="36" spans="2:12" s="1" customFormat="1" ht="14.45" hidden="1" customHeight="1">
      <c r="B36" s="25"/>
      <c r="E36" s="22" t="s">
        <v>40</v>
      </c>
      <c r="F36" s="81">
        <f>ROUND((SUM(BH80:BH3747)),  2)</f>
        <v>0</v>
      </c>
      <c r="I36" s="82">
        <v>0.12</v>
      </c>
      <c r="J36" s="81">
        <f>0</f>
        <v>0</v>
      </c>
      <c r="L36" s="25"/>
    </row>
    <row r="37" spans="2:12" s="1" customFormat="1" ht="14.45" hidden="1" customHeight="1">
      <c r="B37" s="25"/>
      <c r="E37" s="22" t="s">
        <v>41</v>
      </c>
      <c r="F37" s="81">
        <f>ROUND((SUM(BI80:BI3747)),  2)</f>
        <v>0</v>
      </c>
      <c r="I37" s="82">
        <v>0</v>
      </c>
      <c r="J37" s="81">
        <f>0</f>
        <v>0</v>
      </c>
      <c r="L37" s="25"/>
    </row>
    <row r="38" spans="2:12" s="1" customFormat="1" ht="6.95" hidden="1" customHeight="1">
      <c r="B38" s="25"/>
      <c r="L38" s="25"/>
    </row>
    <row r="39" spans="2:12" s="1" customFormat="1" ht="25.35" hidden="1" customHeight="1">
      <c r="B39" s="25"/>
      <c r="C39" s="83"/>
      <c r="D39" s="84" t="s">
        <v>42</v>
      </c>
      <c r="E39" s="47"/>
      <c r="F39" s="47"/>
      <c r="G39" s="85" t="s">
        <v>43</v>
      </c>
      <c r="H39" s="86" t="s">
        <v>44</v>
      </c>
      <c r="I39" s="47"/>
      <c r="J39" s="87">
        <f>SUM(J30:J37)</f>
        <v>179172536.56999999</v>
      </c>
      <c r="K39" s="88"/>
      <c r="L39" s="25"/>
    </row>
    <row r="40" spans="2:12" s="1" customFormat="1" ht="14.45" hidden="1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5"/>
    </row>
    <row r="41" spans="2:12" hidden="1"/>
    <row r="42" spans="2:12" hidden="1"/>
    <row r="43" spans="2:12" hidden="1"/>
    <row r="44" spans="2:12" s="1" customFormat="1" ht="6.95" hidden="1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5"/>
    </row>
    <row r="45" spans="2:12" s="1" customFormat="1" ht="24.95" hidden="1" customHeight="1">
      <c r="B45" s="25"/>
      <c r="C45" s="17" t="s">
        <v>89</v>
      </c>
      <c r="L45" s="25"/>
    </row>
    <row r="46" spans="2:12" s="1" customFormat="1" ht="6.95" hidden="1" customHeight="1">
      <c r="B46" s="25"/>
      <c r="L46" s="25"/>
    </row>
    <row r="47" spans="2:12" s="1" customFormat="1" ht="12" hidden="1" customHeight="1">
      <c r="B47" s="25"/>
      <c r="C47" s="22" t="s">
        <v>15</v>
      </c>
      <c r="L47" s="25"/>
    </row>
    <row r="48" spans="2:12" s="1" customFormat="1" ht="16.5" hidden="1" customHeight="1">
      <c r="B48" s="25"/>
      <c r="E48" s="262" t="str">
        <f>E7</f>
        <v xml:space="preserve"> Údržba, opravy a odstraňování závad u ST LBC 2026 – 2027</v>
      </c>
      <c r="F48" s="263"/>
      <c r="G48" s="263"/>
      <c r="H48" s="263"/>
      <c r="L48" s="25"/>
    </row>
    <row r="49" spans="2:47" s="1" customFormat="1" ht="12" hidden="1" customHeight="1">
      <c r="B49" s="25"/>
      <c r="C49" s="22" t="s">
        <v>87</v>
      </c>
      <c r="L49" s="25"/>
    </row>
    <row r="50" spans="2:47" s="1" customFormat="1" ht="16.5" hidden="1" customHeight="1">
      <c r="B50" s="25"/>
      <c r="E50" s="229" t="str">
        <f>E9</f>
        <v>SO 01 - Položky soustavy ...</v>
      </c>
      <c r="F50" s="264"/>
      <c r="G50" s="264"/>
      <c r="H50" s="264"/>
      <c r="L50" s="25"/>
    </row>
    <row r="51" spans="2:47" s="1" customFormat="1" ht="6.95" hidden="1" customHeight="1">
      <c r="B51" s="25"/>
      <c r="L51" s="25"/>
    </row>
    <row r="52" spans="2:47" s="1" customFormat="1" ht="12" hidden="1" customHeight="1">
      <c r="B52" s="25"/>
      <c r="C52" s="22" t="s">
        <v>19</v>
      </c>
      <c r="F52" s="20" t="str">
        <f>F12</f>
        <v xml:space="preserve"> </v>
      </c>
      <c r="I52" s="22" t="s">
        <v>21</v>
      </c>
      <c r="J52" s="42" t="str">
        <f>IF(J12="","",J12)</f>
        <v>19. 8. 2025</v>
      </c>
      <c r="L52" s="25"/>
    </row>
    <row r="53" spans="2:47" s="1" customFormat="1" ht="6.95" hidden="1" customHeight="1">
      <c r="B53" s="25"/>
      <c r="L53" s="25"/>
    </row>
    <row r="54" spans="2:47" s="1" customFormat="1" ht="15.2" hidden="1" customHeight="1">
      <c r="B54" s="25"/>
      <c r="C54" s="22" t="s">
        <v>23</v>
      </c>
      <c r="F54" s="20" t="str">
        <f>E15</f>
        <v xml:space="preserve"> </v>
      </c>
      <c r="I54" s="22" t="s">
        <v>27</v>
      </c>
      <c r="J54" s="23" t="str">
        <f>E21</f>
        <v xml:space="preserve"> </v>
      </c>
      <c r="L54" s="25"/>
    </row>
    <row r="55" spans="2:47" s="1" customFormat="1" ht="15.2" hidden="1" customHeight="1">
      <c r="B55" s="25"/>
      <c r="C55" s="22" t="s">
        <v>26</v>
      </c>
      <c r="F55" s="20" t="str">
        <f>IF(E18="","",E18)</f>
        <v xml:space="preserve"> </v>
      </c>
      <c r="I55" s="22" t="s">
        <v>29</v>
      </c>
      <c r="J55" s="23" t="str">
        <f>E24</f>
        <v xml:space="preserve"> </v>
      </c>
      <c r="L55" s="25"/>
    </row>
    <row r="56" spans="2:47" s="1" customFormat="1" ht="10.35" hidden="1" customHeight="1">
      <c r="B56" s="25"/>
      <c r="L56" s="25"/>
    </row>
    <row r="57" spans="2:47" s="1" customFormat="1" ht="29.25" hidden="1" customHeight="1">
      <c r="B57" s="25"/>
      <c r="C57" s="89" t="s">
        <v>90</v>
      </c>
      <c r="D57" s="83"/>
      <c r="E57" s="83"/>
      <c r="F57" s="83"/>
      <c r="G57" s="83"/>
      <c r="H57" s="83"/>
      <c r="I57" s="83"/>
      <c r="J57" s="90" t="s">
        <v>91</v>
      </c>
      <c r="K57" s="83"/>
      <c r="L57" s="25"/>
    </row>
    <row r="58" spans="2:47" s="1" customFormat="1" ht="10.35" hidden="1" customHeight="1">
      <c r="B58" s="25"/>
      <c r="L58" s="25"/>
    </row>
    <row r="59" spans="2:47" s="1" customFormat="1" ht="22.9" hidden="1" customHeight="1">
      <c r="B59" s="25"/>
      <c r="C59" s="91" t="s">
        <v>64</v>
      </c>
      <c r="J59" s="56">
        <f>J80</f>
        <v>148076476.49999994</v>
      </c>
      <c r="L59" s="25"/>
      <c r="AU59" s="13" t="s">
        <v>92</v>
      </c>
    </row>
    <row r="60" spans="2:47" s="8" customFormat="1" ht="24.95" hidden="1" customHeight="1">
      <c r="B60" s="92"/>
      <c r="D60" s="93" t="s">
        <v>93</v>
      </c>
      <c r="E60" s="94"/>
      <c r="F60" s="94"/>
      <c r="G60" s="94"/>
      <c r="H60" s="94"/>
      <c r="I60" s="94"/>
      <c r="J60" s="95">
        <f>J3735</f>
        <v>11439500</v>
      </c>
      <c r="L60" s="92"/>
    </row>
    <row r="61" spans="2:47" s="1" customFormat="1" ht="21.75" hidden="1" customHeight="1">
      <c r="B61" s="25"/>
      <c r="L61" s="25"/>
    </row>
    <row r="62" spans="2:47" s="1" customFormat="1" ht="6.95" hidden="1" customHeight="1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25"/>
    </row>
    <row r="66" spans="2:63" s="1" customFormat="1" ht="6.95" customHeight="1"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25"/>
    </row>
    <row r="67" spans="2:63" s="1" customFormat="1" ht="24.95" customHeight="1">
      <c r="B67" s="25"/>
      <c r="C67" s="17" t="s">
        <v>94</v>
      </c>
      <c r="L67" s="25"/>
    </row>
    <row r="68" spans="2:63" s="1" customFormat="1" ht="6.95" customHeight="1">
      <c r="B68" s="25"/>
      <c r="L68" s="25"/>
    </row>
    <row r="69" spans="2:63" s="1" customFormat="1" ht="12" customHeight="1">
      <c r="B69" s="25"/>
      <c r="C69" s="22" t="s">
        <v>15</v>
      </c>
      <c r="L69" s="25"/>
    </row>
    <row r="70" spans="2:63" s="1" customFormat="1" ht="16.5" customHeight="1">
      <c r="B70" s="25"/>
      <c r="E70" s="262" t="str">
        <f>E7</f>
        <v xml:space="preserve"> Údržba, opravy a odstraňování závad u ST LBC 2026 – 2027</v>
      </c>
      <c r="F70" s="263"/>
      <c r="G70" s="263"/>
      <c r="H70" s="263"/>
      <c r="L70" s="25"/>
    </row>
    <row r="71" spans="2:63" s="1" customFormat="1" ht="12" customHeight="1">
      <c r="B71" s="25"/>
      <c r="C71" s="22" t="s">
        <v>87</v>
      </c>
      <c r="L71" s="25"/>
    </row>
    <row r="72" spans="2:63" s="1" customFormat="1" ht="16.5" customHeight="1">
      <c r="B72" s="25"/>
      <c r="E72" s="229" t="str">
        <f>E9</f>
        <v>SO 01 - Položky soustavy ...</v>
      </c>
      <c r="F72" s="264"/>
      <c r="G72" s="264"/>
      <c r="H72" s="264"/>
      <c r="L72" s="25"/>
    </row>
    <row r="73" spans="2:63" s="1" customFormat="1" ht="6.95" customHeight="1">
      <c r="B73" s="25"/>
      <c r="L73" s="25"/>
    </row>
    <row r="74" spans="2:63" s="1" customFormat="1" ht="12" customHeight="1">
      <c r="B74" s="25"/>
      <c r="C74" s="22" t="s">
        <v>19</v>
      </c>
      <c r="F74" s="20" t="str">
        <f>F12</f>
        <v xml:space="preserve"> </v>
      </c>
      <c r="I74" s="22" t="s">
        <v>21</v>
      </c>
      <c r="J74" s="42" t="str">
        <f>IF(J12="","",J12)</f>
        <v>19. 8. 2025</v>
      </c>
      <c r="L74" s="25"/>
    </row>
    <row r="75" spans="2:63" s="1" customFormat="1" ht="6.95" customHeight="1">
      <c r="B75" s="25"/>
      <c r="L75" s="25"/>
    </row>
    <row r="76" spans="2:63" s="1" customFormat="1" ht="15.2" customHeight="1">
      <c r="B76" s="25"/>
      <c r="C76" s="22" t="s">
        <v>23</v>
      </c>
      <c r="F76" s="20" t="str">
        <f>E15</f>
        <v xml:space="preserve"> </v>
      </c>
      <c r="I76" s="22" t="s">
        <v>27</v>
      </c>
      <c r="J76" s="23" t="str">
        <f>E21</f>
        <v xml:space="preserve"> </v>
      </c>
      <c r="L76" s="25"/>
    </row>
    <row r="77" spans="2:63" s="1" customFormat="1" ht="15.2" customHeight="1">
      <c r="B77" s="25"/>
      <c r="C77" s="22" t="s">
        <v>26</v>
      </c>
      <c r="F77" s="20" t="str">
        <f>IF(E18="","",E18)</f>
        <v xml:space="preserve"> </v>
      </c>
      <c r="I77" s="22" t="s">
        <v>29</v>
      </c>
      <c r="J77" s="23" t="str">
        <f>E24</f>
        <v xml:space="preserve"> </v>
      </c>
      <c r="L77" s="25"/>
    </row>
    <row r="78" spans="2:63" s="1" customFormat="1" ht="10.35" customHeight="1">
      <c r="B78" s="25"/>
      <c r="L78" s="25"/>
    </row>
    <row r="79" spans="2:63" s="9" customFormat="1" ht="29.25" customHeight="1">
      <c r="B79" s="96"/>
      <c r="C79" s="97" t="s">
        <v>95</v>
      </c>
      <c r="D79" s="98" t="s">
        <v>51</v>
      </c>
      <c r="E79" s="98" t="s">
        <v>47</v>
      </c>
      <c r="F79" s="98" t="s">
        <v>48</v>
      </c>
      <c r="G79" s="98" t="s">
        <v>96</v>
      </c>
      <c r="H79" s="98" t="s">
        <v>97</v>
      </c>
      <c r="I79" s="98" t="s">
        <v>98</v>
      </c>
      <c r="J79" s="98" t="s">
        <v>91</v>
      </c>
      <c r="K79" s="99" t="s">
        <v>99</v>
      </c>
      <c r="L79" s="96"/>
      <c r="M79" s="49" t="s">
        <v>3</v>
      </c>
      <c r="N79" s="50" t="s">
        <v>36</v>
      </c>
      <c r="O79" s="50" t="s">
        <v>100</v>
      </c>
      <c r="P79" s="50" t="s">
        <v>101</v>
      </c>
      <c r="Q79" s="50" t="s">
        <v>102</v>
      </c>
      <c r="R79" s="50" t="s">
        <v>103</v>
      </c>
      <c r="S79" s="50" t="s">
        <v>104</v>
      </c>
      <c r="T79" s="51" t="s">
        <v>105</v>
      </c>
    </row>
    <row r="80" spans="2:63" s="1" customFormat="1" ht="22.9" customHeight="1">
      <c r="B80" s="25"/>
      <c r="C80" s="54" t="s">
        <v>106</v>
      </c>
      <c r="J80" s="100">
        <f>BK80</f>
        <v>148076476.49999994</v>
      </c>
      <c r="L80" s="25"/>
      <c r="M80" s="52"/>
      <c r="N80" s="43"/>
      <c r="O80" s="43"/>
      <c r="P80" s="101">
        <f>P81+SUM(P82:P3735)</f>
        <v>0</v>
      </c>
      <c r="Q80" s="43"/>
      <c r="R80" s="101">
        <f>R81+SUM(R82:R3735)</f>
        <v>6172.0883500000082</v>
      </c>
      <c r="S80" s="43"/>
      <c r="T80" s="102">
        <f>T81+SUM(T82:T3735)</f>
        <v>0</v>
      </c>
      <c r="AT80" s="13" t="s">
        <v>65</v>
      </c>
      <c r="AU80" s="13" t="s">
        <v>92</v>
      </c>
      <c r="BK80" s="103">
        <f>BK81+SUM(BK82:BK3735)</f>
        <v>148076476.49999994</v>
      </c>
    </row>
    <row r="81" spans="2:65" s="1" customFormat="1" ht="24.2" customHeight="1">
      <c r="B81" s="104"/>
      <c r="C81" s="105" t="s">
        <v>74</v>
      </c>
      <c r="D81" s="105" t="s">
        <v>107</v>
      </c>
      <c r="E81" s="106" t="s">
        <v>108</v>
      </c>
      <c r="F81" s="107" t="s">
        <v>109</v>
      </c>
      <c r="G81" s="108" t="s">
        <v>110</v>
      </c>
      <c r="H81" s="109">
        <v>75</v>
      </c>
      <c r="I81" s="110">
        <v>439</v>
      </c>
      <c r="J81" s="110">
        <f>ROUND(I81*H81,2)</f>
        <v>32925</v>
      </c>
      <c r="K81" s="107" t="s">
        <v>111</v>
      </c>
      <c r="L81" s="25"/>
      <c r="M81" s="111" t="s">
        <v>3</v>
      </c>
      <c r="N81" s="112" t="s">
        <v>37</v>
      </c>
      <c r="O81" s="113">
        <v>0</v>
      </c>
      <c r="P81" s="113">
        <f>O81*H81</f>
        <v>0</v>
      </c>
      <c r="Q81" s="113">
        <v>0</v>
      </c>
      <c r="R81" s="113">
        <f>Q81*H81</f>
        <v>0</v>
      </c>
      <c r="S81" s="113">
        <v>0</v>
      </c>
      <c r="T81" s="114">
        <f>S81*H81</f>
        <v>0</v>
      </c>
      <c r="AR81" s="115" t="s">
        <v>112</v>
      </c>
      <c r="AT81" s="115" t="s">
        <v>107</v>
      </c>
      <c r="AU81" s="115" t="s">
        <v>66</v>
      </c>
      <c r="AY81" s="13" t="s">
        <v>113</v>
      </c>
      <c r="BE81" s="116">
        <f>IF(N81="základní",J81,0)</f>
        <v>32925</v>
      </c>
      <c r="BF81" s="116">
        <f>IF(N81="snížená",J81,0)</f>
        <v>0</v>
      </c>
      <c r="BG81" s="116">
        <f>IF(N81="zákl. přenesená",J81,0)</f>
        <v>0</v>
      </c>
      <c r="BH81" s="116">
        <f>IF(N81="sníž. přenesená",J81,0)</f>
        <v>0</v>
      </c>
      <c r="BI81" s="116">
        <f>IF(N81="nulová",J81,0)</f>
        <v>0</v>
      </c>
      <c r="BJ81" s="13" t="s">
        <v>74</v>
      </c>
      <c r="BK81" s="116">
        <f>ROUND(I81*H81,2)</f>
        <v>32925</v>
      </c>
      <c r="BL81" s="13" t="s">
        <v>112</v>
      </c>
      <c r="BM81" s="115" t="s">
        <v>76</v>
      </c>
    </row>
    <row r="82" spans="2:65" s="1" customFormat="1" ht="39">
      <c r="B82" s="25"/>
      <c r="D82" s="117" t="s">
        <v>114</v>
      </c>
      <c r="F82" s="118" t="s">
        <v>115</v>
      </c>
      <c r="L82" s="25"/>
      <c r="M82" s="119"/>
      <c r="T82" s="46"/>
      <c r="AT82" s="13" t="s">
        <v>114</v>
      </c>
      <c r="AU82" s="13" t="s">
        <v>66</v>
      </c>
    </row>
    <row r="83" spans="2:65" s="1" customFormat="1" ht="16.5" customHeight="1">
      <c r="B83" s="104"/>
      <c r="C83" s="105" t="s">
        <v>76</v>
      </c>
      <c r="D83" s="105" t="s">
        <v>107</v>
      </c>
      <c r="E83" s="106" t="s">
        <v>116</v>
      </c>
      <c r="F83" s="107" t="s">
        <v>117</v>
      </c>
      <c r="G83" s="108" t="s">
        <v>118</v>
      </c>
      <c r="H83" s="109">
        <v>2</v>
      </c>
      <c r="I83" s="110">
        <v>5060</v>
      </c>
      <c r="J83" s="110">
        <f>ROUND(I83*H83,2)</f>
        <v>10120</v>
      </c>
      <c r="K83" s="107" t="s">
        <v>111</v>
      </c>
      <c r="L83" s="25"/>
      <c r="M83" s="111" t="s">
        <v>3</v>
      </c>
      <c r="N83" s="112" t="s">
        <v>37</v>
      </c>
      <c r="O83" s="113">
        <v>0</v>
      </c>
      <c r="P83" s="113">
        <f>O83*H83</f>
        <v>0</v>
      </c>
      <c r="Q83" s="113">
        <v>0</v>
      </c>
      <c r="R83" s="113">
        <f>Q83*H83</f>
        <v>0</v>
      </c>
      <c r="S83" s="113">
        <v>0</v>
      </c>
      <c r="T83" s="114">
        <f>S83*H83</f>
        <v>0</v>
      </c>
      <c r="AR83" s="115" t="s">
        <v>112</v>
      </c>
      <c r="AT83" s="115" t="s">
        <v>107</v>
      </c>
      <c r="AU83" s="115" t="s">
        <v>66</v>
      </c>
      <c r="AY83" s="13" t="s">
        <v>113</v>
      </c>
      <c r="BE83" s="116">
        <f>IF(N83="základní",J83,0)</f>
        <v>10120</v>
      </c>
      <c r="BF83" s="116">
        <f>IF(N83="snížená",J83,0)</f>
        <v>0</v>
      </c>
      <c r="BG83" s="116">
        <f>IF(N83="zákl. přenesená",J83,0)</f>
        <v>0</v>
      </c>
      <c r="BH83" s="116">
        <f>IF(N83="sníž. přenesená",J83,0)</f>
        <v>0</v>
      </c>
      <c r="BI83" s="116">
        <f>IF(N83="nulová",J83,0)</f>
        <v>0</v>
      </c>
      <c r="BJ83" s="13" t="s">
        <v>74</v>
      </c>
      <c r="BK83" s="116">
        <f>ROUND(I83*H83,2)</f>
        <v>10120</v>
      </c>
      <c r="BL83" s="13" t="s">
        <v>112</v>
      </c>
      <c r="BM83" s="115" t="s">
        <v>119</v>
      </c>
    </row>
    <row r="84" spans="2:65" s="1" customFormat="1" ht="19.5">
      <c r="B84" s="25"/>
      <c r="D84" s="117" t="s">
        <v>114</v>
      </c>
      <c r="F84" s="118" t="s">
        <v>120</v>
      </c>
      <c r="L84" s="25"/>
      <c r="M84" s="119"/>
      <c r="T84" s="46"/>
      <c r="AT84" s="13" t="s">
        <v>114</v>
      </c>
      <c r="AU84" s="13" t="s">
        <v>66</v>
      </c>
    </row>
    <row r="85" spans="2:65" s="1" customFormat="1" ht="16.5" customHeight="1">
      <c r="B85" s="104"/>
      <c r="C85" s="105" t="s">
        <v>121</v>
      </c>
      <c r="D85" s="105" t="s">
        <v>107</v>
      </c>
      <c r="E85" s="106" t="s">
        <v>122</v>
      </c>
      <c r="F85" s="107" t="s">
        <v>123</v>
      </c>
      <c r="G85" s="108" t="s">
        <v>124</v>
      </c>
      <c r="H85" s="109">
        <v>4</v>
      </c>
      <c r="I85" s="110">
        <v>45.7</v>
      </c>
      <c r="J85" s="110">
        <f>ROUND(I85*H85,2)</f>
        <v>182.8</v>
      </c>
      <c r="K85" s="107" t="s">
        <v>111</v>
      </c>
      <c r="L85" s="25"/>
      <c r="M85" s="111" t="s">
        <v>3</v>
      </c>
      <c r="N85" s="112" t="s">
        <v>37</v>
      </c>
      <c r="O85" s="113">
        <v>0</v>
      </c>
      <c r="P85" s="113">
        <f>O85*H85</f>
        <v>0</v>
      </c>
      <c r="Q85" s="113">
        <v>0</v>
      </c>
      <c r="R85" s="113">
        <f>Q85*H85</f>
        <v>0</v>
      </c>
      <c r="S85" s="113">
        <v>0</v>
      </c>
      <c r="T85" s="114">
        <f>S85*H85</f>
        <v>0</v>
      </c>
      <c r="AR85" s="115" t="s">
        <v>112</v>
      </c>
      <c r="AT85" s="115" t="s">
        <v>107</v>
      </c>
      <c r="AU85" s="115" t="s">
        <v>66</v>
      </c>
      <c r="AY85" s="13" t="s">
        <v>113</v>
      </c>
      <c r="BE85" s="116">
        <f>IF(N85="základní",J85,0)</f>
        <v>182.8</v>
      </c>
      <c r="BF85" s="116">
        <f>IF(N85="snížená",J85,0)</f>
        <v>0</v>
      </c>
      <c r="BG85" s="116">
        <f>IF(N85="zákl. přenesená",J85,0)</f>
        <v>0</v>
      </c>
      <c r="BH85" s="116">
        <f>IF(N85="sníž. přenesená",J85,0)</f>
        <v>0</v>
      </c>
      <c r="BI85" s="116">
        <f>IF(N85="nulová",J85,0)</f>
        <v>0</v>
      </c>
      <c r="BJ85" s="13" t="s">
        <v>74</v>
      </c>
      <c r="BK85" s="116">
        <f>ROUND(I85*H85,2)</f>
        <v>182.8</v>
      </c>
      <c r="BL85" s="13" t="s">
        <v>112</v>
      </c>
      <c r="BM85" s="115" t="s">
        <v>125</v>
      </c>
    </row>
    <row r="86" spans="2:65" s="1" customFormat="1" ht="19.5">
      <c r="B86" s="25"/>
      <c r="D86" s="117" t="s">
        <v>114</v>
      </c>
      <c r="F86" s="118" t="s">
        <v>126</v>
      </c>
      <c r="L86" s="25"/>
      <c r="M86" s="119"/>
      <c r="T86" s="46"/>
      <c r="AT86" s="13" t="s">
        <v>114</v>
      </c>
      <c r="AU86" s="13" t="s">
        <v>66</v>
      </c>
    </row>
    <row r="87" spans="2:65" s="1" customFormat="1" ht="21.75" customHeight="1">
      <c r="B87" s="104"/>
      <c r="C87" s="105" t="s">
        <v>119</v>
      </c>
      <c r="D87" s="105" t="s">
        <v>107</v>
      </c>
      <c r="E87" s="106" t="s">
        <v>127</v>
      </c>
      <c r="F87" s="107" t="s">
        <v>128</v>
      </c>
      <c r="G87" s="108" t="s">
        <v>129</v>
      </c>
      <c r="H87" s="109">
        <v>4</v>
      </c>
      <c r="I87" s="110">
        <v>682</v>
      </c>
      <c r="J87" s="110">
        <f>ROUND(I87*H87,2)</f>
        <v>2728</v>
      </c>
      <c r="K87" s="107" t="s">
        <v>111</v>
      </c>
      <c r="L87" s="25"/>
      <c r="M87" s="111" t="s">
        <v>3</v>
      </c>
      <c r="N87" s="112" t="s">
        <v>37</v>
      </c>
      <c r="O87" s="113">
        <v>0</v>
      </c>
      <c r="P87" s="113">
        <f>O87*H87</f>
        <v>0</v>
      </c>
      <c r="Q87" s="113">
        <v>0</v>
      </c>
      <c r="R87" s="113">
        <f>Q87*H87</f>
        <v>0</v>
      </c>
      <c r="S87" s="113">
        <v>0</v>
      </c>
      <c r="T87" s="114">
        <f>S87*H87</f>
        <v>0</v>
      </c>
      <c r="AR87" s="115" t="s">
        <v>112</v>
      </c>
      <c r="AT87" s="115" t="s">
        <v>107</v>
      </c>
      <c r="AU87" s="115" t="s">
        <v>66</v>
      </c>
      <c r="AY87" s="13" t="s">
        <v>113</v>
      </c>
      <c r="BE87" s="116">
        <f>IF(N87="základní",J87,0)</f>
        <v>2728</v>
      </c>
      <c r="BF87" s="116">
        <f>IF(N87="snížená",J87,0)</f>
        <v>0</v>
      </c>
      <c r="BG87" s="116">
        <f>IF(N87="zákl. přenesená",J87,0)</f>
        <v>0</v>
      </c>
      <c r="BH87" s="116">
        <f>IF(N87="sníž. přenesená",J87,0)</f>
        <v>0</v>
      </c>
      <c r="BI87" s="116">
        <f>IF(N87="nulová",J87,0)</f>
        <v>0</v>
      </c>
      <c r="BJ87" s="13" t="s">
        <v>74</v>
      </c>
      <c r="BK87" s="116">
        <f>ROUND(I87*H87,2)</f>
        <v>2728</v>
      </c>
      <c r="BL87" s="13" t="s">
        <v>112</v>
      </c>
      <c r="BM87" s="115" t="s">
        <v>130</v>
      </c>
    </row>
    <row r="88" spans="2:65" s="1" customFormat="1" ht="48.75">
      <c r="B88" s="25"/>
      <c r="D88" s="117" t="s">
        <v>114</v>
      </c>
      <c r="F88" s="118" t="s">
        <v>131</v>
      </c>
      <c r="L88" s="25"/>
      <c r="M88" s="119"/>
      <c r="T88" s="46"/>
      <c r="AT88" s="13" t="s">
        <v>114</v>
      </c>
      <c r="AU88" s="13" t="s">
        <v>66</v>
      </c>
    </row>
    <row r="89" spans="2:65" s="1" customFormat="1" ht="16.5" customHeight="1">
      <c r="B89" s="104"/>
      <c r="C89" s="105" t="s">
        <v>132</v>
      </c>
      <c r="D89" s="105" t="s">
        <v>107</v>
      </c>
      <c r="E89" s="106" t="s">
        <v>133</v>
      </c>
      <c r="F89" s="107" t="s">
        <v>134</v>
      </c>
      <c r="G89" s="108" t="s">
        <v>135</v>
      </c>
      <c r="H89" s="109">
        <v>2000</v>
      </c>
      <c r="I89" s="110">
        <v>11.1</v>
      </c>
      <c r="J89" s="110">
        <f>ROUND(I89*H89,2)</f>
        <v>22200</v>
      </c>
      <c r="K89" s="107" t="s">
        <v>111</v>
      </c>
      <c r="L89" s="25"/>
      <c r="M89" s="111" t="s">
        <v>3</v>
      </c>
      <c r="N89" s="112" t="s">
        <v>37</v>
      </c>
      <c r="O89" s="113">
        <v>0</v>
      </c>
      <c r="P89" s="113">
        <f>O89*H89</f>
        <v>0</v>
      </c>
      <c r="Q89" s="113">
        <v>0</v>
      </c>
      <c r="R89" s="113">
        <f>Q89*H89</f>
        <v>0</v>
      </c>
      <c r="S89" s="113">
        <v>0</v>
      </c>
      <c r="T89" s="114">
        <f>S89*H89</f>
        <v>0</v>
      </c>
      <c r="AR89" s="115" t="s">
        <v>112</v>
      </c>
      <c r="AT89" s="115" t="s">
        <v>107</v>
      </c>
      <c r="AU89" s="115" t="s">
        <v>66</v>
      </c>
      <c r="AY89" s="13" t="s">
        <v>113</v>
      </c>
      <c r="BE89" s="116">
        <f>IF(N89="základní",J89,0)</f>
        <v>22200</v>
      </c>
      <c r="BF89" s="116">
        <f>IF(N89="snížená",J89,0)</f>
        <v>0</v>
      </c>
      <c r="BG89" s="116">
        <f>IF(N89="zákl. přenesená",J89,0)</f>
        <v>0</v>
      </c>
      <c r="BH89" s="116">
        <f>IF(N89="sníž. přenesená",J89,0)</f>
        <v>0</v>
      </c>
      <c r="BI89" s="116">
        <f>IF(N89="nulová",J89,0)</f>
        <v>0</v>
      </c>
      <c r="BJ89" s="13" t="s">
        <v>74</v>
      </c>
      <c r="BK89" s="116">
        <f>ROUND(I89*H89,2)</f>
        <v>22200</v>
      </c>
      <c r="BL89" s="13" t="s">
        <v>112</v>
      </c>
      <c r="BM89" s="115" t="s">
        <v>136</v>
      </c>
    </row>
    <row r="90" spans="2:65" s="1" customFormat="1" ht="19.5">
      <c r="B90" s="25"/>
      <c r="D90" s="117" t="s">
        <v>114</v>
      </c>
      <c r="F90" s="118" t="s">
        <v>137</v>
      </c>
      <c r="L90" s="25"/>
      <c r="M90" s="119"/>
      <c r="T90" s="46"/>
      <c r="AT90" s="13" t="s">
        <v>114</v>
      </c>
      <c r="AU90" s="13" t="s">
        <v>66</v>
      </c>
    </row>
    <row r="91" spans="2:65" s="1" customFormat="1" ht="16.5" customHeight="1">
      <c r="B91" s="104"/>
      <c r="C91" s="105" t="s">
        <v>125</v>
      </c>
      <c r="D91" s="105" t="s">
        <v>107</v>
      </c>
      <c r="E91" s="106" t="s">
        <v>138</v>
      </c>
      <c r="F91" s="107" t="s">
        <v>139</v>
      </c>
      <c r="G91" s="108" t="s">
        <v>135</v>
      </c>
      <c r="H91" s="109">
        <v>2000</v>
      </c>
      <c r="I91" s="110">
        <v>16.600000000000001</v>
      </c>
      <c r="J91" s="110">
        <f>ROUND(I91*H91,2)</f>
        <v>33200</v>
      </c>
      <c r="K91" s="107" t="s">
        <v>111</v>
      </c>
      <c r="L91" s="25"/>
      <c r="M91" s="111" t="s">
        <v>3</v>
      </c>
      <c r="N91" s="112" t="s">
        <v>37</v>
      </c>
      <c r="O91" s="113">
        <v>0</v>
      </c>
      <c r="P91" s="113">
        <f>O91*H91</f>
        <v>0</v>
      </c>
      <c r="Q91" s="113">
        <v>0</v>
      </c>
      <c r="R91" s="113">
        <f>Q91*H91</f>
        <v>0</v>
      </c>
      <c r="S91" s="113">
        <v>0</v>
      </c>
      <c r="T91" s="114">
        <f>S91*H91</f>
        <v>0</v>
      </c>
      <c r="AR91" s="115" t="s">
        <v>112</v>
      </c>
      <c r="AT91" s="115" t="s">
        <v>107</v>
      </c>
      <c r="AU91" s="115" t="s">
        <v>66</v>
      </c>
      <c r="AY91" s="13" t="s">
        <v>113</v>
      </c>
      <c r="BE91" s="116">
        <f>IF(N91="základní",J91,0)</f>
        <v>33200</v>
      </c>
      <c r="BF91" s="116">
        <f>IF(N91="snížená",J91,0)</f>
        <v>0</v>
      </c>
      <c r="BG91" s="116">
        <f>IF(N91="zákl. přenesená",J91,0)</f>
        <v>0</v>
      </c>
      <c r="BH91" s="116">
        <f>IF(N91="sníž. přenesená",J91,0)</f>
        <v>0</v>
      </c>
      <c r="BI91" s="116">
        <f>IF(N91="nulová",J91,0)</f>
        <v>0</v>
      </c>
      <c r="BJ91" s="13" t="s">
        <v>74</v>
      </c>
      <c r="BK91" s="116">
        <f>ROUND(I91*H91,2)</f>
        <v>33200</v>
      </c>
      <c r="BL91" s="13" t="s">
        <v>112</v>
      </c>
      <c r="BM91" s="115" t="s">
        <v>9</v>
      </c>
    </row>
    <row r="92" spans="2:65" s="1" customFormat="1" ht="19.5">
      <c r="B92" s="25"/>
      <c r="D92" s="117" t="s">
        <v>114</v>
      </c>
      <c r="F92" s="118" t="s">
        <v>140</v>
      </c>
      <c r="L92" s="25"/>
      <c r="M92" s="119"/>
      <c r="T92" s="46"/>
      <c r="AT92" s="13" t="s">
        <v>114</v>
      </c>
      <c r="AU92" s="13" t="s">
        <v>66</v>
      </c>
    </row>
    <row r="93" spans="2:65" s="1" customFormat="1" ht="16.5" customHeight="1">
      <c r="B93" s="104"/>
      <c r="C93" s="105" t="s">
        <v>141</v>
      </c>
      <c r="D93" s="105" t="s">
        <v>107</v>
      </c>
      <c r="E93" s="106" t="s">
        <v>142</v>
      </c>
      <c r="F93" s="107" t="s">
        <v>143</v>
      </c>
      <c r="G93" s="108" t="s">
        <v>144</v>
      </c>
      <c r="H93" s="109">
        <v>10</v>
      </c>
      <c r="I93" s="110">
        <v>28900</v>
      </c>
      <c r="J93" s="110">
        <f>ROUND(I93*H93,2)</f>
        <v>289000</v>
      </c>
      <c r="K93" s="107" t="s">
        <v>111</v>
      </c>
      <c r="L93" s="25"/>
      <c r="M93" s="111" t="s">
        <v>3</v>
      </c>
      <c r="N93" s="112" t="s">
        <v>37</v>
      </c>
      <c r="O93" s="113">
        <v>0</v>
      </c>
      <c r="P93" s="113">
        <f>O93*H93</f>
        <v>0</v>
      </c>
      <c r="Q93" s="113">
        <v>0</v>
      </c>
      <c r="R93" s="113">
        <f>Q93*H93</f>
        <v>0</v>
      </c>
      <c r="S93" s="113">
        <v>0</v>
      </c>
      <c r="T93" s="114">
        <f>S93*H93</f>
        <v>0</v>
      </c>
      <c r="AR93" s="115" t="s">
        <v>112</v>
      </c>
      <c r="AT93" s="115" t="s">
        <v>107</v>
      </c>
      <c r="AU93" s="115" t="s">
        <v>66</v>
      </c>
      <c r="AY93" s="13" t="s">
        <v>113</v>
      </c>
      <c r="BE93" s="116">
        <f>IF(N93="základní",J93,0)</f>
        <v>289000</v>
      </c>
      <c r="BF93" s="116">
        <f>IF(N93="snížená",J93,0)</f>
        <v>0</v>
      </c>
      <c r="BG93" s="116">
        <f>IF(N93="zákl. přenesená",J93,0)</f>
        <v>0</v>
      </c>
      <c r="BH93" s="116">
        <f>IF(N93="sníž. přenesená",J93,0)</f>
        <v>0</v>
      </c>
      <c r="BI93" s="116">
        <f>IF(N93="nulová",J93,0)</f>
        <v>0</v>
      </c>
      <c r="BJ93" s="13" t="s">
        <v>74</v>
      </c>
      <c r="BK93" s="116">
        <f>ROUND(I93*H93,2)</f>
        <v>289000</v>
      </c>
      <c r="BL93" s="13" t="s">
        <v>112</v>
      </c>
      <c r="BM93" s="115" t="s">
        <v>145</v>
      </c>
    </row>
    <row r="94" spans="2:65" s="1" customFormat="1" ht="29.25">
      <c r="B94" s="25"/>
      <c r="D94" s="117" t="s">
        <v>114</v>
      </c>
      <c r="F94" s="118" t="s">
        <v>146</v>
      </c>
      <c r="L94" s="25"/>
      <c r="M94" s="119"/>
      <c r="T94" s="46"/>
      <c r="AT94" s="13" t="s">
        <v>114</v>
      </c>
      <c r="AU94" s="13" t="s">
        <v>66</v>
      </c>
    </row>
    <row r="95" spans="2:65" s="1" customFormat="1" ht="16.5" customHeight="1">
      <c r="B95" s="104"/>
      <c r="C95" s="105" t="s">
        <v>130</v>
      </c>
      <c r="D95" s="105" t="s">
        <v>107</v>
      </c>
      <c r="E95" s="106" t="s">
        <v>147</v>
      </c>
      <c r="F95" s="107" t="s">
        <v>148</v>
      </c>
      <c r="G95" s="108" t="s">
        <v>144</v>
      </c>
      <c r="H95" s="109">
        <v>5</v>
      </c>
      <c r="I95" s="110">
        <v>17400</v>
      </c>
      <c r="J95" s="110">
        <f>ROUND(I95*H95,2)</f>
        <v>87000</v>
      </c>
      <c r="K95" s="107" t="s">
        <v>111</v>
      </c>
      <c r="L95" s="25"/>
      <c r="M95" s="111" t="s">
        <v>3</v>
      </c>
      <c r="N95" s="112" t="s">
        <v>37</v>
      </c>
      <c r="O95" s="113">
        <v>0</v>
      </c>
      <c r="P95" s="113">
        <f>O95*H95</f>
        <v>0</v>
      </c>
      <c r="Q95" s="113">
        <v>0</v>
      </c>
      <c r="R95" s="113">
        <f>Q95*H95</f>
        <v>0</v>
      </c>
      <c r="S95" s="113">
        <v>0</v>
      </c>
      <c r="T95" s="114">
        <f>S95*H95</f>
        <v>0</v>
      </c>
      <c r="AR95" s="115" t="s">
        <v>112</v>
      </c>
      <c r="AT95" s="115" t="s">
        <v>107</v>
      </c>
      <c r="AU95" s="115" t="s">
        <v>66</v>
      </c>
      <c r="AY95" s="13" t="s">
        <v>113</v>
      </c>
      <c r="BE95" s="116">
        <f>IF(N95="základní",J95,0)</f>
        <v>87000</v>
      </c>
      <c r="BF95" s="116">
        <f>IF(N95="snížená",J95,0)</f>
        <v>0</v>
      </c>
      <c r="BG95" s="116">
        <f>IF(N95="zákl. přenesená",J95,0)</f>
        <v>0</v>
      </c>
      <c r="BH95" s="116">
        <f>IF(N95="sníž. přenesená",J95,0)</f>
        <v>0</v>
      </c>
      <c r="BI95" s="116">
        <f>IF(N95="nulová",J95,0)</f>
        <v>0</v>
      </c>
      <c r="BJ95" s="13" t="s">
        <v>74</v>
      </c>
      <c r="BK95" s="116">
        <f>ROUND(I95*H95,2)</f>
        <v>87000</v>
      </c>
      <c r="BL95" s="13" t="s">
        <v>112</v>
      </c>
      <c r="BM95" s="115" t="s">
        <v>149</v>
      </c>
    </row>
    <row r="96" spans="2:65" s="1" customFormat="1" ht="29.25">
      <c r="B96" s="25"/>
      <c r="D96" s="117" t="s">
        <v>114</v>
      </c>
      <c r="F96" s="118" t="s">
        <v>150</v>
      </c>
      <c r="L96" s="25"/>
      <c r="M96" s="119"/>
      <c r="T96" s="46"/>
      <c r="AT96" s="13" t="s">
        <v>114</v>
      </c>
      <c r="AU96" s="13" t="s">
        <v>66</v>
      </c>
    </row>
    <row r="97" spans="2:65" s="1" customFormat="1" ht="16.5" customHeight="1">
      <c r="B97" s="104"/>
      <c r="C97" s="105" t="s">
        <v>151</v>
      </c>
      <c r="D97" s="105" t="s">
        <v>107</v>
      </c>
      <c r="E97" s="106" t="s">
        <v>152</v>
      </c>
      <c r="F97" s="107" t="s">
        <v>153</v>
      </c>
      <c r="G97" s="108" t="s">
        <v>135</v>
      </c>
      <c r="H97" s="109">
        <v>10000</v>
      </c>
      <c r="I97" s="110">
        <v>5.53</v>
      </c>
      <c r="J97" s="110">
        <f>ROUND(I97*H97,2)</f>
        <v>55300</v>
      </c>
      <c r="K97" s="107" t="s">
        <v>111</v>
      </c>
      <c r="L97" s="25"/>
      <c r="M97" s="111" t="s">
        <v>3</v>
      </c>
      <c r="N97" s="112" t="s">
        <v>37</v>
      </c>
      <c r="O97" s="113">
        <v>0</v>
      </c>
      <c r="P97" s="113">
        <f>O97*H97</f>
        <v>0</v>
      </c>
      <c r="Q97" s="113">
        <v>0</v>
      </c>
      <c r="R97" s="113">
        <f>Q97*H97</f>
        <v>0</v>
      </c>
      <c r="S97" s="113">
        <v>0</v>
      </c>
      <c r="T97" s="114">
        <f>S97*H97</f>
        <v>0</v>
      </c>
      <c r="AR97" s="115" t="s">
        <v>112</v>
      </c>
      <c r="AT97" s="115" t="s">
        <v>107</v>
      </c>
      <c r="AU97" s="115" t="s">
        <v>66</v>
      </c>
      <c r="AY97" s="13" t="s">
        <v>113</v>
      </c>
      <c r="BE97" s="116">
        <f>IF(N97="základní",J97,0)</f>
        <v>55300</v>
      </c>
      <c r="BF97" s="116">
        <f>IF(N97="snížená",J97,0)</f>
        <v>0</v>
      </c>
      <c r="BG97" s="116">
        <f>IF(N97="zákl. přenesená",J97,0)</f>
        <v>0</v>
      </c>
      <c r="BH97" s="116">
        <f>IF(N97="sníž. přenesená",J97,0)</f>
        <v>0</v>
      </c>
      <c r="BI97" s="116">
        <f>IF(N97="nulová",J97,0)</f>
        <v>0</v>
      </c>
      <c r="BJ97" s="13" t="s">
        <v>74</v>
      </c>
      <c r="BK97" s="116">
        <f>ROUND(I97*H97,2)</f>
        <v>55300</v>
      </c>
      <c r="BL97" s="13" t="s">
        <v>112</v>
      </c>
      <c r="BM97" s="115" t="s">
        <v>154</v>
      </c>
    </row>
    <row r="98" spans="2:65" s="1" customFormat="1" ht="19.5">
      <c r="B98" s="25"/>
      <c r="D98" s="117" t="s">
        <v>114</v>
      </c>
      <c r="F98" s="118" t="s">
        <v>155</v>
      </c>
      <c r="L98" s="25"/>
      <c r="M98" s="119"/>
      <c r="T98" s="46"/>
      <c r="AT98" s="13" t="s">
        <v>114</v>
      </c>
      <c r="AU98" s="13" t="s">
        <v>66</v>
      </c>
    </row>
    <row r="99" spans="2:65" s="1" customFormat="1" ht="16.5" customHeight="1">
      <c r="B99" s="104"/>
      <c r="C99" s="105" t="s">
        <v>136</v>
      </c>
      <c r="D99" s="105" t="s">
        <v>107</v>
      </c>
      <c r="E99" s="106" t="s">
        <v>156</v>
      </c>
      <c r="F99" s="107" t="s">
        <v>157</v>
      </c>
      <c r="G99" s="108" t="s">
        <v>135</v>
      </c>
      <c r="H99" s="109">
        <v>2000</v>
      </c>
      <c r="I99" s="110">
        <v>49.8</v>
      </c>
      <c r="J99" s="110">
        <f>ROUND(I99*H99,2)</f>
        <v>99600</v>
      </c>
      <c r="K99" s="107" t="s">
        <v>111</v>
      </c>
      <c r="L99" s="25"/>
      <c r="M99" s="111" t="s">
        <v>3</v>
      </c>
      <c r="N99" s="112" t="s">
        <v>37</v>
      </c>
      <c r="O99" s="113">
        <v>0</v>
      </c>
      <c r="P99" s="113">
        <f>O99*H99</f>
        <v>0</v>
      </c>
      <c r="Q99" s="113">
        <v>0</v>
      </c>
      <c r="R99" s="113">
        <f>Q99*H99</f>
        <v>0</v>
      </c>
      <c r="S99" s="113">
        <v>0</v>
      </c>
      <c r="T99" s="114">
        <f>S99*H99</f>
        <v>0</v>
      </c>
      <c r="AR99" s="115" t="s">
        <v>112</v>
      </c>
      <c r="AT99" s="115" t="s">
        <v>107</v>
      </c>
      <c r="AU99" s="115" t="s">
        <v>66</v>
      </c>
      <c r="AY99" s="13" t="s">
        <v>113</v>
      </c>
      <c r="BE99" s="116">
        <f>IF(N99="základní",J99,0)</f>
        <v>99600</v>
      </c>
      <c r="BF99" s="116">
        <f>IF(N99="snížená",J99,0)</f>
        <v>0</v>
      </c>
      <c r="BG99" s="116">
        <f>IF(N99="zákl. přenesená",J99,0)</f>
        <v>0</v>
      </c>
      <c r="BH99" s="116">
        <f>IF(N99="sníž. přenesená",J99,0)</f>
        <v>0</v>
      </c>
      <c r="BI99" s="116">
        <f>IF(N99="nulová",J99,0)</f>
        <v>0</v>
      </c>
      <c r="BJ99" s="13" t="s">
        <v>74</v>
      </c>
      <c r="BK99" s="116">
        <f>ROUND(I99*H99,2)</f>
        <v>99600</v>
      </c>
      <c r="BL99" s="13" t="s">
        <v>112</v>
      </c>
      <c r="BM99" s="115" t="s">
        <v>158</v>
      </c>
    </row>
    <row r="100" spans="2:65" s="1" customFormat="1" ht="29.25">
      <c r="B100" s="25"/>
      <c r="D100" s="117" t="s">
        <v>114</v>
      </c>
      <c r="F100" s="118" t="s">
        <v>159</v>
      </c>
      <c r="L100" s="25"/>
      <c r="M100" s="119"/>
      <c r="T100" s="46"/>
      <c r="AT100" s="13" t="s">
        <v>114</v>
      </c>
      <c r="AU100" s="13" t="s">
        <v>66</v>
      </c>
    </row>
    <row r="101" spans="2:65" s="1" customFormat="1" ht="16.5" customHeight="1">
      <c r="B101" s="104"/>
      <c r="C101" s="105" t="s">
        <v>160</v>
      </c>
      <c r="D101" s="105" t="s">
        <v>107</v>
      </c>
      <c r="E101" s="106" t="s">
        <v>161</v>
      </c>
      <c r="F101" s="107" t="s">
        <v>162</v>
      </c>
      <c r="G101" s="108" t="s">
        <v>135</v>
      </c>
      <c r="H101" s="109">
        <v>2000</v>
      </c>
      <c r="I101" s="110">
        <v>55.3</v>
      </c>
      <c r="J101" s="110">
        <f>ROUND(I101*H101,2)</f>
        <v>110600</v>
      </c>
      <c r="K101" s="107" t="s">
        <v>111</v>
      </c>
      <c r="L101" s="25"/>
      <c r="M101" s="111" t="s">
        <v>3</v>
      </c>
      <c r="N101" s="112" t="s">
        <v>37</v>
      </c>
      <c r="O101" s="113">
        <v>0</v>
      </c>
      <c r="P101" s="113">
        <f>O101*H101</f>
        <v>0</v>
      </c>
      <c r="Q101" s="113">
        <v>0</v>
      </c>
      <c r="R101" s="113">
        <f>Q101*H101</f>
        <v>0</v>
      </c>
      <c r="S101" s="113">
        <v>0</v>
      </c>
      <c r="T101" s="114">
        <f>S101*H101</f>
        <v>0</v>
      </c>
      <c r="AR101" s="115" t="s">
        <v>112</v>
      </c>
      <c r="AT101" s="115" t="s">
        <v>107</v>
      </c>
      <c r="AU101" s="115" t="s">
        <v>66</v>
      </c>
      <c r="AY101" s="13" t="s">
        <v>113</v>
      </c>
      <c r="BE101" s="116">
        <f>IF(N101="základní",J101,0)</f>
        <v>110600</v>
      </c>
      <c r="BF101" s="116">
        <f>IF(N101="snížená",J101,0)</f>
        <v>0</v>
      </c>
      <c r="BG101" s="116">
        <f>IF(N101="zákl. přenesená",J101,0)</f>
        <v>0</v>
      </c>
      <c r="BH101" s="116">
        <f>IF(N101="sníž. přenesená",J101,0)</f>
        <v>0</v>
      </c>
      <c r="BI101" s="116">
        <f>IF(N101="nulová",J101,0)</f>
        <v>0</v>
      </c>
      <c r="BJ101" s="13" t="s">
        <v>74</v>
      </c>
      <c r="BK101" s="116">
        <f>ROUND(I101*H101,2)</f>
        <v>110600</v>
      </c>
      <c r="BL101" s="13" t="s">
        <v>112</v>
      </c>
      <c r="BM101" s="115" t="s">
        <v>163</v>
      </c>
    </row>
    <row r="102" spans="2:65" s="1" customFormat="1" ht="29.25">
      <c r="B102" s="25"/>
      <c r="D102" s="117" t="s">
        <v>114</v>
      </c>
      <c r="F102" s="118" t="s">
        <v>164</v>
      </c>
      <c r="L102" s="25"/>
      <c r="M102" s="119"/>
      <c r="T102" s="46"/>
      <c r="AT102" s="13" t="s">
        <v>114</v>
      </c>
      <c r="AU102" s="13" t="s">
        <v>66</v>
      </c>
    </row>
    <row r="103" spans="2:65" s="1" customFormat="1" ht="16.5" customHeight="1">
      <c r="B103" s="104"/>
      <c r="C103" s="105" t="s">
        <v>9</v>
      </c>
      <c r="D103" s="105" t="s">
        <v>107</v>
      </c>
      <c r="E103" s="106" t="s">
        <v>165</v>
      </c>
      <c r="F103" s="107" t="s">
        <v>166</v>
      </c>
      <c r="G103" s="108" t="s">
        <v>135</v>
      </c>
      <c r="H103" s="109">
        <v>2000</v>
      </c>
      <c r="I103" s="110">
        <v>60.9</v>
      </c>
      <c r="J103" s="110">
        <f>ROUND(I103*H103,2)</f>
        <v>121800</v>
      </c>
      <c r="K103" s="107" t="s">
        <v>111</v>
      </c>
      <c r="L103" s="25"/>
      <c r="M103" s="111" t="s">
        <v>3</v>
      </c>
      <c r="N103" s="112" t="s">
        <v>37</v>
      </c>
      <c r="O103" s="113">
        <v>0</v>
      </c>
      <c r="P103" s="113">
        <f>O103*H103</f>
        <v>0</v>
      </c>
      <c r="Q103" s="113">
        <v>0</v>
      </c>
      <c r="R103" s="113">
        <f>Q103*H103</f>
        <v>0</v>
      </c>
      <c r="S103" s="113">
        <v>0</v>
      </c>
      <c r="T103" s="114">
        <f>S103*H103</f>
        <v>0</v>
      </c>
      <c r="AR103" s="115" t="s">
        <v>112</v>
      </c>
      <c r="AT103" s="115" t="s">
        <v>107</v>
      </c>
      <c r="AU103" s="115" t="s">
        <v>66</v>
      </c>
      <c r="AY103" s="13" t="s">
        <v>113</v>
      </c>
      <c r="BE103" s="116">
        <f>IF(N103="základní",J103,0)</f>
        <v>121800</v>
      </c>
      <c r="BF103" s="116">
        <f>IF(N103="snížená",J103,0)</f>
        <v>0</v>
      </c>
      <c r="BG103" s="116">
        <f>IF(N103="zákl. přenesená",J103,0)</f>
        <v>0</v>
      </c>
      <c r="BH103" s="116">
        <f>IF(N103="sníž. přenesená",J103,0)</f>
        <v>0</v>
      </c>
      <c r="BI103" s="116">
        <f>IF(N103="nulová",J103,0)</f>
        <v>0</v>
      </c>
      <c r="BJ103" s="13" t="s">
        <v>74</v>
      </c>
      <c r="BK103" s="116">
        <f>ROUND(I103*H103,2)</f>
        <v>121800</v>
      </c>
      <c r="BL103" s="13" t="s">
        <v>112</v>
      </c>
      <c r="BM103" s="115" t="s">
        <v>167</v>
      </c>
    </row>
    <row r="104" spans="2:65" s="1" customFormat="1" ht="29.25">
      <c r="B104" s="25"/>
      <c r="D104" s="117" t="s">
        <v>114</v>
      </c>
      <c r="F104" s="118" t="s">
        <v>168</v>
      </c>
      <c r="L104" s="25"/>
      <c r="M104" s="119"/>
      <c r="T104" s="46"/>
      <c r="AT104" s="13" t="s">
        <v>114</v>
      </c>
      <c r="AU104" s="13" t="s">
        <v>66</v>
      </c>
    </row>
    <row r="105" spans="2:65" s="1" customFormat="1" ht="16.5" customHeight="1">
      <c r="B105" s="104"/>
      <c r="C105" s="105" t="s">
        <v>169</v>
      </c>
      <c r="D105" s="105" t="s">
        <v>107</v>
      </c>
      <c r="E105" s="106" t="s">
        <v>170</v>
      </c>
      <c r="F105" s="107" t="s">
        <v>171</v>
      </c>
      <c r="G105" s="108" t="s">
        <v>135</v>
      </c>
      <c r="H105" s="109">
        <v>2000</v>
      </c>
      <c r="I105" s="110">
        <v>71.900000000000006</v>
      </c>
      <c r="J105" s="110">
        <f>ROUND(I105*H105,2)</f>
        <v>143800</v>
      </c>
      <c r="K105" s="107" t="s">
        <v>111</v>
      </c>
      <c r="L105" s="25"/>
      <c r="M105" s="111" t="s">
        <v>3</v>
      </c>
      <c r="N105" s="112" t="s">
        <v>37</v>
      </c>
      <c r="O105" s="113">
        <v>0</v>
      </c>
      <c r="P105" s="113">
        <f>O105*H105</f>
        <v>0</v>
      </c>
      <c r="Q105" s="113">
        <v>0</v>
      </c>
      <c r="R105" s="113">
        <f>Q105*H105</f>
        <v>0</v>
      </c>
      <c r="S105" s="113">
        <v>0</v>
      </c>
      <c r="T105" s="114">
        <f>S105*H105</f>
        <v>0</v>
      </c>
      <c r="AR105" s="115" t="s">
        <v>112</v>
      </c>
      <c r="AT105" s="115" t="s">
        <v>107</v>
      </c>
      <c r="AU105" s="115" t="s">
        <v>66</v>
      </c>
      <c r="AY105" s="13" t="s">
        <v>113</v>
      </c>
      <c r="BE105" s="116">
        <f>IF(N105="základní",J105,0)</f>
        <v>143800</v>
      </c>
      <c r="BF105" s="116">
        <f>IF(N105="snížená",J105,0)</f>
        <v>0</v>
      </c>
      <c r="BG105" s="116">
        <f>IF(N105="zákl. přenesená",J105,0)</f>
        <v>0</v>
      </c>
      <c r="BH105" s="116">
        <f>IF(N105="sníž. přenesená",J105,0)</f>
        <v>0</v>
      </c>
      <c r="BI105" s="116">
        <f>IF(N105="nulová",J105,0)</f>
        <v>0</v>
      </c>
      <c r="BJ105" s="13" t="s">
        <v>74</v>
      </c>
      <c r="BK105" s="116">
        <f>ROUND(I105*H105,2)</f>
        <v>143800</v>
      </c>
      <c r="BL105" s="13" t="s">
        <v>112</v>
      </c>
      <c r="BM105" s="115" t="s">
        <v>172</v>
      </c>
    </row>
    <row r="106" spans="2:65" s="1" customFormat="1" ht="29.25">
      <c r="B106" s="25"/>
      <c r="D106" s="117" t="s">
        <v>114</v>
      </c>
      <c r="F106" s="118" t="s">
        <v>173</v>
      </c>
      <c r="L106" s="25"/>
      <c r="M106" s="119"/>
      <c r="T106" s="46"/>
      <c r="AT106" s="13" t="s">
        <v>114</v>
      </c>
      <c r="AU106" s="13" t="s">
        <v>66</v>
      </c>
    </row>
    <row r="107" spans="2:65" s="1" customFormat="1" ht="16.5" customHeight="1">
      <c r="B107" s="104"/>
      <c r="C107" s="105" t="s">
        <v>145</v>
      </c>
      <c r="D107" s="105" t="s">
        <v>107</v>
      </c>
      <c r="E107" s="106" t="s">
        <v>174</v>
      </c>
      <c r="F107" s="107" t="s">
        <v>175</v>
      </c>
      <c r="G107" s="108" t="s">
        <v>129</v>
      </c>
      <c r="H107" s="109">
        <v>10</v>
      </c>
      <c r="I107" s="110">
        <v>619</v>
      </c>
      <c r="J107" s="110">
        <f>ROUND(I107*H107,2)</f>
        <v>6190</v>
      </c>
      <c r="K107" s="107" t="s">
        <v>111</v>
      </c>
      <c r="L107" s="25"/>
      <c r="M107" s="111" t="s">
        <v>3</v>
      </c>
      <c r="N107" s="112" t="s">
        <v>37</v>
      </c>
      <c r="O107" s="113">
        <v>0</v>
      </c>
      <c r="P107" s="113">
        <f>O107*H107</f>
        <v>0</v>
      </c>
      <c r="Q107" s="113">
        <v>0</v>
      </c>
      <c r="R107" s="113">
        <f>Q107*H107</f>
        <v>0</v>
      </c>
      <c r="S107" s="113">
        <v>0</v>
      </c>
      <c r="T107" s="114">
        <f>S107*H107</f>
        <v>0</v>
      </c>
      <c r="AR107" s="115" t="s">
        <v>112</v>
      </c>
      <c r="AT107" s="115" t="s">
        <v>107</v>
      </c>
      <c r="AU107" s="115" t="s">
        <v>66</v>
      </c>
      <c r="AY107" s="13" t="s">
        <v>113</v>
      </c>
      <c r="BE107" s="116">
        <f>IF(N107="základní",J107,0)</f>
        <v>6190</v>
      </c>
      <c r="BF107" s="116">
        <f>IF(N107="snížená",J107,0)</f>
        <v>0</v>
      </c>
      <c r="BG107" s="116">
        <f>IF(N107="zákl. přenesená",J107,0)</f>
        <v>0</v>
      </c>
      <c r="BH107" s="116">
        <f>IF(N107="sníž. přenesená",J107,0)</f>
        <v>0</v>
      </c>
      <c r="BI107" s="116">
        <f>IF(N107="nulová",J107,0)</f>
        <v>0</v>
      </c>
      <c r="BJ107" s="13" t="s">
        <v>74</v>
      </c>
      <c r="BK107" s="116">
        <f>ROUND(I107*H107,2)</f>
        <v>6190</v>
      </c>
      <c r="BL107" s="13" t="s">
        <v>112</v>
      </c>
      <c r="BM107" s="115" t="s">
        <v>176</v>
      </c>
    </row>
    <row r="108" spans="2:65" s="1" customFormat="1" ht="39">
      <c r="B108" s="25"/>
      <c r="D108" s="117" t="s">
        <v>114</v>
      </c>
      <c r="F108" s="118" t="s">
        <v>177</v>
      </c>
      <c r="L108" s="25"/>
      <c r="M108" s="119"/>
      <c r="T108" s="46"/>
      <c r="AT108" s="13" t="s">
        <v>114</v>
      </c>
      <c r="AU108" s="13" t="s">
        <v>66</v>
      </c>
    </row>
    <row r="109" spans="2:65" s="1" customFormat="1" ht="16.5" customHeight="1">
      <c r="B109" s="104"/>
      <c r="C109" s="105" t="s">
        <v>178</v>
      </c>
      <c r="D109" s="105" t="s">
        <v>107</v>
      </c>
      <c r="E109" s="106" t="s">
        <v>179</v>
      </c>
      <c r="F109" s="107" t="s">
        <v>180</v>
      </c>
      <c r="G109" s="108" t="s">
        <v>129</v>
      </c>
      <c r="H109" s="109">
        <v>10</v>
      </c>
      <c r="I109" s="110">
        <v>619</v>
      </c>
      <c r="J109" s="110">
        <f>ROUND(I109*H109,2)</f>
        <v>6190</v>
      </c>
      <c r="K109" s="107" t="s">
        <v>111</v>
      </c>
      <c r="L109" s="25"/>
      <c r="M109" s="111" t="s">
        <v>3</v>
      </c>
      <c r="N109" s="112" t="s">
        <v>37</v>
      </c>
      <c r="O109" s="113">
        <v>0</v>
      </c>
      <c r="P109" s="113">
        <f>O109*H109</f>
        <v>0</v>
      </c>
      <c r="Q109" s="113">
        <v>0</v>
      </c>
      <c r="R109" s="113">
        <f>Q109*H109</f>
        <v>0</v>
      </c>
      <c r="S109" s="113">
        <v>0</v>
      </c>
      <c r="T109" s="114">
        <f>S109*H109</f>
        <v>0</v>
      </c>
      <c r="AR109" s="115" t="s">
        <v>112</v>
      </c>
      <c r="AT109" s="115" t="s">
        <v>107</v>
      </c>
      <c r="AU109" s="115" t="s">
        <v>66</v>
      </c>
      <c r="AY109" s="13" t="s">
        <v>113</v>
      </c>
      <c r="BE109" s="116">
        <f>IF(N109="základní",J109,0)</f>
        <v>6190</v>
      </c>
      <c r="BF109" s="116">
        <f>IF(N109="snížená",J109,0)</f>
        <v>0</v>
      </c>
      <c r="BG109" s="116">
        <f>IF(N109="zákl. přenesená",J109,0)</f>
        <v>0</v>
      </c>
      <c r="BH109" s="116">
        <f>IF(N109="sníž. přenesená",J109,0)</f>
        <v>0</v>
      </c>
      <c r="BI109" s="116">
        <f>IF(N109="nulová",J109,0)</f>
        <v>0</v>
      </c>
      <c r="BJ109" s="13" t="s">
        <v>74</v>
      </c>
      <c r="BK109" s="116">
        <f>ROUND(I109*H109,2)</f>
        <v>6190</v>
      </c>
      <c r="BL109" s="13" t="s">
        <v>112</v>
      </c>
      <c r="BM109" s="115" t="s">
        <v>181</v>
      </c>
    </row>
    <row r="110" spans="2:65" s="1" customFormat="1" ht="39">
      <c r="B110" s="25"/>
      <c r="D110" s="117" t="s">
        <v>114</v>
      </c>
      <c r="F110" s="118" t="s">
        <v>182</v>
      </c>
      <c r="L110" s="25"/>
      <c r="M110" s="119"/>
      <c r="T110" s="46"/>
      <c r="AT110" s="13" t="s">
        <v>114</v>
      </c>
      <c r="AU110" s="13" t="s">
        <v>66</v>
      </c>
    </row>
    <row r="111" spans="2:65" s="1" customFormat="1" ht="16.5" customHeight="1">
      <c r="B111" s="104"/>
      <c r="C111" s="105" t="s">
        <v>149</v>
      </c>
      <c r="D111" s="105" t="s">
        <v>107</v>
      </c>
      <c r="E111" s="106" t="s">
        <v>183</v>
      </c>
      <c r="F111" s="107" t="s">
        <v>184</v>
      </c>
      <c r="G111" s="108" t="s">
        <v>110</v>
      </c>
      <c r="H111" s="109">
        <v>100</v>
      </c>
      <c r="I111" s="110">
        <v>618</v>
      </c>
      <c r="J111" s="110">
        <f>ROUND(I111*H111,2)</f>
        <v>61800</v>
      </c>
      <c r="K111" s="107" t="s">
        <v>111</v>
      </c>
      <c r="L111" s="25"/>
      <c r="M111" s="111" t="s">
        <v>3</v>
      </c>
      <c r="N111" s="112" t="s">
        <v>37</v>
      </c>
      <c r="O111" s="113">
        <v>0</v>
      </c>
      <c r="P111" s="113">
        <f>O111*H111</f>
        <v>0</v>
      </c>
      <c r="Q111" s="113">
        <v>0</v>
      </c>
      <c r="R111" s="113">
        <f>Q111*H111</f>
        <v>0</v>
      </c>
      <c r="S111" s="113">
        <v>0</v>
      </c>
      <c r="T111" s="114">
        <f>S111*H111</f>
        <v>0</v>
      </c>
      <c r="AR111" s="115" t="s">
        <v>112</v>
      </c>
      <c r="AT111" s="115" t="s">
        <v>107</v>
      </c>
      <c r="AU111" s="115" t="s">
        <v>66</v>
      </c>
      <c r="AY111" s="13" t="s">
        <v>113</v>
      </c>
      <c r="BE111" s="116">
        <f>IF(N111="základní",J111,0)</f>
        <v>61800</v>
      </c>
      <c r="BF111" s="116">
        <f>IF(N111="snížená",J111,0)</f>
        <v>0</v>
      </c>
      <c r="BG111" s="116">
        <f>IF(N111="zákl. přenesená",J111,0)</f>
        <v>0</v>
      </c>
      <c r="BH111" s="116">
        <f>IF(N111="sníž. přenesená",J111,0)</f>
        <v>0</v>
      </c>
      <c r="BI111" s="116">
        <f>IF(N111="nulová",J111,0)</f>
        <v>0</v>
      </c>
      <c r="BJ111" s="13" t="s">
        <v>74</v>
      </c>
      <c r="BK111" s="116">
        <f>ROUND(I111*H111,2)</f>
        <v>61800</v>
      </c>
      <c r="BL111" s="13" t="s">
        <v>112</v>
      </c>
      <c r="BM111" s="115" t="s">
        <v>185</v>
      </c>
    </row>
    <row r="112" spans="2:65" s="1" customFormat="1" ht="39">
      <c r="B112" s="25"/>
      <c r="D112" s="117" t="s">
        <v>114</v>
      </c>
      <c r="F112" s="118" t="s">
        <v>186</v>
      </c>
      <c r="L112" s="25"/>
      <c r="M112" s="119"/>
      <c r="T112" s="46"/>
      <c r="AT112" s="13" t="s">
        <v>114</v>
      </c>
      <c r="AU112" s="13" t="s">
        <v>66</v>
      </c>
    </row>
    <row r="113" spans="2:65" s="1" customFormat="1" ht="16.5" customHeight="1">
      <c r="B113" s="104"/>
      <c r="C113" s="105" t="s">
        <v>187</v>
      </c>
      <c r="D113" s="105" t="s">
        <v>107</v>
      </c>
      <c r="E113" s="106" t="s">
        <v>188</v>
      </c>
      <c r="F113" s="107" t="s">
        <v>189</v>
      </c>
      <c r="G113" s="108" t="s">
        <v>110</v>
      </c>
      <c r="H113" s="109">
        <v>100</v>
      </c>
      <c r="I113" s="110">
        <v>788</v>
      </c>
      <c r="J113" s="110">
        <f>ROUND(I113*H113,2)</f>
        <v>78800</v>
      </c>
      <c r="K113" s="107" t="s">
        <v>111</v>
      </c>
      <c r="L113" s="25"/>
      <c r="M113" s="111" t="s">
        <v>3</v>
      </c>
      <c r="N113" s="112" t="s">
        <v>37</v>
      </c>
      <c r="O113" s="113">
        <v>0</v>
      </c>
      <c r="P113" s="113">
        <f>O113*H113</f>
        <v>0</v>
      </c>
      <c r="Q113" s="113">
        <v>0</v>
      </c>
      <c r="R113" s="113">
        <f>Q113*H113</f>
        <v>0</v>
      </c>
      <c r="S113" s="113">
        <v>0</v>
      </c>
      <c r="T113" s="114">
        <f>S113*H113</f>
        <v>0</v>
      </c>
      <c r="AR113" s="115" t="s">
        <v>112</v>
      </c>
      <c r="AT113" s="115" t="s">
        <v>107</v>
      </c>
      <c r="AU113" s="115" t="s">
        <v>66</v>
      </c>
      <c r="AY113" s="13" t="s">
        <v>113</v>
      </c>
      <c r="BE113" s="116">
        <f>IF(N113="základní",J113,0)</f>
        <v>78800</v>
      </c>
      <c r="BF113" s="116">
        <f>IF(N113="snížená",J113,0)</f>
        <v>0</v>
      </c>
      <c r="BG113" s="116">
        <f>IF(N113="zákl. přenesená",J113,0)</f>
        <v>0</v>
      </c>
      <c r="BH113" s="116">
        <f>IF(N113="sníž. přenesená",J113,0)</f>
        <v>0</v>
      </c>
      <c r="BI113" s="116">
        <f>IF(N113="nulová",J113,0)</f>
        <v>0</v>
      </c>
      <c r="BJ113" s="13" t="s">
        <v>74</v>
      </c>
      <c r="BK113" s="116">
        <f>ROUND(I113*H113,2)</f>
        <v>78800</v>
      </c>
      <c r="BL113" s="13" t="s">
        <v>112</v>
      </c>
      <c r="BM113" s="115" t="s">
        <v>190</v>
      </c>
    </row>
    <row r="114" spans="2:65" s="1" customFormat="1" ht="39">
      <c r="B114" s="25"/>
      <c r="D114" s="117" t="s">
        <v>114</v>
      </c>
      <c r="F114" s="118" t="s">
        <v>191</v>
      </c>
      <c r="L114" s="25"/>
      <c r="M114" s="119"/>
      <c r="T114" s="46"/>
      <c r="AT114" s="13" t="s">
        <v>114</v>
      </c>
      <c r="AU114" s="13" t="s">
        <v>66</v>
      </c>
    </row>
    <row r="115" spans="2:65" s="1" customFormat="1" ht="16.5" customHeight="1">
      <c r="B115" s="104"/>
      <c r="C115" s="105" t="s">
        <v>154</v>
      </c>
      <c r="D115" s="105" t="s">
        <v>107</v>
      </c>
      <c r="E115" s="106" t="s">
        <v>192</v>
      </c>
      <c r="F115" s="107" t="s">
        <v>193</v>
      </c>
      <c r="G115" s="108" t="s">
        <v>110</v>
      </c>
      <c r="H115" s="109">
        <v>150</v>
      </c>
      <c r="I115" s="110">
        <v>1970</v>
      </c>
      <c r="J115" s="110">
        <f>ROUND(I115*H115,2)</f>
        <v>295500</v>
      </c>
      <c r="K115" s="107" t="s">
        <v>111</v>
      </c>
      <c r="L115" s="25"/>
      <c r="M115" s="111" t="s">
        <v>3</v>
      </c>
      <c r="N115" s="112" t="s">
        <v>37</v>
      </c>
      <c r="O115" s="113">
        <v>0</v>
      </c>
      <c r="P115" s="113">
        <f>O115*H115</f>
        <v>0</v>
      </c>
      <c r="Q115" s="113">
        <v>0</v>
      </c>
      <c r="R115" s="113">
        <f>Q115*H115</f>
        <v>0</v>
      </c>
      <c r="S115" s="113">
        <v>0</v>
      </c>
      <c r="T115" s="114">
        <f>S115*H115</f>
        <v>0</v>
      </c>
      <c r="AR115" s="115" t="s">
        <v>112</v>
      </c>
      <c r="AT115" s="115" t="s">
        <v>107</v>
      </c>
      <c r="AU115" s="115" t="s">
        <v>66</v>
      </c>
      <c r="AY115" s="13" t="s">
        <v>113</v>
      </c>
      <c r="BE115" s="116">
        <f>IF(N115="základní",J115,0)</f>
        <v>295500</v>
      </c>
      <c r="BF115" s="116">
        <f>IF(N115="snížená",J115,0)</f>
        <v>0</v>
      </c>
      <c r="BG115" s="116">
        <f>IF(N115="zákl. přenesená",J115,0)</f>
        <v>0</v>
      </c>
      <c r="BH115" s="116">
        <f>IF(N115="sníž. přenesená",J115,0)</f>
        <v>0</v>
      </c>
      <c r="BI115" s="116">
        <f>IF(N115="nulová",J115,0)</f>
        <v>0</v>
      </c>
      <c r="BJ115" s="13" t="s">
        <v>74</v>
      </c>
      <c r="BK115" s="116">
        <f>ROUND(I115*H115,2)</f>
        <v>295500</v>
      </c>
      <c r="BL115" s="13" t="s">
        <v>112</v>
      </c>
      <c r="BM115" s="115" t="s">
        <v>194</v>
      </c>
    </row>
    <row r="116" spans="2:65" s="1" customFormat="1" ht="39">
      <c r="B116" s="25"/>
      <c r="D116" s="117" t="s">
        <v>114</v>
      </c>
      <c r="F116" s="118" t="s">
        <v>195</v>
      </c>
      <c r="L116" s="25"/>
      <c r="M116" s="119"/>
      <c r="T116" s="46"/>
      <c r="AT116" s="13" t="s">
        <v>114</v>
      </c>
      <c r="AU116" s="13" t="s">
        <v>66</v>
      </c>
    </row>
    <row r="117" spans="2:65" s="1" customFormat="1" ht="16.5" customHeight="1">
      <c r="B117" s="104"/>
      <c r="C117" s="105" t="s">
        <v>196</v>
      </c>
      <c r="D117" s="105" t="s">
        <v>107</v>
      </c>
      <c r="E117" s="106" t="s">
        <v>197</v>
      </c>
      <c r="F117" s="107" t="s">
        <v>198</v>
      </c>
      <c r="G117" s="108" t="s">
        <v>110</v>
      </c>
      <c r="H117" s="109">
        <v>150</v>
      </c>
      <c r="I117" s="110">
        <v>3290</v>
      </c>
      <c r="J117" s="110">
        <f>ROUND(I117*H117,2)</f>
        <v>493500</v>
      </c>
      <c r="K117" s="107" t="s">
        <v>111</v>
      </c>
      <c r="L117" s="25"/>
      <c r="M117" s="111" t="s">
        <v>3</v>
      </c>
      <c r="N117" s="112" t="s">
        <v>37</v>
      </c>
      <c r="O117" s="113">
        <v>0</v>
      </c>
      <c r="P117" s="113">
        <f>O117*H117</f>
        <v>0</v>
      </c>
      <c r="Q117" s="113">
        <v>0</v>
      </c>
      <c r="R117" s="113">
        <f>Q117*H117</f>
        <v>0</v>
      </c>
      <c r="S117" s="113">
        <v>0</v>
      </c>
      <c r="T117" s="114">
        <f>S117*H117</f>
        <v>0</v>
      </c>
      <c r="AR117" s="115" t="s">
        <v>112</v>
      </c>
      <c r="AT117" s="115" t="s">
        <v>107</v>
      </c>
      <c r="AU117" s="115" t="s">
        <v>66</v>
      </c>
      <c r="AY117" s="13" t="s">
        <v>113</v>
      </c>
      <c r="BE117" s="116">
        <f>IF(N117="základní",J117,0)</f>
        <v>493500</v>
      </c>
      <c r="BF117" s="116">
        <f>IF(N117="snížená",J117,0)</f>
        <v>0</v>
      </c>
      <c r="BG117" s="116">
        <f>IF(N117="zákl. přenesená",J117,0)</f>
        <v>0</v>
      </c>
      <c r="BH117" s="116">
        <f>IF(N117="sníž. přenesená",J117,0)</f>
        <v>0</v>
      </c>
      <c r="BI117" s="116">
        <f>IF(N117="nulová",J117,0)</f>
        <v>0</v>
      </c>
      <c r="BJ117" s="13" t="s">
        <v>74</v>
      </c>
      <c r="BK117" s="116">
        <f>ROUND(I117*H117,2)</f>
        <v>493500</v>
      </c>
      <c r="BL117" s="13" t="s">
        <v>112</v>
      </c>
      <c r="BM117" s="115" t="s">
        <v>199</v>
      </c>
    </row>
    <row r="118" spans="2:65" s="1" customFormat="1" ht="39">
      <c r="B118" s="25"/>
      <c r="D118" s="117" t="s">
        <v>114</v>
      </c>
      <c r="F118" s="118" t="s">
        <v>200</v>
      </c>
      <c r="L118" s="25"/>
      <c r="M118" s="119"/>
      <c r="T118" s="46"/>
      <c r="AT118" s="13" t="s">
        <v>114</v>
      </c>
      <c r="AU118" s="13" t="s">
        <v>66</v>
      </c>
    </row>
    <row r="119" spans="2:65" s="1" customFormat="1" ht="16.5" customHeight="1">
      <c r="B119" s="104"/>
      <c r="C119" s="105" t="s">
        <v>158</v>
      </c>
      <c r="D119" s="105" t="s">
        <v>107</v>
      </c>
      <c r="E119" s="106" t="s">
        <v>201</v>
      </c>
      <c r="F119" s="107" t="s">
        <v>202</v>
      </c>
      <c r="G119" s="108" t="s">
        <v>110</v>
      </c>
      <c r="H119" s="109">
        <v>120</v>
      </c>
      <c r="I119" s="110">
        <v>5120</v>
      </c>
      <c r="J119" s="110">
        <f>ROUND(I119*H119,2)</f>
        <v>614400</v>
      </c>
      <c r="K119" s="107" t="s">
        <v>111</v>
      </c>
      <c r="L119" s="25"/>
      <c r="M119" s="111" t="s">
        <v>3</v>
      </c>
      <c r="N119" s="112" t="s">
        <v>37</v>
      </c>
      <c r="O119" s="113">
        <v>0</v>
      </c>
      <c r="P119" s="113">
        <f>O119*H119</f>
        <v>0</v>
      </c>
      <c r="Q119" s="113">
        <v>0</v>
      </c>
      <c r="R119" s="113">
        <f>Q119*H119</f>
        <v>0</v>
      </c>
      <c r="S119" s="113">
        <v>0</v>
      </c>
      <c r="T119" s="114">
        <f>S119*H119</f>
        <v>0</v>
      </c>
      <c r="AR119" s="115" t="s">
        <v>112</v>
      </c>
      <c r="AT119" s="115" t="s">
        <v>107</v>
      </c>
      <c r="AU119" s="115" t="s">
        <v>66</v>
      </c>
      <c r="AY119" s="13" t="s">
        <v>113</v>
      </c>
      <c r="BE119" s="116">
        <f>IF(N119="základní",J119,0)</f>
        <v>614400</v>
      </c>
      <c r="BF119" s="116">
        <f>IF(N119="snížená",J119,0)</f>
        <v>0</v>
      </c>
      <c r="BG119" s="116">
        <f>IF(N119="zákl. přenesená",J119,0)</f>
        <v>0</v>
      </c>
      <c r="BH119" s="116">
        <f>IF(N119="sníž. přenesená",J119,0)</f>
        <v>0</v>
      </c>
      <c r="BI119" s="116">
        <f>IF(N119="nulová",J119,0)</f>
        <v>0</v>
      </c>
      <c r="BJ119" s="13" t="s">
        <v>74</v>
      </c>
      <c r="BK119" s="116">
        <f>ROUND(I119*H119,2)</f>
        <v>614400</v>
      </c>
      <c r="BL119" s="13" t="s">
        <v>112</v>
      </c>
      <c r="BM119" s="115" t="s">
        <v>203</v>
      </c>
    </row>
    <row r="120" spans="2:65" s="1" customFormat="1" ht="39">
      <c r="B120" s="25"/>
      <c r="D120" s="117" t="s">
        <v>114</v>
      </c>
      <c r="F120" s="118" t="s">
        <v>204</v>
      </c>
      <c r="L120" s="25"/>
      <c r="M120" s="119"/>
      <c r="T120" s="46"/>
      <c r="AT120" s="13" t="s">
        <v>114</v>
      </c>
      <c r="AU120" s="13" t="s">
        <v>66</v>
      </c>
    </row>
    <row r="121" spans="2:65" s="1" customFormat="1" ht="16.5" customHeight="1">
      <c r="B121" s="104"/>
      <c r="C121" s="105" t="s">
        <v>8</v>
      </c>
      <c r="D121" s="105" t="s">
        <v>107</v>
      </c>
      <c r="E121" s="106" t="s">
        <v>205</v>
      </c>
      <c r="F121" s="107" t="s">
        <v>206</v>
      </c>
      <c r="G121" s="108" t="s">
        <v>110</v>
      </c>
      <c r="H121" s="109">
        <v>110</v>
      </c>
      <c r="I121" s="110">
        <v>8670</v>
      </c>
      <c r="J121" s="110">
        <f>ROUND(I121*H121,2)</f>
        <v>953700</v>
      </c>
      <c r="K121" s="107" t="s">
        <v>111</v>
      </c>
      <c r="L121" s="25"/>
      <c r="M121" s="111" t="s">
        <v>3</v>
      </c>
      <c r="N121" s="112" t="s">
        <v>37</v>
      </c>
      <c r="O121" s="113">
        <v>0</v>
      </c>
      <c r="P121" s="113">
        <f>O121*H121</f>
        <v>0</v>
      </c>
      <c r="Q121" s="113">
        <v>0</v>
      </c>
      <c r="R121" s="113">
        <f>Q121*H121</f>
        <v>0</v>
      </c>
      <c r="S121" s="113">
        <v>0</v>
      </c>
      <c r="T121" s="114">
        <f>S121*H121</f>
        <v>0</v>
      </c>
      <c r="AR121" s="115" t="s">
        <v>112</v>
      </c>
      <c r="AT121" s="115" t="s">
        <v>107</v>
      </c>
      <c r="AU121" s="115" t="s">
        <v>66</v>
      </c>
      <c r="AY121" s="13" t="s">
        <v>113</v>
      </c>
      <c r="BE121" s="116">
        <f>IF(N121="základní",J121,0)</f>
        <v>953700</v>
      </c>
      <c r="BF121" s="116">
        <f>IF(N121="snížená",J121,0)</f>
        <v>0</v>
      </c>
      <c r="BG121" s="116">
        <f>IF(N121="zákl. přenesená",J121,0)</f>
        <v>0</v>
      </c>
      <c r="BH121" s="116">
        <f>IF(N121="sníž. přenesená",J121,0)</f>
        <v>0</v>
      </c>
      <c r="BI121" s="116">
        <f>IF(N121="nulová",J121,0)</f>
        <v>0</v>
      </c>
      <c r="BJ121" s="13" t="s">
        <v>74</v>
      </c>
      <c r="BK121" s="116">
        <f>ROUND(I121*H121,2)</f>
        <v>953700</v>
      </c>
      <c r="BL121" s="13" t="s">
        <v>112</v>
      </c>
      <c r="BM121" s="115" t="s">
        <v>207</v>
      </c>
    </row>
    <row r="122" spans="2:65" s="1" customFormat="1" ht="39">
      <c r="B122" s="25"/>
      <c r="D122" s="117" t="s">
        <v>114</v>
      </c>
      <c r="F122" s="118" t="s">
        <v>208</v>
      </c>
      <c r="L122" s="25"/>
      <c r="M122" s="119"/>
      <c r="T122" s="46"/>
      <c r="AT122" s="13" t="s">
        <v>114</v>
      </c>
      <c r="AU122" s="13" t="s">
        <v>66</v>
      </c>
    </row>
    <row r="123" spans="2:65" s="1" customFormat="1" ht="16.5" customHeight="1">
      <c r="B123" s="104"/>
      <c r="C123" s="105" t="s">
        <v>163</v>
      </c>
      <c r="D123" s="105" t="s">
        <v>107</v>
      </c>
      <c r="E123" s="106" t="s">
        <v>209</v>
      </c>
      <c r="F123" s="107" t="s">
        <v>210</v>
      </c>
      <c r="G123" s="108" t="s">
        <v>110</v>
      </c>
      <c r="H123" s="109">
        <v>100</v>
      </c>
      <c r="I123" s="110">
        <v>652</v>
      </c>
      <c r="J123" s="110">
        <f>ROUND(I123*H123,2)</f>
        <v>65200</v>
      </c>
      <c r="K123" s="107" t="s">
        <v>111</v>
      </c>
      <c r="L123" s="25"/>
      <c r="M123" s="111" t="s">
        <v>3</v>
      </c>
      <c r="N123" s="112" t="s">
        <v>37</v>
      </c>
      <c r="O123" s="113">
        <v>0</v>
      </c>
      <c r="P123" s="113">
        <f>O123*H123</f>
        <v>0</v>
      </c>
      <c r="Q123" s="113">
        <v>0</v>
      </c>
      <c r="R123" s="113">
        <f>Q123*H123</f>
        <v>0</v>
      </c>
      <c r="S123" s="113">
        <v>0</v>
      </c>
      <c r="T123" s="114">
        <f>S123*H123</f>
        <v>0</v>
      </c>
      <c r="AR123" s="115" t="s">
        <v>112</v>
      </c>
      <c r="AT123" s="115" t="s">
        <v>107</v>
      </c>
      <c r="AU123" s="115" t="s">
        <v>66</v>
      </c>
      <c r="AY123" s="13" t="s">
        <v>113</v>
      </c>
      <c r="BE123" s="116">
        <f>IF(N123="základní",J123,0)</f>
        <v>65200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3" t="s">
        <v>74</v>
      </c>
      <c r="BK123" s="116">
        <f>ROUND(I123*H123,2)</f>
        <v>65200</v>
      </c>
      <c r="BL123" s="13" t="s">
        <v>112</v>
      </c>
      <c r="BM123" s="115" t="s">
        <v>211</v>
      </c>
    </row>
    <row r="124" spans="2:65" s="1" customFormat="1" ht="39">
      <c r="B124" s="25"/>
      <c r="D124" s="117" t="s">
        <v>114</v>
      </c>
      <c r="F124" s="118" t="s">
        <v>212</v>
      </c>
      <c r="L124" s="25"/>
      <c r="M124" s="119"/>
      <c r="T124" s="46"/>
      <c r="AT124" s="13" t="s">
        <v>114</v>
      </c>
      <c r="AU124" s="13" t="s">
        <v>66</v>
      </c>
    </row>
    <row r="125" spans="2:65" s="1" customFormat="1" ht="16.5" customHeight="1">
      <c r="B125" s="104"/>
      <c r="C125" s="105" t="s">
        <v>213</v>
      </c>
      <c r="D125" s="105" t="s">
        <v>107</v>
      </c>
      <c r="E125" s="106" t="s">
        <v>214</v>
      </c>
      <c r="F125" s="107" t="s">
        <v>215</v>
      </c>
      <c r="G125" s="108" t="s">
        <v>110</v>
      </c>
      <c r="H125" s="109">
        <v>100</v>
      </c>
      <c r="I125" s="110">
        <v>825</v>
      </c>
      <c r="J125" s="110">
        <f>ROUND(I125*H125,2)</f>
        <v>82500</v>
      </c>
      <c r="K125" s="107" t="s">
        <v>111</v>
      </c>
      <c r="L125" s="25"/>
      <c r="M125" s="111" t="s">
        <v>3</v>
      </c>
      <c r="N125" s="112" t="s">
        <v>37</v>
      </c>
      <c r="O125" s="113">
        <v>0</v>
      </c>
      <c r="P125" s="113">
        <f>O125*H125</f>
        <v>0</v>
      </c>
      <c r="Q125" s="113">
        <v>0</v>
      </c>
      <c r="R125" s="113">
        <f>Q125*H125</f>
        <v>0</v>
      </c>
      <c r="S125" s="113">
        <v>0</v>
      </c>
      <c r="T125" s="114">
        <f>S125*H125</f>
        <v>0</v>
      </c>
      <c r="AR125" s="115" t="s">
        <v>112</v>
      </c>
      <c r="AT125" s="115" t="s">
        <v>107</v>
      </c>
      <c r="AU125" s="115" t="s">
        <v>66</v>
      </c>
      <c r="AY125" s="13" t="s">
        <v>113</v>
      </c>
      <c r="BE125" s="116">
        <f>IF(N125="základní",J125,0)</f>
        <v>82500</v>
      </c>
      <c r="BF125" s="116">
        <f>IF(N125="snížená",J125,0)</f>
        <v>0</v>
      </c>
      <c r="BG125" s="116">
        <f>IF(N125="zákl. přenesená",J125,0)</f>
        <v>0</v>
      </c>
      <c r="BH125" s="116">
        <f>IF(N125="sníž. přenesená",J125,0)</f>
        <v>0</v>
      </c>
      <c r="BI125" s="116">
        <f>IF(N125="nulová",J125,0)</f>
        <v>0</v>
      </c>
      <c r="BJ125" s="13" t="s">
        <v>74</v>
      </c>
      <c r="BK125" s="116">
        <f>ROUND(I125*H125,2)</f>
        <v>82500</v>
      </c>
      <c r="BL125" s="13" t="s">
        <v>112</v>
      </c>
      <c r="BM125" s="115" t="s">
        <v>216</v>
      </c>
    </row>
    <row r="126" spans="2:65" s="1" customFormat="1" ht="39">
      <c r="B126" s="25"/>
      <c r="D126" s="117" t="s">
        <v>114</v>
      </c>
      <c r="F126" s="118" t="s">
        <v>217</v>
      </c>
      <c r="L126" s="25"/>
      <c r="M126" s="119"/>
      <c r="T126" s="46"/>
      <c r="AT126" s="13" t="s">
        <v>114</v>
      </c>
      <c r="AU126" s="13" t="s">
        <v>66</v>
      </c>
    </row>
    <row r="127" spans="2:65" s="1" customFormat="1" ht="16.5" customHeight="1">
      <c r="B127" s="104"/>
      <c r="C127" s="105" t="s">
        <v>167</v>
      </c>
      <c r="D127" s="105" t="s">
        <v>107</v>
      </c>
      <c r="E127" s="106" t="s">
        <v>218</v>
      </c>
      <c r="F127" s="107" t="s">
        <v>219</v>
      </c>
      <c r="G127" s="108" t="s">
        <v>110</v>
      </c>
      <c r="H127" s="109">
        <v>120</v>
      </c>
      <c r="I127" s="110">
        <v>2070</v>
      </c>
      <c r="J127" s="110">
        <f>ROUND(I127*H127,2)</f>
        <v>248400</v>
      </c>
      <c r="K127" s="107" t="s">
        <v>111</v>
      </c>
      <c r="L127" s="25"/>
      <c r="M127" s="111" t="s">
        <v>3</v>
      </c>
      <c r="N127" s="112" t="s">
        <v>37</v>
      </c>
      <c r="O127" s="113">
        <v>0</v>
      </c>
      <c r="P127" s="113">
        <f>O127*H127</f>
        <v>0</v>
      </c>
      <c r="Q127" s="113">
        <v>0</v>
      </c>
      <c r="R127" s="113">
        <f>Q127*H127</f>
        <v>0</v>
      </c>
      <c r="S127" s="113">
        <v>0</v>
      </c>
      <c r="T127" s="114">
        <f>S127*H127</f>
        <v>0</v>
      </c>
      <c r="AR127" s="115" t="s">
        <v>112</v>
      </c>
      <c r="AT127" s="115" t="s">
        <v>107</v>
      </c>
      <c r="AU127" s="115" t="s">
        <v>66</v>
      </c>
      <c r="AY127" s="13" t="s">
        <v>113</v>
      </c>
      <c r="BE127" s="116">
        <f>IF(N127="základní",J127,0)</f>
        <v>248400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3" t="s">
        <v>74</v>
      </c>
      <c r="BK127" s="116">
        <f>ROUND(I127*H127,2)</f>
        <v>248400</v>
      </c>
      <c r="BL127" s="13" t="s">
        <v>112</v>
      </c>
      <c r="BM127" s="115" t="s">
        <v>220</v>
      </c>
    </row>
    <row r="128" spans="2:65" s="1" customFormat="1" ht="39">
      <c r="B128" s="25"/>
      <c r="D128" s="117" t="s">
        <v>114</v>
      </c>
      <c r="F128" s="118" t="s">
        <v>221</v>
      </c>
      <c r="L128" s="25"/>
      <c r="M128" s="119"/>
      <c r="T128" s="46"/>
      <c r="AT128" s="13" t="s">
        <v>114</v>
      </c>
      <c r="AU128" s="13" t="s">
        <v>66</v>
      </c>
    </row>
    <row r="129" spans="2:65" s="1" customFormat="1" ht="16.5" customHeight="1">
      <c r="B129" s="104"/>
      <c r="C129" s="105" t="s">
        <v>222</v>
      </c>
      <c r="D129" s="105" t="s">
        <v>107</v>
      </c>
      <c r="E129" s="106" t="s">
        <v>223</v>
      </c>
      <c r="F129" s="107" t="s">
        <v>224</v>
      </c>
      <c r="G129" s="108" t="s">
        <v>110</v>
      </c>
      <c r="H129" s="109">
        <v>100</v>
      </c>
      <c r="I129" s="110">
        <v>3460</v>
      </c>
      <c r="J129" s="110">
        <f>ROUND(I129*H129,2)</f>
        <v>346000</v>
      </c>
      <c r="K129" s="107" t="s">
        <v>111</v>
      </c>
      <c r="L129" s="25"/>
      <c r="M129" s="111" t="s">
        <v>3</v>
      </c>
      <c r="N129" s="112" t="s">
        <v>37</v>
      </c>
      <c r="O129" s="113">
        <v>0</v>
      </c>
      <c r="P129" s="113">
        <f>O129*H129</f>
        <v>0</v>
      </c>
      <c r="Q129" s="113">
        <v>0</v>
      </c>
      <c r="R129" s="113">
        <f>Q129*H129</f>
        <v>0</v>
      </c>
      <c r="S129" s="113">
        <v>0</v>
      </c>
      <c r="T129" s="114">
        <f>S129*H129</f>
        <v>0</v>
      </c>
      <c r="AR129" s="115" t="s">
        <v>112</v>
      </c>
      <c r="AT129" s="115" t="s">
        <v>107</v>
      </c>
      <c r="AU129" s="115" t="s">
        <v>66</v>
      </c>
      <c r="AY129" s="13" t="s">
        <v>113</v>
      </c>
      <c r="BE129" s="116">
        <f>IF(N129="základní",J129,0)</f>
        <v>346000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3" t="s">
        <v>74</v>
      </c>
      <c r="BK129" s="116">
        <f>ROUND(I129*H129,2)</f>
        <v>346000</v>
      </c>
      <c r="BL129" s="13" t="s">
        <v>112</v>
      </c>
      <c r="BM129" s="115" t="s">
        <v>225</v>
      </c>
    </row>
    <row r="130" spans="2:65" s="1" customFormat="1" ht="39">
      <c r="B130" s="25"/>
      <c r="D130" s="117" t="s">
        <v>114</v>
      </c>
      <c r="F130" s="118" t="s">
        <v>226</v>
      </c>
      <c r="L130" s="25"/>
      <c r="M130" s="119"/>
      <c r="T130" s="46"/>
      <c r="AT130" s="13" t="s">
        <v>114</v>
      </c>
      <c r="AU130" s="13" t="s">
        <v>66</v>
      </c>
    </row>
    <row r="131" spans="2:65" s="1" customFormat="1" ht="16.5" customHeight="1">
      <c r="B131" s="104"/>
      <c r="C131" s="105" t="s">
        <v>172</v>
      </c>
      <c r="D131" s="105" t="s">
        <v>107</v>
      </c>
      <c r="E131" s="106" t="s">
        <v>227</v>
      </c>
      <c r="F131" s="107" t="s">
        <v>228</v>
      </c>
      <c r="G131" s="108" t="s">
        <v>110</v>
      </c>
      <c r="H131" s="109">
        <v>100</v>
      </c>
      <c r="I131" s="110">
        <v>5380</v>
      </c>
      <c r="J131" s="110">
        <f>ROUND(I131*H131,2)</f>
        <v>538000</v>
      </c>
      <c r="K131" s="107" t="s">
        <v>111</v>
      </c>
      <c r="L131" s="25"/>
      <c r="M131" s="111" t="s">
        <v>3</v>
      </c>
      <c r="N131" s="112" t="s">
        <v>37</v>
      </c>
      <c r="O131" s="113">
        <v>0</v>
      </c>
      <c r="P131" s="113">
        <f>O131*H131</f>
        <v>0</v>
      </c>
      <c r="Q131" s="113">
        <v>0</v>
      </c>
      <c r="R131" s="113">
        <f>Q131*H131</f>
        <v>0</v>
      </c>
      <c r="S131" s="113">
        <v>0</v>
      </c>
      <c r="T131" s="114">
        <f>S131*H131</f>
        <v>0</v>
      </c>
      <c r="AR131" s="115" t="s">
        <v>112</v>
      </c>
      <c r="AT131" s="115" t="s">
        <v>107</v>
      </c>
      <c r="AU131" s="115" t="s">
        <v>66</v>
      </c>
      <c r="AY131" s="13" t="s">
        <v>113</v>
      </c>
      <c r="BE131" s="116">
        <f>IF(N131="základní",J131,0)</f>
        <v>538000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3" t="s">
        <v>74</v>
      </c>
      <c r="BK131" s="116">
        <f>ROUND(I131*H131,2)</f>
        <v>538000</v>
      </c>
      <c r="BL131" s="13" t="s">
        <v>112</v>
      </c>
      <c r="BM131" s="115" t="s">
        <v>229</v>
      </c>
    </row>
    <row r="132" spans="2:65" s="1" customFormat="1" ht="39">
      <c r="B132" s="25"/>
      <c r="D132" s="117" t="s">
        <v>114</v>
      </c>
      <c r="F132" s="118" t="s">
        <v>230</v>
      </c>
      <c r="L132" s="25"/>
      <c r="M132" s="119"/>
      <c r="T132" s="46"/>
      <c r="AT132" s="13" t="s">
        <v>114</v>
      </c>
      <c r="AU132" s="13" t="s">
        <v>66</v>
      </c>
    </row>
    <row r="133" spans="2:65" s="1" customFormat="1" ht="16.5" customHeight="1">
      <c r="B133" s="104"/>
      <c r="C133" s="105" t="s">
        <v>231</v>
      </c>
      <c r="D133" s="105" t="s">
        <v>107</v>
      </c>
      <c r="E133" s="106" t="s">
        <v>232</v>
      </c>
      <c r="F133" s="107" t="s">
        <v>233</v>
      </c>
      <c r="G133" s="108" t="s">
        <v>110</v>
      </c>
      <c r="H133" s="109">
        <v>100</v>
      </c>
      <c r="I133" s="110">
        <v>10600</v>
      </c>
      <c r="J133" s="110">
        <f>ROUND(I133*H133,2)</f>
        <v>1060000</v>
      </c>
      <c r="K133" s="107" t="s">
        <v>111</v>
      </c>
      <c r="L133" s="25"/>
      <c r="M133" s="111" t="s">
        <v>3</v>
      </c>
      <c r="N133" s="112" t="s">
        <v>37</v>
      </c>
      <c r="O133" s="113">
        <v>0</v>
      </c>
      <c r="P133" s="113">
        <f>O133*H133</f>
        <v>0</v>
      </c>
      <c r="Q133" s="113">
        <v>0</v>
      </c>
      <c r="R133" s="113">
        <f>Q133*H133</f>
        <v>0</v>
      </c>
      <c r="S133" s="113">
        <v>0</v>
      </c>
      <c r="T133" s="114">
        <f>S133*H133</f>
        <v>0</v>
      </c>
      <c r="AR133" s="115" t="s">
        <v>112</v>
      </c>
      <c r="AT133" s="115" t="s">
        <v>107</v>
      </c>
      <c r="AU133" s="115" t="s">
        <v>66</v>
      </c>
      <c r="AY133" s="13" t="s">
        <v>113</v>
      </c>
      <c r="BE133" s="116">
        <f>IF(N133="základní",J133,0)</f>
        <v>1060000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3" t="s">
        <v>74</v>
      </c>
      <c r="BK133" s="116">
        <f>ROUND(I133*H133,2)</f>
        <v>1060000</v>
      </c>
      <c r="BL133" s="13" t="s">
        <v>112</v>
      </c>
      <c r="BM133" s="115" t="s">
        <v>234</v>
      </c>
    </row>
    <row r="134" spans="2:65" s="1" customFormat="1" ht="39">
      <c r="B134" s="25"/>
      <c r="D134" s="117" t="s">
        <v>114</v>
      </c>
      <c r="F134" s="118" t="s">
        <v>235</v>
      </c>
      <c r="L134" s="25"/>
      <c r="M134" s="119"/>
      <c r="T134" s="46"/>
      <c r="AT134" s="13" t="s">
        <v>114</v>
      </c>
      <c r="AU134" s="13" t="s">
        <v>66</v>
      </c>
    </row>
    <row r="135" spans="2:65" s="1" customFormat="1" ht="16.5" customHeight="1">
      <c r="B135" s="104"/>
      <c r="C135" s="105" t="s">
        <v>176</v>
      </c>
      <c r="D135" s="105" t="s">
        <v>107</v>
      </c>
      <c r="E135" s="106" t="s">
        <v>236</v>
      </c>
      <c r="F135" s="107" t="s">
        <v>237</v>
      </c>
      <c r="G135" s="108" t="s">
        <v>110</v>
      </c>
      <c r="H135" s="109">
        <v>10</v>
      </c>
      <c r="I135" s="110">
        <v>1470</v>
      </c>
      <c r="J135" s="110">
        <f>ROUND(I135*H135,2)</f>
        <v>14700</v>
      </c>
      <c r="K135" s="107" t="s">
        <v>111</v>
      </c>
      <c r="L135" s="25"/>
      <c r="M135" s="111" t="s">
        <v>3</v>
      </c>
      <c r="N135" s="112" t="s">
        <v>37</v>
      </c>
      <c r="O135" s="113">
        <v>0</v>
      </c>
      <c r="P135" s="113">
        <f>O135*H135</f>
        <v>0</v>
      </c>
      <c r="Q135" s="113">
        <v>0</v>
      </c>
      <c r="R135" s="113">
        <f>Q135*H135</f>
        <v>0</v>
      </c>
      <c r="S135" s="113">
        <v>0</v>
      </c>
      <c r="T135" s="114">
        <f>S135*H135</f>
        <v>0</v>
      </c>
      <c r="AR135" s="115" t="s">
        <v>112</v>
      </c>
      <c r="AT135" s="115" t="s">
        <v>107</v>
      </c>
      <c r="AU135" s="115" t="s">
        <v>66</v>
      </c>
      <c r="AY135" s="13" t="s">
        <v>113</v>
      </c>
      <c r="BE135" s="116">
        <f>IF(N135="základní",J135,0)</f>
        <v>14700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3" t="s">
        <v>74</v>
      </c>
      <c r="BK135" s="116">
        <f>ROUND(I135*H135,2)</f>
        <v>14700</v>
      </c>
      <c r="BL135" s="13" t="s">
        <v>112</v>
      </c>
      <c r="BM135" s="115" t="s">
        <v>238</v>
      </c>
    </row>
    <row r="136" spans="2:65" s="1" customFormat="1" ht="29.25">
      <c r="B136" s="25"/>
      <c r="D136" s="117" t="s">
        <v>114</v>
      </c>
      <c r="F136" s="118" t="s">
        <v>239</v>
      </c>
      <c r="L136" s="25"/>
      <c r="M136" s="119"/>
      <c r="T136" s="46"/>
      <c r="AT136" s="13" t="s">
        <v>114</v>
      </c>
      <c r="AU136" s="13" t="s">
        <v>66</v>
      </c>
    </row>
    <row r="137" spans="2:65" s="1" customFormat="1" ht="21.75" customHeight="1">
      <c r="B137" s="104"/>
      <c r="C137" s="105" t="s">
        <v>240</v>
      </c>
      <c r="D137" s="105" t="s">
        <v>107</v>
      </c>
      <c r="E137" s="106" t="s">
        <v>241</v>
      </c>
      <c r="F137" s="107" t="s">
        <v>242</v>
      </c>
      <c r="G137" s="108" t="s">
        <v>110</v>
      </c>
      <c r="H137" s="109">
        <v>10</v>
      </c>
      <c r="I137" s="110">
        <v>1870</v>
      </c>
      <c r="J137" s="110">
        <f>ROUND(I137*H137,2)</f>
        <v>18700</v>
      </c>
      <c r="K137" s="107" t="s">
        <v>111</v>
      </c>
      <c r="L137" s="25"/>
      <c r="M137" s="111" t="s">
        <v>3</v>
      </c>
      <c r="N137" s="112" t="s">
        <v>37</v>
      </c>
      <c r="O137" s="113">
        <v>0</v>
      </c>
      <c r="P137" s="113">
        <f>O137*H137</f>
        <v>0</v>
      </c>
      <c r="Q137" s="113">
        <v>0</v>
      </c>
      <c r="R137" s="113">
        <f>Q137*H137</f>
        <v>0</v>
      </c>
      <c r="S137" s="113">
        <v>0</v>
      </c>
      <c r="T137" s="114">
        <f>S137*H137</f>
        <v>0</v>
      </c>
      <c r="AR137" s="115" t="s">
        <v>112</v>
      </c>
      <c r="AT137" s="115" t="s">
        <v>107</v>
      </c>
      <c r="AU137" s="115" t="s">
        <v>66</v>
      </c>
      <c r="AY137" s="13" t="s">
        <v>113</v>
      </c>
      <c r="BE137" s="116">
        <f>IF(N137="základní",J137,0)</f>
        <v>18700</v>
      </c>
      <c r="BF137" s="116">
        <f>IF(N137="snížená",J137,0)</f>
        <v>0</v>
      </c>
      <c r="BG137" s="116">
        <f>IF(N137="zákl. přenesená",J137,0)</f>
        <v>0</v>
      </c>
      <c r="BH137" s="116">
        <f>IF(N137="sníž. přenesená",J137,0)</f>
        <v>0</v>
      </c>
      <c r="BI137" s="116">
        <f>IF(N137="nulová",J137,0)</f>
        <v>0</v>
      </c>
      <c r="BJ137" s="13" t="s">
        <v>74</v>
      </c>
      <c r="BK137" s="116">
        <f>ROUND(I137*H137,2)</f>
        <v>18700</v>
      </c>
      <c r="BL137" s="13" t="s">
        <v>112</v>
      </c>
      <c r="BM137" s="115" t="s">
        <v>243</v>
      </c>
    </row>
    <row r="138" spans="2:65" s="1" customFormat="1" ht="29.25">
      <c r="B138" s="25"/>
      <c r="D138" s="117" t="s">
        <v>114</v>
      </c>
      <c r="F138" s="118" t="s">
        <v>244</v>
      </c>
      <c r="L138" s="25"/>
      <c r="M138" s="119"/>
      <c r="T138" s="46"/>
      <c r="AT138" s="13" t="s">
        <v>114</v>
      </c>
      <c r="AU138" s="13" t="s">
        <v>66</v>
      </c>
    </row>
    <row r="139" spans="2:65" s="1" customFormat="1" ht="21.75" customHeight="1">
      <c r="B139" s="104"/>
      <c r="C139" s="105" t="s">
        <v>181</v>
      </c>
      <c r="D139" s="105" t="s">
        <v>107</v>
      </c>
      <c r="E139" s="106" t="s">
        <v>245</v>
      </c>
      <c r="F139" s="107" t="s">
        <v>246</v>
      </c>
      <c r="G139" s="108" t="s">
        <v>110</v>
      </c>
      <c r="H139" s="109">
        <v>4</v>
      </c>
      <c r="I139" s="110">
        <v>4690</v>
      </c>
      <c r="J139" s="110">
        <f>ROUND(I139*H139,2)</f>
        <v>18760</v>
      </c>
      <c r="K139" s="107" t="s">
        <v>111</v>
      </c>
      <c r="L139" s="25"/>
      <c r="M139" s="111" t="s">
        <v>3</v>
      </c>
      <c r="N139" s="112" t="s">
        <v>37</v>
      </c>
      <c r="O139" s="113">
        <v>0</v>
      </c>
      <c r="P139" s="113">
        <f>O139*H139</f>
        <v>0</v>
      </c>
      <c r="Q139" s="113">
        <v>0</v>
      </c>
      <c r="R139" s="113">
        <f>Q139*H139</f>
        <v>0</v>
      </c>
      <c r="S139" s="113">
        <v>0</v>
      </c>
      <c r="T139" s="114">
        <f>S139*H139</f>
        <v>0</v>
      </c>
      <c r="AR139" s="115" t="s">
        <v>112</v>
      </c>
      <c r="AT139" s="115" t="s">
        <v>107</v>
      </c>
      <c r="AU139" s="115" t="s">
        <v>66</v>
      </c>
      <c r="AY139" s="13" t="s">
        <v>113</v>
      </c>
      <c r="BE139" s="116">
        <f>IF(N139="základní",J139,0)</f>
        <v>18760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3" t="s">
        <v>74</v>
      </c>
      <c r="BK139" s="116">
        <f>ROUND(I139*H139,2)</f>
        <v>18760</v>
      </c>
      <c r="BL139" s="13" t="s">
        <v>112</v>
      </c>
      <c r="BM139" s="115" t="s">
        <v>247</v>
      </c>
    </row>
    <row r="140" spans="2:65" s="1" customFormat="1" ht="29.25">
      <c r="B140" s="25"/>
      <c r="D140" s="117" t="s">
        <v>114</v>
      </c>
      <c r="F140" s="118" t="s">
        <v>248</v>
      </c>
      <c r="L140" s="25"/>
      <c r="M140" s="119"/>
      <c r="T140" s="46"/>
      <c r="AT140" s="13" t="s">
        <v>114</v>
      </c>
      <c r="AU140" s="13" t="s">
        <v>66</v>
      </c>
    </row>
    <row r="141" spans="2:65" s="1" customFormat="1" ht="21.75" customHeight="1">
      <c r="B141" s="104"/>
      <c r="C141" s="105" t="s">
        <v>249</v>
      </c>
      <c r="D141" s="105" t="s">
        <v>107</v>
      </c>
      <c r="E141" s="106" t="s">
        <v>250</v>
      </c>
      <c r="F141" s="107" t="s">
        <v>251</v>
      </c>
      <c r="G141" s="108" t="s">
        <v>110</v>
      </c>
      <c r="H141" s="109">
        <v>4</v>
      </c>
      <c r="I141" s="110">
        <v>7830</v>
      </c>
      <c r="J141" s="110">
        <f>ROUND(I141*H141,2)</f>
        <v>31320</v>
      </c>
      <c r="K141" s="107" t="s">
        <v>111</v>
      </c>
      <c r="L141" s="25"/>
      <c r="M141" s="111" t="s">
        <v>3</v>
      </c>
      <c r="N141" s="112" t="s">
        <v>37</v>
      </c>
      <c r="O141" s="113">
        <v>0</v>
      </c>
      <c r="P141" s="113">
        <f>O141*H141</f>
        <v>0</v>
      </c>
      <c r="Q141" s="113">
        <v>0</v>
      </c>
      <c r="R141" s="113">
        <f>Q141*H141</f>
        <v>0</v>
      </c>
      <c r="S141" s="113">
        <v>0</v>
      </c>
      <c r="T141" s="114">
        <f>S141*H141</f>
        <v>0</v>
      </c>
      <c r="AR141" s="115" t="s">
        <v>112</v>
      </c>
      <c r="AT141" s="115" t="s">
        <v>107</v>
      </c>
      <c r="AU141" s="115" t="s">
        <v>66</v>
      </c>
      <c r="AY141" s="13" t="s">
        <v>113</v>
      </c>
      <c r="BE141" s="116">
        <f>IF(N141="základní",J141,0)</f>
        <v>31320</v>
      </c>
      <c r="BF141" s="116">
        <f>IF(N141="snížená",J141,0)</f>
        <v>0</v>
      </c>
      <c r="BG141" s="116">
        <f>IF(N141="zákl. přenesená",J141,0)</f>
        <v>0</v>
      </c>
      <c r="BH141" s="116">
        <f>IF(N141="sníž. přenesená",J141,0)</f>
        <v>0</v>
      </c>
      <c r="BI141" s="116">
        <f>IF(N141="nulová",J141,0)</f>
        <v>0</v>
      </c>
      <c r="BJ141" s="13" t="s">
        <v>74</v>
      </c>
      <c r="BK141" s="116">
        <f>ROUND(I141*H141,2)</f>
        <v>31320</v>
      </c>
      <c r="BL141" s="13" t="s">
        <v>112</v>
      </c>
      <c r="BM141" s="115" t="s">
        <v>252</v>
      </c>
    </row>
    <row r="142" spans="2:65" s="1" customFormat="1" ht="39">
      <c r="B142" s="25"/>
      <c r="D142" s="117" t="s">
        <v>114</v>
      </c>
      <c r="F142" s="118" t="s">
        <v>253</v>
      </c>
      <c r="L142" s="25"/>
      <c r="M142" s="119"/>
      <c r="T142" s="46"/>
      <c r="AT142" s="13" t="s">
        <v>114</v>
      </c>
      <c r="AU142" s="13" t="s">
        <v>66</v>
      </c>
    </row>
    <row r="143" spans="2:65" s="1" customFormat="1" ht="21.75" customHeight="1">
      <c r="B143" s="104"/>
      <c r="C143" s="105" t="s">
        <v>185</v>
      </c>
      <c r="D143" s="105" t="s">
        <v>107</v>
      </c>
      <c r="E143" s="106" t="s">
        <v>254</v>
      </c>
      <c r="F143" s="107" t="s">
        <v>255</v>
      </c>
      <c r="G143" s="108" t="s">
        <v>110</v>
      </c>
      <c r="H143" s="109">
        <v>2</v>
      </c>
      <c r="I143" s="110">
        <v>12100</v>
      </c>
      <c r="J143" s="110">
        <f>ROUND(I143*H143,2)</f>
        <v>24200</v>
      </c>
      <c r="K143" s="107" t="s">
        <v>111</v>
      </c>
      <c r="L143" s="25"/>
      <c r="M143" s="111" t="s">
        <v>3</v>
      </c>
      <c r="N143" s="112" t="s">
        <v>37</v>
      </c>
      <c r="O143" s="113">
        <v>0</v>
      </c>
      <c r="P143" s="113">
        <f>O143*H143</f>
        <v>0</v>
      </c>
      <c r="Q143" s="113">
        <v>0</v>
      </c>
      <c r="R143" s="113">
        <f>Q143*H143</f>
        <v>0</v>
      </c>
      <c r="S143" s="113">
        <v>0</v>
      </c>
      <c r="T143" s="114">
        <f>S143*H143</f>
        <v>0</v>
      </c>
      <c r="AR143" s="115" t="s">
        <v>112</v>
      </c>
      <c r="AT143" s="115" t="s">
        <v>107</v>
      </c>
      <c r="AU143" s="115" t="s">
        <v>66</v>
      </c>
      <c r="AY143" s="13" t="s">
        <v>113</v>
      </c>
      <c r="BE143" s="116">
        <f>IF(N143="základní",J143,0)</f>
        <v>24200</v>
      </c>
      <c r="BF143" s="116">
        <f>IF(N143="snížená",J143,0)</f>
        <v>0</v>
      </c>
      <c r="BG143" s="116">
        <f>IF(N143="zákl. přenesená",J143,0)</f>
        <v>0</v>
      </c>
      <c r="BH143" s="116">
        <f>IF(N143="sníž. přenesená",J143,0)</f>
        <v>0</v>
      </c>
      <c r="BI143" s="116">
        <f>IF(N143="nulová",J143,0)</f>
        <v>0</v>
      </c>
      <c r="BJ143" s="13" t="s">
        <v>74</v>
      </c>
      <c r="BK143" s="116">
        <f>ROUND(I143*H143,2)</f>
        <v>24200</v>
      </c>
      <c r="BL143" s="13" t="s">
        <v>112</v>
      </c>
      <c r="BM143" s="115" t="s">
        <v>256</v>
      </c>
    </row>
    <row r="144" spans="2:65" s="1" customFormat="1" ht="39">
      <c r="B144" s="25"/>
      <c r="D144" s="117" t="s">
        <v>114</v>
      </c>
      <c r="F144" s="118" t="s">
        <v>257</v>
      </c>
      <c r="L144" s="25"/>
      <c r="M144" s="119"/>
      <c r="T144" s="46"/>
      <c r="AT144" s="13" t="s">
        <v>114</v>
      </c>
      <c r="AU144" s="13" t="s">
        <v>66</v>
      </c>
    </row>
    <row r="145" spans="2:65" s="1" customFormat="1" ht="16.5" customHeight="1">
      <c r="B145" s="104"/>
      <c r="C145" s="105" t="s">
        <v>258</v>
      </c>
      <c r="D145" s="105" t="s">
        <v>107</v>
      </c>
      <c r="E145" s="106" t="s">
        <v>259</v>
      </c>
      <c r="F145" s="107" t="s">
        <v>260</v>
      </c>
      <c r="G145" s="108" t="s">
        <v>110</v>
      </c>
      <c r="H145" s="109">
        <v>2</v>
      </c>
      <c r="I145" s="110">
        <v>20600</v>
      </c>
      <c r="J145" s="110">
        <f>ROUND(I145*H145,2)</f>
        <v>41200</v>
      </c>
      <c r="K145" s="107" t="s">
        <v>111</v>
      </c>
      <c r="L145" s="25"/>
      <c r="M145" s="111" t="s">
        <v>3</v>
      </c>
      <c r="N145" s="112" t="s">
        <v>37</v>
      </c>
      <c r="O145" s="113">
        <v>0</v>
      </c>
      <c r="P145" s="113">
        <f>O145*H145</f>
        <v>0</v>
      </c>
      <c r="Q145" s="113">
        <v>0</v>
      </c>
      <c r="R145" s="113">
        <f>Q145*H145</f>
        <v>0</v>
      </c>
      <c r="S145" s="113">
        <v>0</v>
      </c>
      <c r="T145" s="114">
        <f>S145*H145</f>
        <v>0</v>
      </c>
      <c r="AR145" s="115" t="s">
        <v>112</v>
      </c>
      <c r="AT145" s="115" t="s">
        <v>107</v>
      </c>
      <c r="AU145" s="115" t="s">
        <v>66</v>
      </c>
      <c r="AY145" s="13" t="s">
        <v>113</v>
      </c>
      <c r="BE145" s="116">
        <f>IF(N145="základní",J145,0)</f>
        <v>41200</v>
      </c>
      <c r="BF145" s="116">
        <f>IF(N145="snížená",J145,0)</f>
        <v>0</v>
      </c>
      <c r="BG145" s="116">
        <f>IF(N145="zákl. přenesená",J145,0)</f>
        <v>0</v>
      </c>
      <c r="BH145" s="116">
        <f>IF(N145="sníž. přenesená",J145,0)</f>
        <v>0</v>
      </c>
      <c r="BI145" s="116">
        <f>IF(N145="nulová",J145,0)</f>
        <v>0</v>
      </c>
      <c r="BJ145" s="13" t="s">
        <v>74</v>
      </c>
      <c r="BK145" s="116">
        <f>ROUND(I145*H145,2)</f>
        <v>41200</v>
      </c>
      <c r="BL145" s="13" t="s">
        <v>112</v>
      </c>
      <c r="BM145" s="115" t="s">
        <v>261</v>
      </c>
    </row>
    <row r="146" spans="2:65" s="1" customFormat="1" ht="29.25">
      <c r="B146" s="25"/>
      <c r="D146" s="117" t="s">
        <v>114</v>
      </c>
      <c r="F146" s="118" t="s">
        <v>262</v>
      </c>
      <c r="L146" s="25"/>
      <c r="M146" s="119"/>
      <c r="T146" s="46"/>
      <c r="AT146" s="13" t="s">
        <v>114</v>
      </c>
      <c r="AU146" s="13" t="s">
        <v>66</v>
      </c>
    </row>
    <row r="147" spans="2:65" s="1" customFormat="1" ht="21.75" customHeight="1">
      <c r="B147" s="104"/>
      <c r="C147" s="105" t="s">
        <v>190</v>
      </c>
      <c r="D147" s="105" t="s">
        <v>107</v>
      </c>
      <c r="E147" s="106" t="s">
        <v>263</v>
      </c>
      <c r="F147" s="107" t="s">
        <v>264</v>
      </c>
      <c r="G147" s="108" t="s">
        <v>110</v>
      </c>
      <c r="H147" s="109">
        <v>10</v>
      </c>
      <c r="I147" s="110">
        <v>2320</v>
      </c>
      <c r="J147" s="110">
        <f>ROUND(I147*H147,2)</f>
        <v>23200</v>
      </c>
      <c r="K147" s="107" t="s">
        <v>111</v>
      </c>
      <c r="L147" s="25"/>
      <c r="M147" s="111" t="s">
        <v>3</v>
      </c>
      <c r="N147" s="112" t="s">
        <v>37</v>
      </c>
      <c r="O147" s="113">
        <v>0</v>
      </c>
      <c r="P147" s="113">
        <f>O147*H147</f>
        <v>0</v>
      </c>
      <c r="Q147" s="113">
        <v>0</v>
      </c>
      <c r="R147" s="113">
        <f>Q147*H147</f>
        <v>0</v>
      </c>
      <c r="S147" s="113">
        <v>0</v>
      </c>
      <c r="T147" s="114">
        <f>S147*H147</f>
        <v>0</v>
      </c>
      <c r="AR147" s="115" t="s">
        <v>112</v>
      </c>
      <c r="AT147" s="115" t="s">
        <v>107</v>
      </c>
      <c r="AU147" s="115" t="s">
        <v>66</v>
      </c>
      <c r="AY147" s="13" t="s">
        <v>113</v>
      </c>
      <c r="BE147" s="116">
        <f>IF(N147="základní",J147,0)</f>
        <v>23200</v>
      </c>
      <c r="BF147" s="116">
        <f>IF(N147="snížená",J147,0)</f>
        <v>0</v>
      </c>
      <c r="BG147" s="116">
        <f>IF(N147="zákl. přenesená",J147,0)</f>
        <v>0</v>
      </c>
      <c r="BH147" s="116">
        <f>IF(N147="sníž. přenesená",J147,0)</f>
        <v>0</v>
      </c>
      <c r="BI147" s="116">
        <f>IF(N147="nulová",J147,0)</f>
        <v>0</v>
      </c>
      <c r="BJ147" s="13" t="s">
        <v>74</v>
      </c>
      <c r="BK147" s="116">
        <f>ROUND(I147*H147,2)</f>
        <v>23200</v>
      </c>
      <c r="BL147" s="13" t="s">
        <v>112</v>
      </c>
      <c r="BM147" s="115" t="s">
        <v>265</v>
      </c>
    </row>
    <row r="148" spans="2:65" s="1" customFormat="1" ht="29.25">
      <c r="B148" s="25"/>
      <c r="D148" s="117" t="s">
        <v>114</v>
      </c>
      <c r="F148" s="118" t="s">
        <v>266</v>
      </c>
      <c r="L148" s="25"/>
      <c r="M148" s="119"/>
      <c r="T148" s="46"/>
      <c r="AT148" s="13" t="s">
        <v>114</v>
      </c>
      <c r="AU148" s="13" t="s">
        <v>66</v>
      </c>
    </row>
    <row r="149" spans="2:65" s="1" customFormat="1" ht="21.75" customHeight="1">
      <c r="B149" s="104"/>
      <c r="C149" s="105" t="s">
        <v>267</v>
      </c>
      <c r="D149" s="105" t="s">
        <v>107</v>
      </c>
      <c r="E149" s="106" t="s">
        <v>268</v>
      </c>
      <c r="F149" s="107" t="s">
        <v>269</v>
      </c>
      <c r="G149" s="108" t="s">
        <v>110</v>
      </c>
      <c r="H149" s="109">
        <v>10</v>
      </c>
      <c r="I149" s="110">
        <v>2900</v>
      </c>
      <c r="J149" s="110">
        <f>ROUND(I149*H149,2)</f>
        <v>29000</v>
      </c>
      <c r="K149" s="107" t="s">
        <v>111</v>
      </c>
      <c r="L149" s="25"/>
      <c r="M149" s="111" t="s">
        <v>3</v>
      </c>
      <c r="N149" s="112" t="s">
        <v>37</v>
      </c>
      <c r="O149" s="113">
        <v>0</v>
      </c>
      <c r="P149" s="113">
        <f>O149*H149</f>
        <v>0</v>
      </c>
      <c r="Q149" s="113">
        <v>0</v>
      </c>
      <c r="R149" s="113">
        <f>Q149*H149</f>
        <v>0</v>
      </c>
      <c r="S149" s="113">
        <v>0</v>
      </c>
      <c r="T149" s="114">
        <f>S149*H149</f>
        <v>0</v>
      </c>
      <c r="AR149" s="115" t="s">
        <v>112</v>
      </c>
      <c r="AT149" s="115" t="s">
        <v>107</v>
      </c>
      <c r="AU149" s="115" t="s">
        <v>66</v>
      </c>
      <c r="AY149" s="13" t="s">
        <v>113</v>
      </c>
      <c r="BE149" s="116">
        <f>IF(N149="základní",J149,0)</f>
        <v>29000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3" t="s">
        <v>74</v>
      </c>
      <c r="BK149" s="116">
        <f>ROUND(I149*H149,2)</f>
        <v>29000</v>
      </c>
      <c r="BL149" s="13" t="s">
        <v>112</v>
      </c>
      <c r="BM149" s="115" t="s">
        <v>270</v>
      </c>
    </row>
    <row r="150" spans="2:65" s="1" customFormat="1" ht="29.25">
      <c r="B150" s="25"/>
      <c r="D150" s="117" t="s">
        <v>114</v>
      </c>
      <c r="F150" s="118" t="s">
        <v>271</v>
      </c>
      <c r="L150" s="25"/>
      <c r="M150" s="119"/>
      <c r="T150" s="46"/>
      <c r="AT150" s="13" t="s">
        <v>114</v>
      </c>
      <c r="AU150" s="13" t="s">
        <v>66</v>
      </c>
    </row>
    <row r="151" spans="2:65" s="1" customFormat="1" ht="21.75" customHeight="1">
      <c r="B151" s="104"/>
      <c r="C151" s="105" t="s">
        <v>194</v>
      </c>
      <c r="D151" s="105" t="s">
        <v>107</v>
      </c>
      <c r="E151" s="106" t="s">
        <v>272</v>
      </c>
      <c r="F151" s="107" t="s">
        <v>273</v>
      </c>
      <c r="G151" s="108" t="s">
        <v>110</v>
      </c>
      <c r="H151" s="109">
        <v>4</v>
      </c>
      <c r="I151" s="110">
        <v>7290</v>
      </c>
      <c r="J151" s="110">
        <f>ROUND(I151*H151,2)</f>
        <v>29160</v>
      </c>
      <c r="K151" s="107" t="s">
        <v>111</v>
      </c>
      <c r="L151" s="25"/>
      <c r="M151" s="111" t="s">
        <v>3</v>
      </c>
      <c r="N151" s="112" t="s">
        <v>37</v>
      </c>
      <c r="O151" s="113">
        <v>0</v>
      </c>
      <c r="P151" s="113">
        <f>O151*H151</f>
        <v>0</v>
      </c>
      <c r="Q151" s="113">
        <v>0</v>
      </c>
      <c r="R151" s="113">
        <f>Q151*H151</f>
        <v>0</v>
      </c>
      <c r="S151" s="113">
        <v>0</v>
      </c>
      <c r="T151" s="114">
        <f>S151*H151</f>
        <v>0</v>
      </c>
      <c r="AR151" s="115" t="s">
        <v>112</v>
      </c>
      <c r="AT151" s="115" t="s">
        <v>107</v>
      </c>
      <c r="AU151" s="115" t="s">
        <v>66</v>
      </c>
      <c r="AY151" s="13" t="s">
        <v>113</v>
      </c>
      <c r="BE151" s="116">
        <f>IF(N151="základní",J151,0)</f>
        <v>29160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3" t="s">
        <v>74</v>
      </c>
      <c r="BK151" s="116">
        <f>ROUND(I151*H151,2)</f>
        <v>29160</v>
      </c>
      <c r="BL151" s="13" t="s">
        <v>112</v>
      </c>
      <c r="BM151" s="115" t="s">
        <v>274</v>
      </c>
    </row>
    <row r="152" spans="2:65" s="1" customFormat="1" ht="39">
      <c r="B152" s="25"/>
      <c r="D152" s="117" t="s">
        <v>114</v>
      </c>
      <c r="F152" s="118" t="s">
        <v>275</v>
      </c>
      <c r="L152" s="25"/>
      <c r="M152" s="119"/>
      <c r="T152" s="46"/>
      <c r="AT152" s="13" t="s">
        <v>114</v>
      </c>
      <c r="AU152" s="13" t="s">
        <v>66</v>
      </c>
    </row>
    <row r="153" spans="2:65" s="1" customFormat="1" ht="21.75" customHeight="1">
      <c r="B153" s="104"/>
      <c r="C153" s="105" t="s">
        <v>276</v>
      </c>
      <c r="D153" s="105" t="s">
        <v>107</v>
      </c>
      <c r="E153" s="106" t="s">
        <v>277</v>
      </c>
      <c r="F153" s="107" t="s">
        <v>278</v>
      </c>
      <c r="G153" s="108" t="s">
        <v>110</v>
      </c>
      <c r="H153" s="109">
        <v>4</v>
      </c>
      <c r="I153" s="110">
        <v>12200</v>
      </c>
      <c r="J153" s="110">
        <f>ROUND(I153*H153,2)</f>
        <v>48800</v>
      </c>
      <c r="K153" s="107" t="s">
        <v>111</v>
      </c>
      <c r="L153" s="25"/>
      <c r="M153" s="111" t="s">
        <v>3</v>
      </c>
      <c r="N153" s="112" t="s">
        <v>37</v>
      </c>
      <c r="O153" s="113">
        <v>0</v>
      </c>
      <c r="P153" s="113">
        <f>O153*H153</f>
        <v>0</v>
      </c>
      <c r="Q153" s="113">
        <v>0</v>
      </c>
      <c r="R153" s="113">
        <f>Q153*H153</f>
        <v>0</v>
      </c>
      <c r="S153" s="113">
        <v>0</v>
      </c>
      <c r="T153" s="114">
        <f>S153*H153</f>
        <v>0</v>
      </c>
      <c r="AR153" s="115" t="s">
        <v>112</v>
      </c>
      <c r="AT153" s="115" t="s">
        <v>107</v>
      </c>
      <c r="AU153" s="115" t="s">
        <v>66</v>
      </c>
      <c r="AY153" s="13" t="s">
        <v>113</v>
      </c>
      <c r="BE153" s="116">
        <f>IF(N153="základní",J153,0)</f>
        <v>48800</v>
      </c>
      <c r="BF153" s="116">
        <f>IF(N153="snížená",J153,0)</f>
        <v>0</v>
      </c>
      <c r="BG153" s="116">
        <f>IF(N153="zákl. přenesená",J153,0)</f>
        <v>0</v>
      </c>
      <c r="BH153" s="116">
        <f>IF(N153="sníž. přenesená",J153,0)</f>
        <v>0</v>
      </c>
      <c r="BI153" s="116">
        <f>IF(N153="nulová",J153,0)</f>
        <v>0</v>
      </c>
      <c r="BJ153" s="13" t="s">
        <v>74</v>
      </c>
      <c r="BK153" s="116">
        <f>ROUND(I153*H153,2)</f>
        <v>48800</v>
      </c>
      <c r="BL153" s="13" t="s">
        <v>112</v>
      </c>
      <c r="BM153" s="115" t="s">
        <v>279</v>
      </c>
    </row>
    <row r="154" spans="2:65" s="1" customFormat="1" ht="39">
      <c r="B154" s="25"/>
      <c r="D154" s="117" t="s">
        <v>114</v>
      </c>
      <c r="F154" s="118" t="s">
        <v>280</v>
      </c>
      <c r="L154" s="25"/>
      <c r="M154" s="119"/>
      <c r="T154" s="46"/>
      <c r="AT154" s="13" t="s">
        <v>114</v>
      </c>
      <c r="AU154" s="13" t="s">
        <v>66</v>
      </c>
    </row>
    <row r="155" spans="2:65" s="1" customFormat="1" ht="21.75" customHeight="1">
      <c r="B155" s="104"/>
      <c r="C155" s="105" t="s">
        <v>199</v>
      </c>
      <c r="D155" s="105" t="s">
        <v>107</v>
      </c>
      <c r="E155" s="106" t="s">
        <v>281</v>
      </c>
      <c r="F155" s="107" t="s">
        <v>282</v>
      </c>
      <c r="G155" s="108" t="s">
        <v>110</v>
      </c>
      <c r="H155" s="109">
        <v>2</v>
      </c>
      <c r="I155" s="110">
        <v>18900</v>
      </c>
      <c r="J155" s="110">
        <f>ROUND(I155*H155,2)</f>
        <v>37800</v>
      </c>
      <c r="K155" s="107" t="s">
        <v>111</v>
      </c>
      <c r="L155" s="25"/>
      <c r="M155" s="111" t="s">
        <v>3</v>
      </c>
      <c r="N155" s="112" t="s">
        <v>37</v>
      </c>
      <c r="O155" s="113">
        <v>0</v>
      </c>
      <c r="P155" s="113">
        <f>O155*H155</f>
        <v>0</v>
      </c>
      <c r="Q155" s="113">
        <v>0</v>
      </c>
      <c r="R155" s="113">
        <f>Q155*H155</f>
        <v>0</v>
      </c>
      <c r="S155" s="113">
        <v>0</v>
      </c>
      <c r="T155" s="114">
        <f>S155*H155</f>
        <v>0</v>
      </c>
      <c r="AR155" s="115" t="s">
        <v>112</v>
      </c>
      <c r="AT155" s="115" t="s">
        <v>107</v>
      </c>
      <c r="AU155" s="115" t="s">
        <v>66</v>
      </c>
      <c r="AY155" s="13" t="s">
        <v>113</v>
      </c>
      <c r="BE155" s="116">
        <f>IF(N155="základní",J155,0)</f>
        <v>37800</v>
      </c>
      <c r="BF155" s="116">
        <f>IF(N155="snížená",J155,0)</f>
        <v>0</v>
      </c>
      <c r="BG155" s="116">
        <f>IF(N155="zákl. přenesená",J155,0)</f>
        <v>0</v>
      </c>
      <c r="BH155" s="116">
        <f>IF(N155="sníž. přenesená",J155,0)</f>
        <v>0</v>
      </c>
      <c r="BI155" s="116">
        <f>IF(N155="nulová",J155,0)</f>
        <v>0</v>
      </c>
      <c r="BJ155" s="13" t="s">
        <v>74</v>
      </c>
      <c r="BK155" s="116">
        <f>ROUND(I155*H155,2)</f>
        <v>37800</v>
      </c>
      <c r="BL155" s="13" t="s">
        <v>112</v>
      </c>
      <c r="BM155" s="115" t="s">
        <v>283</v>
      </c>
    </row>
    <row r="156" spans="2:65" s="1" customFormat="1" ht="39">
      <c r="B156" s="25"/>
      <c r="D156" s="117" t="s">
        <v>114</v>
      </c>
      <c r="F156" s="118" t="s">
        <v>284</v>
      </c>
      <c r="L156" s="25"/>
      <c r="M156" s="119"/>
      <c r="T156" s="46"/>
      <c r="AT156" s="13" t="s">
        <v>114</v>
      </c>
      <c r="AU156" s="13" t="s">
        <v>66</v>
      </c>
    </row>
    <row r="157" spans="2:65" s="1" customFormat="1" ht="16.5" customHeight="1">
      <c r="B157" s="104"/>
      <c r="C157" s="105" t="s">
        <v>285</v>
      </c>
      <c r="D157" s="105" t="s">
        <v>107</v>
      </c>
      <c r="E157" s="106" t="s">
        <v>286</v>
      </c>
      <c r="F157" s="107" t="s">
        <v>287</v>
      </c>
      <c r="G157" s="108" t="s">
        <v>110</v>
      </c>
      <c r="H157" s="109">
        <v>2</v>
      </c>
      <c r="I157" s="110">
        <v>32000</v>
      </c>
      <c r="J157" s="110">
        <f>ROUND(I157*H157,2)</f>
        <v>64000</v>
      </c>
      <c r="K157" s="107" t="s">
        <v>111</v>
      </c>
      <c r="L157" s="25"/>
      <c r="M157" s="111" t="s">
        <v>3</v>
      </c>
      <c r="N157" s="112" t="s">
        <v>37</v>
      </c>
      <c r="O157" s="113">
        <v>0</v>
      </c>
      <c r="P157" s="113">
        <f>O157*H157</f>
        <v>0</v>
      </c>
      <c r="Q157" s="113">
        <v>0</v>
      </c>
      <c r="R157" s="113">
        <f>Q157*H157</f>
        <v>0</v>
      </c>
      <c r="S157" s="113">
        <v>0</v>
      </c>
      <c r="T157" s="114">
        <f>S157*H157</f>
        <v>0</v>
      </c>
      <c r="AR157" s="115" t="s">
        <v>112</v>
      </c>
      <c r="AT157" s="115" t="s">
        <v>107</v>
      </c>
      <c r="AU157" s="115" t="s">
        <v>66</v>
      </c>
      <c r="AY157" s="13" t="s">
        <v>113</v>
      </c>
      <c r="BE157" s="116">
        <f>IF(N157="základní",J157,0)</f>
        <v>64000</v>
      </c>
      <c r="BF157" s="116">
        <f>IF(N157="snížená",J157,0)</f>
        <v>0</v>
      </c>
      <c r="BG157" s="116">
        <f>IF(N157="zákl. přenesená",J157,0)</f>
        <v>0</v>
      </c>
      <c r="BH157" s="116">
        <f>IF(N157="sníž. přenesená",J157,0)</f>
        <v>0</v>
      </c>
      <c r="BI157" s="116">
        <f>IF(N157="nulová",J157,0)</f>
        <v>0</v>
      </c>
      <c r="BJ157" s="13" t="s">
        <v>74</v>
      </c>
      <c r="BK157" s="116">
        <f>ROUND(I157*H157,2)</f>
        <v>64000</v>
      </c>
      <c r="BL157" s="13" t="s">
        <v>112</v>
      </c>
      <c r="BM157" s="115" t="s">
        <v>288</v>
      </c>
    </row>
    <row r="158" spans="2:65" s="1" customFormat="1" ht="29.25">
      <c r="B158" s="25"/>
      <c r="D158" s="117" t="s">
        <v>114</v>
      </c>
      <c r="F158" s="118" t="s">
        <v>289</v>
      </c>
      <c r="L158" s="25"/>
      <c r="M158" s="119"/>
      <c r="T158" s="46"/>
      <c r="AT158" s="13" t="s">
        <v>114</v>
      </c>
      <c r="AU158" s="13" t="s">
        <v>66</v>
      </c>
    </row>
    <row r="159" spans="2:65" s="1" customFormat="1" ht="21.75" customHeight="1">
      <c r="B159" s="104"/>
      <c r="C159" s="105" t="s">
        <v>203</v>
      </c>
      <c r="D159" s="105" t="s">
        <v>107</v>
      </c>
      <c r="E159" s="106" t="s">
        <v>290</v>
      </c>
      <c r="F159" s="107" t="s">
        <v>291</v>
      </c>
      <c r="G159" s="108" t="s">
        <v>110</v>
      </c>
      <c r="H159" s="109">
        <v>10</v>
      </c>
      <c r="I159" s="110">
        <v>1170</v>
      </c>
      <c r="J159" s="110">
        <f>ROUND(I159*H159,2)</f>
        <v>11700</v>
      </c>
      <c r="K159" s="107" t="s">
        <v>111</v>
      </c>
      <c r="L159" s="25"/>
      <c r="M159" s="111" t="s">
        <v>3</v>
      </c>
      <c r="N159" s="112" t="s">
        <v>37</v>
      </c>
      <c r="O159" s="113">
        <v>0</v>
      </c>
      <c r="P159" s="113">
        <f>O159*H159</f>
        <v>0</v>
      </c>
      <c r="Q159" s="113">
        <v>0</v>
      </c>
      <c r="R159" s="113">
        <f>Q159*H159</f>
        <v>0</v>
      </c>
      <c r="S159" s="113">
        <v>0</v>
      </c>
      <c r="T159" s="114">
        <f>S159*H159</f>
        <v>0</v>
      </c>
      <c r="AR159" s="115" t="s">
        <v>112</v>
      </c>
      <c r="AT159" s="115" t="s">
        <v>107</v>
      </c>
      <c r="AU159" s="115" t="s">
        <v>66</v>
      </c>
      <c r="AY159" s="13" t="s">
        <v>113</v>
      </c>
      <c r="BE159" s="116">
        <f>IF(N159="základní",J159,0)</f>
        <v>11700</v>
      </c>
      <c r="BF159" s="116">
        <f>IF(N159="snížená",J159,0)</f>
        <v>0</v>
      </c>
      <c r="BG159" s="116">
        <f>IF(N159="zákl. přenesená",J159,0)</f>
        <v>0</v>
      </c>
      <c r="BH159" s="116">
        <f>IF(N159="sníž. přenesená",J159,0)</f>
        <v>0</v>
      </c>
      <c r="BI159" s="116">
        <f>IF(N159="nulová",J159,0)</f>
        <v>0</v>
      </c>
      <c r="BJ159" s="13" t="s">
        <v>74</v>
      </c>
      <c r="BK159" s="116">
        <f>ROUND(I159*H159,2)</f>
        <v>11700</v>
      </c>
      <c r="BL159" s="13" t="s">
        <v>112</v>
      </c>
      <c r="BM159" s="115" t="s">
        <v>292</v>
      </c>
    </row>
    <row r="160" spans="2:65" s="1" customFormat="1" ht="29.25">
      <c r="B160" s="25"/>
      <c r="D160" s="117" t="s">
        <v>114</v>
      </c>
      <c r="F160" s="118" t="s">
        <v>293</v>
      </c>
      <c r="L160" s="25"/>
      <c r="M160" s="119"/>
      <c r="T160" s="46"/>
      <c r="AT160" s="13" t="s">
        <v>114</v>
      </c>
      <c r="AU160" s="13" t="s">
        <v>66</v>
      </c>
    </row>
    <row r="161" spans="2:65" s="1" customFormat="1" ht="21.75" customHeight="1">
      <c r="B161" s="104"/>
      <c r="C161" s="105" t="s">
        <v>294</v>
      </c>
      <c r="D161" s="105" t="s">
        <v>107</v>
      </c>
      <c r="E161" s="106" t="s">
        <v>295</v>
      </c>
      <c r="F161" s="107" t="s">
        <v>296</v>
      </c>
      <c r="G161" s="108" t="s">
        <v>110</v>
      </c>
      <c r="H161" s="109">
        <v>10</v>
      </c>
      <c r="I161" s="110">
        <v>1490</v>
      </c>
      <c r="J161" s="110">
        <f>ROUND(I161*H161,2)</f>
        <v>14900</v>
      </c>
      <c r="K161" s="107" t="s">
        <v>111</v>
      </c>
      <c r="L161" s="25"/>
      <c r="M161" s="111" t="s">
        <v>3</v>
      </c>
      <c r="N161" s="112" t="s">
        <v>37</v>
      </c>
      <c r="O161" s="113">
        <v>0</v>
      </c>
      <c r="P161" s="113">
        <f>O161*H161</f>
        <v>0</v>
      </c>
      <c r="Q161" s="113">
        <v>0</v>
      </c>
      <c r="R161" s="113">
        <f>Q161*H161</f>
        <v>0</v>
      </c>
      <c r="S161" s="113">
        <v>0</v>
      </c>
      <c r="T161" s="114">
        <f>S161*H161</f>
        <v>0</v>
      </c>
      <c r="AR161" s="115" t="s">
        <v>112</v>
      </c>
      <c r="AT161" s="115" t="s">
        <v>107</v>
      </c>
      <c r="AU161" s="115" t="s">
        <v>66</v>
      </c>
      <c r="AY161" s="13" t="s">
        <v>113</v>
      </c>
      <c r="BE161" s="116">
        <f>IF(N161="základní",J161,0)</f>
        <v>14900</v>
      </c>
      <c r="BF161" s="116">
        <f>IF(N161="snížená",J161,0)</f>
        <v>0</v>
      </c>
      <c r="BG161" s="116">
        <f>IF(N161="zákl. přenesená",J161,0)</f>
        <v>0</v>
      </c>
      <c r="BH161" s="116">
        <f>IF(N161="sníž. přenesená",J161,0)</f>
        <v>0</v>
      </c>
      <c r="BI161" s="116">
        <f>IF(N161="nulová",J161,0)</f>
        <v>0</v>
      </c>
      <c r="BJ161" s="13" t="s">
        <v>74</v>
      </c>
      <c r="BK161" s="116">
        <f>ROUND(I161*H161,2)</f>
        <v>14900</v>
      </c>
      <c r="BL161" s="13" t="s">
        <v>112</v>
      </c>
      <c r="BM161" s="115" t="s">
        <v>297</v>
      </c>
    </row>
    <row r="162" spans="2:65" s="1" customFormat="1" ht="39">
      <c r="B162" s="25"/>
      <c r="D162" s="117" t="s">
        <v>114</v>
      </c>
      <c r="F162" s="118" t="s">
        <v>298</v>
      </c>
      <c r="L162" s="25"/>
      <c r="M162" s="119"/>
      <c r="T162" s="46"/>
      <c r="AT162" s="13" t="s">
        <v>114</v>
      </c>
      <c r="AU162" s="13" t="s">
        <v>66</v>
      </c>
    </row>
    <row r="163" spans="2:65" s="1" customFormat="1" ht="21.75" customHeight="1">
      <c r="B163" s="104"/>
      <c r="C163" s="105" t="s">
        <v>207</v>
      </c>
      <c r="D163" s="105" t="s">
        <v>107</v>
      </c>
      <c r="E163" s="106" t="s">
        <v>299</v>
      </c>
      <c r="F163" s="107" t="s">
        <v>300</v>
      </c>
      <c r="G163" s="108" t="s">
        <v>110</v>
      </c>
      <c r="H163" s="109">
        <v>4</v>
      </c>
      <c r="I163" s="110">
        <v>3750</v>
      </c>
      <c r="J163" s="110">
        <f>ROUND(I163*H163,2)</f>
        <v>15000</v>
      </c>
      <c r="K163" s="107" t="s">
        <v>111</v>
      </c>
      <c r="L163" s="25"/>
      <c r="M163" s="111" t="s">
        <v>3</v>
      </c>
      <c r="N163" s="112" t="s">
        <v>37</v>
      </c>
      <c r="O163" s="113">
        <v>0</v>
      </c>
      <c r="P163" s="113">
        <f>O163*H163</f>
        <v>0</v>
      </c>
      <c r="Q163" s="113">
        <v>0</v>
      </c>
      <c r="R163" s="113">
        <f>Q163*H163</f>
        <v>0</v>
      </c>
      <c r="S163" s="113">
        <v>0</v>
      </c>
      <c r="T163" s="114">
        <f>S163*H163</f>
        <v>0</v>
      </c>
      <c r="AR163" s="115" t="s">
        <v>112</v>
      </c>
      <c r="AT163" s="115" t="s">
        <v>107</v>
      </c>
      <c r="AU163" s="115" t="s">
        <v>66</v>
      </c>
      <c r="AY163" s="13" t="s">
        <v>113</v>
      </c>
      <c r="BE163" s="116">
        <f>IF(N163="základní",J163,0)</f>
        <v>15000</v>
      </c>
      <c r="BF163" s="116">
        <f>IF(N163="snížená",J163,0)</f>
        <v>0</v>
      </c>
      <c r="BG163" s="116">
        <f>IF(N163="zákl. přenesená",J163,0)</f>
        <v>0</v>
      </c>
      <c r="BH163" s="116">
        <f>IF(N163="sníž. přenesená",J163,0)</f>
        <v>0</v>
      </c>
      <c r="BI163" s="116">
        <f>IF(N163="nulová",J163,0)</f>
        <v>0</v>
      </c>
      <c r="BJ163" s="13" t="s">
        <v>74</v>
      </c>
      <c r="BK163" s="116">
        <f>ROUND(I163*H163,2)</f>
        <v>15000</v>
      </c>
      <c r="BL163" s="13" t="s">
        <v>112</v>
      </c>
      <c r="BM163" s="115" t="s">
        <v>301</v>
      </c>
    </row>
    <row r="164" spans="2:65" s="1" customFormat="1" ht="39">
      <c r="B164" s="25"/>
      <c r="D164" s="117" t="s">
        <v>114</v>
      </c>
      <c r="F164" s="118" t="s">
        <v>302</v>
      </c>
      <c r="L164" s="25"/>
      <c r="M164" s="119"/>
      <c r="T164" s="46"/>
      <c r="AT164" s="13" t="s">
        <v>114</v>
      </c>
      <c r="AU164" s="13" t="s">
        <v>66</v>
      </c>
    </row>
    <row r="165" spans="2:65" s="1" customFormat="1" ht="21.75" customHeight="1">
      <c r="B165" s="104"/>
      <c r="C165" s="105" t="s">
        <v>303</v>
      </c>
      <c r="D165" s="105" t="s">
        <v>107</v>
      </c>
      <c r="E165" s="106" t="s">
        <v>304</v>
      </c>
      <c r="F165" s="107" t="s">
        <v>305</v>
      </c>
      <c r="G165" s="108" t="s">
        <v>110</v>
      </c>
      <c r="H165" s="109">
        <v>4</v>
      </c>
      <c r="I165" s="110">
        <v>6260</v>
      </c>
      <c r="J165" s="110">
        <f>ROUND(I165*H165,2)</f>
        <v>25040</v>
      </c>
      <c r="K165" s="107" t="s">
        <v>111</v>
      </c>
      <c r="L165" s="25"/>
      <c r="M165" s="111" t="s">
        <v>3</v>
      </c>
      <c r="N165" s="112" t="s">
        <v>37</v>
      </c>
      <c r="O165" s="113">
        <v>0</v>
      </c>
      <c r="P165" s="113">
        <f>O165*H165</f>
        <v>0</v>
      </c>
      <c r="Q165" s="113">
        <v>0</v>
      </c>
      <c r="R165" s="113">
        <f>Q165*H165</f>
        <v>0</v>
      </c>
      <c r="S165" s="113">
        <v>0</v>
      </c>
      <c r="T165" s="114">
        <f>S165*H165</f>
        <v>0</v>
      </c>
      <c r="AR165" s="115" t="s">
        <v>112</v>
      </c>
      <c r="AT165" s="115" t="s">
        <v>107</v>
      </c>
      <c r="AU165" s="115" t="s">
        <v>66</v>
      </c>
      <c r="AY165" s="13" t="s">
        <v>113</v>
      </c>
      <c r="BE165" s="116">
        <f>IF(N165="základní",J165,0)</f>
        <v>25040</v>
      </c>
      <c r="BF165" s="116">
        <f>IF(N165="snížená",J165,0)</f>
        <v>0</v>
      </c>
      <c r="BG165" s="116">
        <f>IF(N165="zákl. přenesená",J165,0)</f>
        <v>0</v>
      </c>
      <c r="BH165" s="116">
        <f>IF(N165="sníž. přenesená",J165,0)</f>
        <v>0</v>
      </c>
      <c r="BI165" s="116">
        <f>IF(N165="nulová",J165,0)</f>
        <v>0</v>
      </c>
      <c r="BJ165" s="13" t="s">
        <v>74</v>
      </c>
      <c r="BK165" s="116">
        <f>ROUND(I165*H165,2)</f>
        <v>25040</v>
      </c>
      <c r="BL165" s="13" t="s">
        <v>112</v>
      </c>
      <c r="BM165" s="115" t="s">
        <v>306</v>
      </c>
    </row>
    <row r="166" spans="2:65" s="1" customFormat="1" ht="39">
      <c r="B166" s="25"/>
      <c r="D166" s="117" t="s">
        <v>114</v>
      </c>
      <c r="F166" s="118" t="s">
        <v>307</v>
      </c>
      <c r="L166" s="25"/>
      <c r="M166" s="119"/>
      <c r="T166" s="46"/>
      <c r="AT166" s="13" t="s">
        <v>114</v>
      </c>
      <c r="AU166" s="13" t="s">
        <v>66</v>
      </c>
    </row>
    <row r="167" spans="2:65" s="1" customFormat="1" ht="21.75" customHeight="1">
      <c r="B167" s="104"/>
      <c r="C167" s="105" t="s">
        <v>211</v>
      </c>
      <c r="D167" s="105" t="s">
        <v>107</v>
      </c>
      <c r="E167" s="106" t="s">
        <v>308</v>
      </c>
      <c r="F167" s="107" t="s">
        <v>309</v>
      </c>
      <c r="G167" s="108" t="s">
        <v>110</v>
      </c>
      <c r="H167" s="109">
        <v>2</v>
      </c>
      <c r="I167" s="110">
        <v>9710</v>
      </c>
      <c r="J167" s="110">
        <f>ROUND(I167*H167,2)</f>
        <v>19420</v>
      </c>
      <c r="K167" s="107" t="s">
        <v>111</v>
      </c>
      <c r="L167" s="25"/>
      <c r="M167" s="111" t="s">
        <v>3</v>
      </c>
      <c r="N167" s="112" t="s">
        <v>37</v>
      </c>
      <c r="O167" s="113">
        <v>0</v>
      </c>
      <c r="P167" s="113">
        <f>O167*H167</f>
        <v>0</v>
      </c>
      <c r="Q167" s="113">
        <v>0</v>
      </c>
      <c r="R167" s="113">
        <f>Q167*H167</f>
        <v>0</v>
      </c>
      <c r="S167" s="113">
        <v>0</v>
      </c>
      <c r="T167" s="114">
        <f>S167*H167</f>
        <v>0</v>
      </c>
      <c r="AR167" s="115" t="s">
        <v>112</v>
      </c>
      <c r="AT167" s="115" t="s">
        <v>107</v>
      </c>
      <c r="AU167" s="115" t="s">
        <v>66</v>
      </c>
      <c r="AY167" s="13" t="s">
        <v>113</v>
      </c>
      <c r="BE167" s="116">
        <f>IF(N167="základní",J167,0)</f>
        <v>19420</v>
      </c>
      <c r="BF167" s="116">
        <f>IF(N167="snížená",J167,0)</f>
        <v>0</v>
      </c>
      <c r="BG167" s="116">
        <f>IF(N167="zákl. přenesená",J167,0)</f>
        <v>0</v>
      </c>
      <c r="BH167" s="116">
        <f>IF(N167="sníž. přenesená",J167,0)</f>
        <v>0</v>
      </c>
      <c r="BI167" s="116">
        <f>IF(N167="nulová",J167,0)</f>
        <v>0</v>
      </c>
      <c r="BJ167" s="13" t="s">
        <v>74</v>
      </c>
      <c r="BK167" s="116">
        <f>ROUND(I167*H167,2)</f>
        <v>19420</v>
      </c>
      <c r="BL167" s="13" t="s">
        <v>112</v>
      </c>
      <c r="BM167" s="115" t="s">
        <v>310</v>
      </c>
    </row>
    <row r="168" spans="2:65" s="1" customFormat="1" ht="39">
      <c r="B168" s="25"/>
      <c r="D168" s="117" t="s">
        <v>114</v>
      </c>
      <c r="F168" s="118" t="s">
        <v>311</v>
      </c>
      <c r="L168" s="25"/>
      <c r="M168" s="119"/>
      <c r="T168" s="46"/>
      <c r="AT168" s="13" t="s">
        <v>114</v>
      </c>
      <c r="AU168" s="13" t="s">
        <v>66</v>
      </c>
    </row>
    <row r="169" spans="2:65" s="1" customFormat="1" ht="16.5" customHeight="1">
      <c r="B169" s="104"/>
      <c r="C169" s="105" t="s">
        <v>312</v>
      </c>
      <c r="D169" s="105" t="s">
        <v>107</v>
      </c>
      <c r="E169" s="106" t="s">
        <v>313</v>
      </c>
      <c r="F169" s="107" t="s">
        <v>314</v>
      </c>
      <c r="G169" s="108" t="s">
        <v>110</v>
      </c>
      <c r="H169" s="109">
        <v>2</v>
      </c>
      <c r="I169" s="110">
        <v>16500</v>
      </c>
      <c r="J169" s="110">
        <f>ROUND(I169*H169,2)</f>
        <v>33000</v>
      </c>
      <c r="K169" s="107" t="s">
        <v>111</v>
      </c>
      <c r="L169" s="25"/>
      <c r="M169" s="111" t="s">
        <v>3</v>
      </c>
      <c r="N169" s="112" t="s">
        <v>37</v>
      </c>
      <c r="O169" s="113">
        <v>0</v>
      </c>
      <c r="P169" s="113">
        <f>O169*H169</f>
        <v>0</v>
      </c>
      <c r="Q169" s="113">
        <v>0</v>
      </c>
      <c r="R169" s="113">
        <f>Q169*H169</f>
        <v>0</v>
      </c>
      <c r="S169" s="113">
        <v>0</v>
      </c>
      <c r="T169" s="114">
        <f>S169*H169</f>
        <v>0</v>
      </c>
      <c r="AR169" s="115" t="s">
        <v>112</v>
      </c>
      <c r="AT169" s="115" t="s">
        <v>107</v>
      </c>
      <c r="AU169" s="115" t="s">
        <v>66</v>
      </c>
      <c r="AY169" s="13" t="s">
        <v>113</v>
      </c>
      <c r="BE169" s="116">
        <f>IF(N169="základní",J169,0)</f>
        <v>33000</v>
      </c>
      <c r="BF169" s="116">
        <f>IF(N169="snížená",J169,0)</f>
        <v>0</v>
      </c>
      <c r="BG169" s="116">
        <f>IF(N169="zákl. přenesená",J169,0)</f>
        <v>0</v>
      </c>
      <c r="BH169" s="116">
        <f>IF(N169="sníž. přenesená",J169,0)</f>
        <v>0</v>
      </c>
      <c r="BI169" s="116">
        <f>IF(N169="nulová",J169,0)</f>
        <v>0</v>
      </c>
      <c r="BJ169" s="13" t="s">
        <v>74</v>
      </c>
      <c r="BK169" s="116">
        <f>ROUND(I169*H169,2)</f>
        <v>33000</v>
      </c>
      <c r="BL169" s="13" t="s">
        <v>112</v>
      </c>
      <c r="BM169" s="115" t="s">
        <v>315</v>
      </c>
    </row>
    <row r="170" spans="2:65" s="1" customFormat="1" ht="29.25">
      <c r="B170" s="25"/>
      <c r="D170" s="117" t="s">
        <v>114</v>
      </c>
      <c r="F170" s="118" t="s">
        <v>316</v>
      </c>
      <c r="L170" s="25"/>
      <c r="M170" s="119"/>
      <c r="T170" s="46"/>
      <c r="AT170" s="13" t="s">
        <v>114</v>
      </c>
      <c r="AU170" s="13" t="s">
        <v>66</v>
      </c>
    </row>
    <row r="171" spans="2:65" s="1" customFormat="1" ht="21.75" customHeight="1">
      <c r="B171" s="104"/>
      <c r="C171" s="105" t="s">
        <v>216</v>
      </c>
      <c r="D171" s="105" t="s">
        <v>107</v>
      </c>
      <c r="E171" s="106" t="s">
        <v>317</v>
      </c>
      <c r="F171" s="107" t="s">
        <v>318</v>
      </c>
      <c r="G171" s="108" t="s">
        <v>110</v>
      </c>
      <c r="H171" s="109">
        <v>10</v>
      </c>
      <c r="I171" s="110">
        <v>1820</v>
      </c>
      <c r="J171" s="110">
        <f>ROUND(I171*H171,2)</f>
        <v>18200</v>
      </c>
      <c r="K171" s="107" t="s">
        <v>111</v>
      </c>
      <c r="L171" s="25"/>
      <c r="M171" s="111" t="s">
        <v>3</v>
      </c>
      <c r="N171" s="112" t="s">
        <v>37</v>
      </c>
      <c r="O171" s="113">
        <v>0</v>
      </c>
      <c r="P171" s="113">
        <f>O171*H171</f>
        <v>0</v>
      </c>
      <c r="Q171" s="113">
        <v>0</v>
      </c>
      <c r="R171" s="113">
        <f>Q171*H171</f>
        <v>0</v>
      </c>
      <c r="S171" s="113">
        <v>0</v>
      </c>
      <c r="T171" s="114">
        <f>S171*H171</f>
        <v>0</v>
      </c>
      <c r="AR171" s="115" t="s">
        <v>112</v>
      </c>
      <c r="AT171" s="115" t="s">
        <v>107</v>
      </c>
      <c r="AU171" s="115" t="s">
        <v>66</v>
      </c>
      <c r="AY171" s="13" t="s">
        <v>113</v>
      </c>
      <c r="BE171" s="116">
        <f>IF(N171="základní",J171,0)</f>
        <v>18200</v>
      </c>
      <c r="BF171" s="116">
        <f>IF(N171="snížená",J171,0)</f>
        <v>0</v>
      </c>
      <c r="BG171" s="116">
        <f>IF(N171="zákl. přenesená",J171,0)</f>
        <v>0</v>
      </c>
      <c r="BH171" s="116">
        <f>IF(N171="sníž. přenesená",J171,0)</f>
        <v>0</v>
      </c>
      <c r="BI171" s="116">
        <f>IF(N171="nulová",J171,0)</f>
        <v>0</v>
      </c>
      <c r="BJ171" s="13" t="s">
        <v>74</v>
      </c>
      <c r="BK171" s="116">
        <f>ROUND(I171*H171,2)</f>
        <v>18200</v>
      </c>
      <c r="BL171" s="13" t="s">
        <v>112</v>
      </c>
      <c r="BM171" s="115" t="s">
        <v>319</v>
      </c>
    </row>
    <row r="172" spans="2:65" s="1" customFormat="1" ht="39">
      <c r="B172" s="25"/>
      <c r="D172" s="117" t="s">
        <v>114</v>
      </c>
      <c r="F172" s="118" t="s">
        <v>320</v>
      </c>
      <c r="L172" s="25"/>
      <c r="M172" s="119"/>
      <c r="T172" s="46"/>
      <c r="AT172" s="13" t="s">
        <v>114</v>
      </c>
      <c r="AU172" s="13" t="s">
        <v>66</v>
      </c>
    </row>
    <row r="173" spans="2:65" s="1" customFormat="1" ht="21.75" customHeight="1">
      <c r="B173" s="104"/>
      <c r="C173" s="105" t="s">
        <v>321</v>
      </c>
      <c r="D173" s="105" t="s">
        <v>107</v>
      </c>
      <c r="E173" s="106" t="s">
        <v>322</v>
      </c>
      <c r="F173" s="107" t="s">
        <v>323</v>
      </c>
      <c r="G173" s="108" t="s">
        <v>110</v>
      </c>
      <c r="H173" s="109">
        <v>10</v>
      </c>
      <c r="I173" s="110">
        <v>2320</v>
      </c>
      <c r="J173" s="110">
        <f>ROUND(I173*H173,2)</f>
        <v>23200</v>
      </c>
      <c r="K173" s="107" t="s">
        <v>111</v>
      </c>
      <c r="L173" s="25"/>
      <c r="M173" s="111" t="s">
        <v>3</v>
      </c>
      <c r="N173" s="112" t="s">
        <v>37</v>
      </c>
      <c r="O173" s="113">
        <v>0</v>
      </c>
      <c r="P173" s="113">
        <f>O173*H173</f>
        <v>0</v>
      </c>
      <c r="Q173" s="113">
        <v>0</v>
      </c>
      <c r="R173" s="113">
        <f>Q173*H173</f>
        <v>0</v>
      </c>
      <c r="S173" s="113">
        <v>0</v>
      </c>
      <c r="T173" s="114">
        <f>S173*H173</f>
        <v>0</v>
      </c>
      <c r="AR173" s="115" t="s">
        <v>112</v>
      </c>
      <c r="AT173" s="115" t="s">
        <v>107</v>
      </c>
      <c r="AU173" s="115" t="s">
        <v>66</v>
      </c>
      <c r="AY173" s="13" t="s">
        <v>113</v>
      </c>
      <c r="BE173" s="116">
        <f>IF(N173="základní",J173,0)</f>
        <v>23200</v>
      </c>
      <c r="BF173" s="116">
        <f>IF(N173="snížená",J173,0)</f>
        <v>0</v>
      </c>
      <c r="BG173" s="116">
        <f>IF(N173="zákl. přenesená",J173,0)</f>
        <v>0</v>
      </c>
      <c r="BH173" s="116">
        <f>IF(N173="sníž. přenesená",J173,0)</f>
        <v>0</v>
      </c>
      <c r="BI173" s="116">
        <f>IF(N173="nulová",J173,0)</f>
        <v>0</v>
      </c>
      <c r="BJ173" s="13" t="s">
        <v>74</v>
      </c>
      <c r="BK173" s="116">
        <f>ROUND(I173*H173,2)</f>
        <v>23200</v>
      </c>
      <c r="BL173" s="13" t="s">
        <v>112</v>
      </c>
      <c r="BM173" s="115" t="s">
        <v>324</v>
      </c>
    </row>
    <row r="174" spans="2:65" s="1" customFormat="1" ht="39">
      <c r="B174" s="25"/>
      <c r="D174" s="117" t="s">
        <v>114</v>
      </c>
      <c r="F174" s="118" t="s">
        <v>325</v>
      </c>
      <c r="L174" s="25"/>
      <c r="M174" s="119"/>
      <c r="T174" s="46"/>
      <c r="AT174" s="13" t="s">
        <v>114</v>
      </c>
      <c r="AU174" s="13" t="s">
        <v>66</v>
      </c>
    </row>
    <row r="175" spans="2:65" s="1" customFormat="1" ht="21.75" customHeight="1">
      <c r="B175" s="104"/>
      <c r="C175" s="105" t="s">
        <v>220</v>
      </c>
      <c r="D175" s="105" t="s">
        <v>107</v>
      </c>
      <c r="E175" s="106" t="s">
        <v>326</v>
      </c>
      <c r="F175" s="107" t="s">
        <v>327</v>
      </c>
      <c r="G175" s="108" t="s">
        <v>110</v>
      </c>
      <c r="H175" s="109">
        <v>4</v>
      </c>
      <c r="I175" s="110">
        <v>5830</v>
      </c>
      <c r="J175" s="110">
        <f>ROUND(I175*H175,2)</f>
        <v>23320</v>
      </c>
      <c r="K175" s="107" t="s">
        <v>111</v>
      </c>
      <c r="L175" s="25"/>
      <c r="M175" s="111" t="s">
        <v>3</v>
      </c>
      <c r="N175" s="112" t="s">
        <v>37</v>
      </c>
      <c r="O175" s="113">
        <v>0</v>
      </c>
      <c r="P175" s="113">
        <f>O175*H175</f>
        <v>0</v>
      </c>
      <c r="Q175" s="113">
        <v>0</v>
      </c>
      <c r="R175" s="113">
        <f>Q175*H175</f>
        <v>0</v>
      </c>
      <c r="S175" s="113">
        <v>0</v>
      </c>
      <c r="T175" s="114">
        <f>S175*H175</f>
        <v>0</v>
      </c>
      <c r="AR175" s="115" t="s">
        <v>112</v>
      </c>
      <c r="AT175" s="115" t="s">
        <v>107</v>
      </c>
      <c r="AU175" s="115" t="s">
        <v>66</v>
      </c>
      <c r="AY175" s="13" t="s">
        <v>113</v>
      </c>
      <c r="BE175" s="116">
        <f>IF(N175="základní",J175,0)</f>
        <v>23320</v>
      </c>
      <c r="BF175" s="116">
        <f>IF(N175="snížená",J175,0)</f>
        <v>0</v>
      </c>
      <c r="BG175" s="116">
        <f>IF(N175="zákl. přenesená",J175,0)</f>
        <v>0</v>
      </c>
      <c r="BH175" s="116">
        <f>IF(N175="sníž. přenesená",J175,0)</f>
        <v>0</v>
      </c>
      <c r="BI175" s="116">
        <f>IF(N175="nulová",J175,0)</f>
        <v>0</v>
      </c>
      <c r="BJ175" s="13" t="s">
        <v>74</v>
      </c>
      <c r="BK175" s="116">
        <f>ROUND(I175*H175,2)</f>
        <v>23320</v>
      </c>
      <c r="BL175" s="13" t="s">
        <v>112</v>
      </c>
      <c r="BM175" s="115" t="s">
        <v>328</v>
      </c>
    </row>
    <row r="176" spans="2:65" s="1" customFormat="1" ht="39">
      <c r="B176" s="25"/>
      <c r="D176" s="117" t="s">
        <v>114</v>
      </c>
      <c r="F176" s="118" t="s">
        <v>329</v>
      </c>
      <c r="L176" s="25"/>
      <c r="M176" s="119"/>
      <c r="T176" s="46"/>
      <c r="AT176" s="13" t="s">
        <v>114</v>
      </c>
      <c r="AU176" s="13" t="s">
        <v>66</v>
      </c>
    </row>
    <row r="177" spans="2:65" s="1" customFormat="1" ht="21.75" customHeight="1">
      <c r="B177" s="104"/>
      <c r="C177" s="105" t="s">
        <v>330</v>
      </c>
      <c r="D177" s="105" t="s">
        <v>107</v>
      </c>
      <c r="E177" s="106" t="s">
        <v>331</v>
      </c>
      <c r="F177" s="107" t="s">
        <v>332</v>
      </c>
      <c r="G177" s="108" t="s">
        <v>110</v>
      </c>
      <c r="H177" s="109">
        <v>4</v>
      </c>
      <c r="I177" s="110">
        <v>9740</v>
      </c>
      <c r="J177" s="110">
        <f>ROUND(I177*H177,2)</f>
        <v>38960</v>
      </c>
      <c r="K177" s="107" t="s">
        <v>111</v>
      </c>
      <c r="L177" s="25"/>
      <c r="M177" s="111" t="s">
        <v>3</v>
      </c>
      <c r="N177" s="112" t="s">
        <v>37</v>
      </c>
      <c r="O177" s="113">
        <v>0</v>
      </c>
      <c r="P177" s="113">
        <f>O177*H177</f>
        <v>0</v>
      </c>
      <c r="Q177" s="113">
        <v>0</v>
      </c>
      <c r="R177" s="113">
        <f>Q177*H177</f>
        <v>0</v>
      </c>
      <c r="S177" s="113">
        <v>0</v>
      </c>
      <c r="T177" s="114">
        <f>S177*H177</f>
        <v>0</v>
      </c>
      <c r="AR177" s="115" t="s">
        <v>112</v>
      </c>
      <c r="AT177" s="115" t="s">
        <v>107</v>
      </c>
      <c r="AU177" s="115" t="s">
        <v>66</v>
      </c>
      <c r="AY177" s="13" t="s">
        <v>113</v>
      </c>
      <c r="BE177" s="116">
        <f>IF(N177="základní",J177,0)</f>
        <v>38960</v>
      </c>
      <c r="BF177" s="116">
        <f>IF(N177="snížená",J177,0)</f>
        <v>0</v>
      </c>
      <c r="BG177" s="116">
        <f>IF(N177="zákl. přenesená",J177,0)</f>
        <v>0</v>
      </c>
      <c r="BH177" s="116">
        <f>IF(N177="sníž. přenesená",J177,0)</f>
        <v>0</v>
      </c>
      <c r="BI177" s="116">
        <f>IF(N177="nulová",J177,0)</f>
        <v>0</v>
      </c>
      <c r="BJ177" s="13" t="s">
        <v>74</v>
      </c>
      <c r="BK177" s="116">
        <f>ROUND(I177*H177,2)</f>
        <v>38960</v>
      </c>
      <c r="BL177" s="13" t="s">
        <v>112</v>
      </c>
      <c r="BM177" s="115" t="s">
        <v>333</v>
      </c>
    </row>
    <row r="178" spans="2:65" s="1" customFormat="1" ht="39">
      <c r="B178" s="25"/>
      <c r="D178" s="117" t="s">
        <v>114</v>
      </c>
      <c r="F178" s="118" t="s">
        <v>334</v>
      </c>
      <c r="L178" s="25"/>
      <c r="M178" s="119"/>
      <c r="T178" s="46"/>
      <c r="AT178" s="13" t="s">
        <v>114</v>
      </c>
      <c r="AU178" s="13" t="s">
        <v>66</v>
      </c>
    </row>
    <row r="179" spans="2:65" s="1" customFormat="1" ht="21.75" customHeight="1">
      <c r="B179" s="104"/>
      <c r="C179" s="105" t="s">
        <v>225</v>
      </c>
      <c r="D179" s="105" t="s">
        <v>107</v>
      </c>
      <c r="E179" s="106" t="s">
        <v>335</v>
      </c>
      <c r="F179" s="107" t="s">
        <v>336</v>
      </c>
      <c r="G179" s="108" t="s">
        <v>110</v>
      </c>
      <c r="H179" s="109">
        <v>2</v>
      </c>
      <c r="I179" s="110">
        <v>15100</v>
      </c>
      <c r="J179" s="110">
        <f>ROUND(I179*H179,2)</f>
        <v>30200</v>
      </c>
      <c r="K179" s="107" t="s">
        <v>111</v>
      </c>
      <c r="L179" s="25"/>
      <c r="M179" s="111" t="s">
        <v>3</v>
      </c>
      <c r="N179" s="112" t="s">
        <v>37</v>
      </c>
      <c r="O179" s="113">
        <v>0</v>
      </c>
      <c r="P179" s="113">
        <f>O179*H179</f>
        <v>0</v>
      </c>
      <c r="Q179" s="113">
        <v>0</v>
      </c>
      <c r="R179" s="113">
        <f>Q179*H179</f>
        <v>0</v>
      </c>
      <c r="S179" s="113">
        <v>0</v>
      </c>
      <c r="T179" s="114">
        <f>S179*H179</f>
        <v>0</v>
      </c>
      <c r="AR179" s="115" t="s">
        <v>112</v>
      </c>
      <c r="AT179" s="115" t="s">
        <v>107</v>
      </c>
      <c r="AU179" s="115" t="s">
        <v>66</v>
      </c>
      <c r="AY179" s="13" t="s">
        <v>113</v>
      </c>
      <c r="BE179" s="116">
        <f>IF(N179="základní",J179,0)</f>
        <v>30200</v>
      </c>
      <c r="BF179" s="116">
        <f>IF(N179="snížená",J179,0)</f>
        <v>0</v>
      </c>
      <c r="BG179" s="116">
        <f>IF(N179="zákl. přenesená",J179,0)</f>
        <v>0</v>
      </c>
      <c r="BH179" s="116">
        <f>IF(N179="sníž. přenesená",J179,0)</f>
        <v>0</v>
      </c>
      <c r="BI179" s="116">
        <f>IF(N179="nulová",J179,0)</f>
        <v>0</v>
      </c>
      <c r="BJ179" s="13" t="s">
        <v>74</v>
      </c>
      <c r="BK179" s="116">
        <f>ROUND(I179*H179,2)</f>
        <v>30200</v>
      </c>
      <c r="BL179" s="13" t="s">
        <v>112</v>
      </c>
      <c r="BM179" s="115" t="s">
        <v>337</v>
      </c>
    </row>
    <row r="180" spans="2:65" s="1" customFormat="1" ht="39">
      <c r="B180" s="25"/>
      <c r="D180" s="117" t="s">
        <v>114</v>
      </c>
      <c r="F180" s="118" t="s">
        <v>338</v>
      </c>
      <c r="L180" s="25"/>
      <c r="M180" s="119"/>
      <c r="T180" s="46"/>
      <c r="AT180" s="13" t="s">
        <v>114</v>
      </c>
      <c r="AU180" s="13" t="s">
        <v>66</v>
      </c>
    </row>
    <row r="181" spans="2:65" s="1" customFormat="1" ht="16.5" customHeight="1">
      <c r="B181" s="104"/>
      <c r="C181" s="105" t="s">
        <v>339</v>
      </c>
      <c r="D181" s="105" t="s">
        <v>107</v>
      </c>
      <c r="E181" s="106" t="s">
        <v>340</v>
      </c>
      <c r="F181" s="107" t="s">
        <v>341</v>
      </c>
      <c r="G181" s="108" t="s">
        <v>110</v>
      </c>
      <c r="H181" s="109">
        <v>2</v>
      </c>
      <c r="I181" s="110">
        <v>25600</v>
      </c>
      <c r="J181" s="110">
        <f>ROUND(I181*H181,2)</f>
        <v>51200</v>
      </c>
      <c r="K181" s="107" t="s">
        <v>111</v>
      </c>
      <c r="L181" s="25"/>
      <c r="M181" s="111" t="s">
        <v>3</v>
      </c>
      <c r="N181" s="112" t="s">
        <v>37</v>
      </c>
      <c r="O181" s="113">
        <v>0</v>
      </c>
      <c r="P181" s="113">
        <f>O181*H181</f>
        <v>0</v>
      </c>
      <c r="Q181" s="113">
        <v>0</v>
      </c>
      <c r="R181" s="113">
        <f>Q181*H181</f>
        <v>0</v>
      </c>
      <c r="S181" s="113">
        <v>0</v>
      </c>
      <c r="T181" s="114">
        <f>S181*H181</f>
        <v>0</v>
      </c>
      <c r="AR181" s="115" t="s">
        <v>112</v>
      </c>
      <c r="AT181" s="115" t="s">
        <v>107</v>
      </c>
      <c r="AU181" s="115" t="s">
        <v>66</v>
      </c>
      <c r="AY181" s="13" t="s">
        <v>113</v>
      </c>
      <c r="BE181" s="116">
        <f>IF(N181="základní",J181,0)</f>
        <v>51200</v>
      </c>
      <c r="BF181" s="116">
        <f>IF(N181="snížená",J181,0)</f>
        <v>0</v>
      </c>
      <c r="BG181" s="116">
        <f>IF(N181="zákl. přenesená",J181,0)</f>
        <v>0</v>
      </c>
      <c r="BH181" s="116">
        <f>IF(N181="sníž. přenesená",J181,0)</f>
        <v>0</v>
      </c>
      <c r="BI181" s="116">
        <f>IF(N181="nulová",J181,0)</f>
        <v>0</v>
      </c>
      <c r="BJ181" s="13" t="s">
        <v>74</v>
      </c>
      <c r="BK181" s="116">
        <f>ROUND(I181*H181,2)</f>
        <v>51200</v>
      </c>
      <c r="BL181" s="13" t="s">
        <v>112</v>
      </c>
      <c r="BM181" s="115" t="s">
        <v>342</v>
      </c>
    </row>
    <row r="182" spans="2:65" s="1" customFormat="1" ht="29.25">
      <c r="B182" s="25"/>
      <c r="D182" s="117" t="s">
        <v>114</v>
      </c>
      <c r="F182" s="118" t="s">
        <v>343</v>
      </c>
      <c r="L182" s="25"/>
      <c r="M182" s="119"/>
      <c r="T182" s="46"/>
      <c r="AT182" s="13" t="s">
        <v>114</v>
      </c>
      <c r="AU182" s="13" t="s">
        <v>66</v>
      </c>
    </row>
    <row r="183" spans="2:65" s="1" customFormat="1" ht="16.5" customHeight="1">
      <c r="B183" s="104"/>
      <c r="C183" s="105" t="s">
        <v>229</v>
      </c>
      <c r="D183" s="105" t="s">
        <v>107</v>
      </c>
      <c r="E183" s="106" t="s">
        <v>344</v>
      </c>
      <c r="F183" s="107" t="s">
        <v>345</v>
      </c>
      <c r="G183" s="108" t="s">
        <v>110</v>
      </c>
      <c r="H183" s="109">
        <v>1</v>
      </c>
      <c r="I183" s="110">
        <v>481</v>
      </c>
      <c r="J183" s="110">
        <f>ROUND(I183*H183,2)</f>
        <v>481</v>
      </c>
      <c r="K183" s="107" t="s">
        <v>111</v>
      </c>
      <c r="L183" s="25"/>
      <c r="M183" s="111" t="s">
        <v>3</v>
      </c>
      <c r="N183" s="112" t="s">
        <v>37</v>
      </c>
      <c r="O183" s="113">
        <v>0</v>
      </c>
      <c r="P183" s="113">
        <f>O183*H183</f>
        <v>0</v>
      </c>
      <c r="Q183" s="113">
        <v>0</v>
      </c>
      <c r="R183" s="113">
        <f>Q183*H183</f>
        <v>0</v>
      </c>
      <c r="S183" s="113">
        <v>0</v>
      </c>
      <c r="T183" s="114">
        <f>S183*H183</f>
        <v>0</v>
      </c>
      <c r="AR183" s="115" t="s">
        <v>112</v>
      </c>
      <c r="AT183" s="115" t="s">
        <v>107</v>
      </c>
      <c r="AU183" s="115" t="s">
        <v>66</v>
      </c>
      <c r="AY183" s="13" t="s">
        <v>113</v>
      </c>
      <c r="BE183" s="116">
        <f>IF(N183="základní",J183,0)</f>
        <v>481</v>
      </c>
      <c r="BF183" s="116">
        <f>IF(N183="snížená",J183,0)</f>
        <v>0</v>
      </c>
      <c r="BG183" s="116">
        <f>IF(N183="zákl. přenesená",J183,0)</f>
        <v>0</v>
      </c>
      <c r="BH183" s="116">
        <f>IF(N183="sníž. přenesená",J183,0)</f>
        <v>0</v>
      </c>
      <c r="BI183" s="116">
        <f>IF(N183="nulová",J183,0)</f>
        <v>0</v>
      </c>
      <c r="BJ183" s="13" t="s">
        <v>74</v>
      </c>
      <c r="BK183" s="116">
        <f>ROUND(I183*H183,2)</f>
        <v>481</v>
      </c>
      <c r="BL183" s="13" t="s">
        <v>112</v>
      </c>
      <c r="BM183" s="115" t="s">
        <v>346</v>
      </c>
    </row>
    <row r="184" spans="2:65" s="1" customFormat="1" ht="29.25">
      <c r="B184" s="25"/>
      <c r="D184" s="117" t="s">
        <v>114</v>
      </c>
      <c r="F184" s="118" t="s">
        <v>347</v>
      </c>
      <c r="L184" s="25"/>
      <c r="M184" s="119"/>
      <c r="T184" s="46"/>
      <c r="AT184" s="13" t="s">
        <v>114</v>
      </c>
      <c r="AU184" s="13" t="s">
        <v>66</v>
      </c>
    </row>
    <row r="185" spans="2:65" s="1" customFormat="1" ht="16.5" customHeight="1">
      <c r="B185" s="104"/>
      <c r="C185" s="105" t="s">
        <v>348</v>
      </c>
      <c r="D185" s="105" t="s">
        <v>107</v>
      </c>
      <c r="E185" s="106" t="s">
        <v>349</v>
      </c>
      <c r="F185" s="107" t="s">
        <v>350</v>
      </c>
      <c r="G185" s="108" t="s">
        <v>110</v>
      </c>
      <c r="H185" s="109">
        <v>1</v>
      </c>
      <c r="I185" s="110">
        <v>1130</v>
      </c>
      <c r="J185" s="110">
        <f>ROUND(I185*H185,2)</f>
        <v>1130</v>
      </c>
      <c r="K185" s="107" t="s">
        <v>111</v>
      </c>
      <c r="L185" s="25"/>
      <c r="M185" s="111" t="s">
        <v>3</v>
      </c>
      <c r="N185" s="112" t="s">
        <v>37</v>
      </c>
      <c r="O185" s="113">
        <v>0</v>
      </c>
      <c r="P185" s="113">
        <f>O185*H185</f>
        <v>0</v>
      </c>
      <c r="Q185" s="113">
        <v>0</v>
      </c>
      <c r="R185" s="113">
        <f>Q185*H185</f>
        <v>0</v>
      </c>
      <c r="S185" s="113">
        <v>0</v>
      </c>
      <c r="T185" s="114">
        <f>S185*H185</f>
        <v>0</v>
      </c>
      <c r="AR185" s="115" t="s">
        <v>112</v>
      </c>
      <c r="AT185" s="115" t="s">
        <v>107</v>
      </c>
      <c r="AU185" s="115" t="s">
        <v>66</v>
      </c>
      <c r="AY185" s="13" t="s">
        <v>113</v>
      </c>
      <c r="BE185" s="116">
        <f>IF(N185="základní",J185,0)</f>
        <v>1130</v>
      </c>
      <c r="BF185" s="116">
        <f>IF(N185="snížená",J185,0)</f>
        <v>0</v>
      </c>
      <c r="BG185" s="116">
        <f>IF(N185="zákl. přenesená",J185,0)</f>
        <v>0</v>
      </c>
      <c r="BH185" s="116">
        <f>IF(N185="sníž. přenesená",J185,0)</f>
        <v>0</v>
      </c>
      <c r="BI185" s="116">
        <f>IF(N185="nulová",J185,0)</f>
        <v>0</v>
      </c>
      <c r="BJ185" s="13" t="s">
        <v>74</v>
      </c>
      <c r="BK185" s="116">
        <f>ROUND(I185*H185,2)</f>
        <v>1130</v>
      </c>
      <c r="BL185" s="13" t="s">
        <v>112</v>
      </c>
      <c r="BM185" s="115" t="s">
        <v>351</v>
      </c>
    </row>
    <row r="186" spans="2:65" s="1" customFormat="1" ht="29.25">
      <c r="B186" s="25"/>
      <c r="D186" s="117" t="s">
        <v>114</v>
      </c>
      <c r="F186" s="118" t="s">
        <v>352</v>
      </c>
      <c r="L186" s="25"/>
      <c r="M186" s="119"/>
      <c r="T186" s="46"/>
      <c r="AT186" s="13" t="s">
        <v>114</v>
      </c>
      <c r="AU186" s="13" t="s">
        <v>66</v>
      </c>
    </row>
    <row r="187" spans="2:65" s="1" customFormat="1" ht="16.5" customHeight="1">
      <c r="B187" s="104"/>
      <c r="C187" s="105" t="s">
        <v>234</v>
      </c>
      <c r="D187" s="105" t="s">
        <v>107</v>
      </c>
      <c r="E187" s="106" t="s">
        <v>353</v>
      </c>
      <c r="F187" s="107" t="s">
        <v>354</v>
      </c>
      <c r="G187" s="108" t="s">
        <v>110</v>
      </c>
      <c r="H187" s="109">
        <v>1</v>
      </c>
      <c r="I187" s="110">
        <v>1750</v>
      </c>
      <c r="J187" s="110">
        <f>ROUND(I187*H187,2)</f>
        <v>1750</v>
      </c>
      <c r="K187" s="107" t="s">
        <v>111</v>
      </c>
      <c r="L187" s="25"/>
      <c r="M187" s="111" t="s">
        <v>3</v>
      </c>
      <c r="N187" s="112" t="s">
        <v>37</v>
      </c>
      <c r="O187" s="113">
        <v>0</v>
      </c>
      <c r="P187" s="113">
        <f>O187*H187</f>
        <v>0</v>
      </c>
      <c r="Q187" s="113">
        <v>0</v>
      </c>
      <c r="R187" s="113">
        <f>Q187*H187</f>
        <v>0</v>
      </c>
      <c r="S187" s="113">
        <v>0</v>
      </c>
      <c r="T187" s="114">
        <f>S187*H187</f>
        <v>0</v>
      </c>
      <c r="AR187" s="115" t="s">
        <v>112</v>
      </c>
      <c r="AT187" s="115" t="s">
        <v>107</v>
      </c>
      <c r="AU187" s="115" t="s">
        <v>66</v>
      </c>
      <c r="AY187" s="13" t="s">
        <v>113</v>
      </c>
      <c r="BE187" s="116">
        <f>IF(N187="základní",J187,0)</f>
        <v>1750</v>
      </c>
      <c r="BF187" s="116">
        <f>IF(N187="snížená",J187,0)</f>
        <v>0</v>
      </c>
      <c r="BG187" s="116">
        <f>IF(N187="zákl. přenesená",J187,0)</f>
        <v>0</v>
      </c>
      <c r="BH187" s="116">
        <f>IF(N187="sníž. přenesená",J187,0)</f>
        <v>0</v>
      </c>
      <c r="BI187" s="116">
        <f>IF(N187="nulová",J187,0)</f>
        <v>0</v>
      </c>
      <c r="BJ187" s="13" t="s">
        <v>74</v>
      </c>
      <c r="BK187" s="116">
        <f>ROUND(I187*H187,2)</f>
        <v>1750</v>
      </c>
      <c r="BL187" s="13" t="s">
        <v>112</v>
      </c>
      <c r="BM187" s="115" t="s">
        <v>355</v>
      </c>
    </row>
    <row r="188" spans="2:65" s="1" customFormat="1" ht="29.25">
      <c r="B188" s="25"/>
      <c r="D188" s="117" t="s">
        <v>114</v>
      </c>
      <c r="F188" s="118" t="s">
        <v>356</v>
      </c>
      <c r="L188" s="25"/>
      <c r="M188" s="119"/>
      <c r="T188" s="46"/>
      <c r="AT188" s="13" t="s">
        <v>114</v>
      </c>
      <c r="AU188" s="13" t="s">
        <v>66</v>
      </c>
    </row>
    <row r="189" spans="2:65" s="1" customFormat="1" ht="16.5" customHeight="1">
      <c r="B189" s="104"/>
      <c r="C189" s="105" t="s">
        <v>357</v>
      </c>
      <c r="D189" s="105" t="s">
        <v>107</v>
      </c>
      <c r="E189" s="106" t="s">
        <v>358</v>
      </c>
      <c r="F189" s="107" t="s">
        <v>359</v>
      </c>
      <c r="G189" s="108" t="s">
        <v>110</v>
      </c>
      <c r="H189" s="109">
        <v>1</v>
      </c>
      <c r="I189" s="110">
        <v>2150</v>
      </c>
      <c r="J189" s="110">
        <f>ROUND(I189*H189,2)</f>
        <v>2150</v>
      </c>
      <c r="K189" s="107" t="s">
        <v>111</v>
      </c>
      <c r="L189" s="25"/>
      <c r="M189" s="111" t="s">
        <v>3</v>
      </c>
      <c r="N189" s="112" t="s">
        <v>37</v>
      </c>
      <c r="O189" s="113">
        <v>0</v>
      </c>
      <c r="P189" s="113">
        <f>O189*H189</f>
        <v>0</v>
      </c>
      <c r="Q189" s="113">
        <v>0</v>
      </c>
      <c r="R189" s="113">
        <f>Q189*H189</f>
        <v>0</v>
      </c>
      <c r="S189" s="113">
        <v>0</v>
      </c>
      <c r="T189" s="114">
        <f>S189*H189</f>
        <v>0</v>
      </c>
      <c r="AR189" s="115" t="s">
        <v>112</v>
      </c>
      <c r="AT189" s="115" t="s">
        <v>107</v>
      </c>
      <c r="AU189" s="115" t="s">
        <v>66</v>
      </c>
      <c r="AY189" s="13" t="s">
        <v>113</v>
      </c>
      <c r="BE189" s="116">
        <f>IF(N189="základní",J189,0)</f>
        <v>2150</v>
      </c>
      <c r="BF189" s="116">
        <f>IF(N189="snížená",J189,0)</f>
        <v>0</v>
      </c>
      <c r="BG189" s="116">
        <f>IF(N189="zákl. přenesená",J189,0)</f>
        <v>0</v>
      </c>
      <c r="BH189" s="116">
        <f>IF(N189="sníž. přenesená",J189,0)</f>
        <v>0</v>
      </c>
      <c r="BI189" s="116">
        <f>IF(N189="nulová",J189,0)</f>
        <v>0</v>
      </c>
      <c r="BJ189" s="13" t="s">
        <v>74</v>
      </c>
      <c r="BK189" s="116">
        <f>ROUND(I189*H189,2)</f>
        <v>2150</v>
      </c>
      <c r="BL189" s="13" t="s">
        <v>112</v>
      </c>
      <c r="BM189" s="115" t="s">
        <v>360</v>
      </c>
    </row>
    <row r="190" spans="2:65" s="1" customFormat="1" ht="29.25">
      <c r="B190" s="25"/>
      <c r="D190" s="117" t="s">
        <v>114</v>
      </c>
      <c r="F190" s="118" t="s">
        <v>361</v>
      </c>
      <c r="L190" s="25"/>
      <c r="M190" s="119"/>
      <c r="T190" s="46"/>
      <c r="AT190" s="13" t="s">
        <v>114</v>
      </c>
      <c r="AU190" s="13" t="s">
        <v>66</v>
      </c>
    </row>
    <row r="191" spans="2:65" s="1" customFormat="1" ht="16.5" customHeight="1">
      <c r="B191" s="104"/>
      <c r="C191" s="105" t="s">
        <v>238</v>
      </c>
      <c r="D191" s="105" t="s">
        <v>107</v>
      </c>
      <c r="E191" s="106" t="s">
        <v>362</v>
      </c>
      <c r="F191" s="107" t="s">
        <v>363</v>
      </c>
      <c r="G191" s="108" t="s">
        <v>110</v>
      </c>
      <c r="H191" s="109">
        <v>1</v>
      </c>
      <c r="I191" s="110">
        <v>4030</v>
      </c>
      <c r="J191" s="110">
        <f>ROUND(I191*H191,2)</f>
        <v>4030</v>
      </c>
      <c r="K191" s="107" t="s">
        <v>111</v>
      </c>
      <c r="L191" s="25"/>
      <c r="M191" s="111" t="s">
        <v>3</v>
      </c>
      <c r="N191" s="112" t="s">
        <v>37</v>
      </c>
      <c r="O191" s="113">
        <v>0</v>
      </c>
      <c r="P191" s="113">
        <f>O191*H191</f>
        <v>0</v>
      </c>
      <c r="Q191" s="113">
        <v>0</v>
      </c>
      <c r="R191" s="113">
        <f>Q191*H191</f>
        <v>0</v>
      </c>
      <c r="S191" s="113">
        <v>0</v>
      </c>
      <c r="T191" s="114">
        <f>S191*H191</f>
        <v>0</v>
      </c>
      <c r="AR191" s="115" t="s">
        <v>112</v>
      </c>
      <c r="AT191" s="115" t="s">
        <v>107</v>
      </c>
      <c r="AU191" s="115" t="s">
        <v>66</v>
      </c>
      <c r="AY191" s="13" t="s">
        <v>113</v>
      </c>
      <c r="BE191" s="116">
        <f>IF(N191="základní",J191,0)</f>
        <v>4030</v>
      </c>
      <c r="BF191" s="116">
        <f>IF(N191="snížená",J191,0)</f>
        <v>0</v>
      </c>
      <c r="BG191" s="116">
        <f>IF(N191="zákl. přenesená",J191,0)</f>
        <v>0</v>
      </c>
      <c r="BH191" s="116">
        <f>IF(N191="sníž. přenesená",J191,0)</f>
        <v>0</v>
      </c>
      <c r="BI191" s="116">
        <f>IF(N191="nulová",J191,0)</f>
        <v>0</v>
      </c>
      <c r="BJ191" s="13" t="s">
        <v>74</v>
      </c>
      <c r="BK191" s="116">
        <f>ROUND(I191*H191,2)</f>
        <v>4030</v>
      </c>
      <c r="BL191" s="13" t="s">
        <v>112</v>
      </c>
      <c r="BM191" s="115" t="s">
        <v>364</v>
      </c>
    </row>
    <row r="192" spans="2:65" s="1" customFormat="1" ht="29.25">
      <c r="B192" s="25"/>
      <c r="D192" s="117" t="s">
        <v>114</v>
      </c>
      <c r="F192" s="118" t="s">
        <v>365</v>
      </c>
      <c r="L192" s="25"/>
      <c r="M192" s="119"/>
      <c r="T192" s="46"/>
      <c r="AT192" s="13" t="s">
        <v>114</v>
      </c>
      <c r="AU192" s="13" t="s">
        <v>66</v>
      </c>
    </row>
    <row r="193" spans="2:65" s="1" customFormat="1" ht="16.5" customHeight="1">
      <c r="B193" s="104"/>
      <c r="C193" s="105" t="s">
        <v>366</v>
      </c>
      <c r="D193" s="105" t="s">
        <v>107</v>
      </c>
      <c r="E193" s="106" t="s">
        <v>367</v>
      </c>
      <c r="F193" s="107" t="s">
        <v>368</v>
      </c>
      <c r="G193" s="108" t="s">
        <v>110</v>
      </c>
      <c r="H193" s="109">
        <v>1</v>
      </c>
      <c r="I193" s="110">
        <v>11.1</v>
      </c>
      <c r="J193" s="110">
        <f>ROUND(I193*H193,2)</f>
        <v>11.1</v>
      </c>
      <c r="K193" s="107" t="s">
        <v>111</v>
      </c>
      <c r="L193" s="25"/>
      <c r="M193" s="111" t="s">
        <v>3</v>
      </c>
      <c r="N193" s="112" t="s">
        <v>37</v>
      </c>
      <c r="O193" s="113">
        <v>0</v>
      </c>
      <c r="P193" s="113">
        <f>O193*H193</f>
        <v>0</v>
      </c>
      <c r="Q193" s="113">
        <v>0</v>
      </c>
      <c r="R193" s="113">
        <f>Q193*H193</f>
        <v>0</v>
      </c>
      <c r="S193" s="113">
        <v>0</v>
      </c>
      <c r="T193" s="114">
        <f>S193*H193</f>
        <v>0</v>
      </c>
      <c r="AR193" s="115" t="s">
        <v>112</v>
      </c>
      <c r="AT193" s="115" t="s">
        <v>107</v>
      </c>
      <c r="AU193" s="115" t="s">
        <v>66</v>
      </c>
      <c r="AY193" s="13" t="s">
        <v>113</v>
      </c>
      <c r="BE193" s="116">
        <f>IF(N193="základní",J193,0)</f>
        <v>11.1</v>
      </c>
      <c r="BF193" s="116">
        <f>IF(N193="snížená",J193,0)</f>
        <v>0</v>
      </c>
      <c r="BG193" s="116">
        <f>IF(N193="zákl. přenesená",J193,0)</f>
        <v>0</v>
      </c>
      <c r="BH193" s="116">
        <f>IF(N193="sníž. přenesená",J193,0)</f>
        <v>0</v>
      </c>
      <c r="BI193" s="116">
        <f>IF(N193="nulová",J193,0)</f>
        <v>0</v>
      </c>
      <c r="BJ193" s="13" t="s">
        <v>74</v>
      </c>
      <c r="BK193" s="116">
        <f>ROUND(I193*H193,2)</f>
        <v>11.1</v>
      </c>
      <c r="BL193" s="13" t="s">
        <v>112</v>
      </c>
      <c r="BM193" s="115" t="s">
        <v>369</v>
      </c>
    </row>
    <row r="194" spans="2:65" s="1" customFormat="1" ht="19.5">
      <c r="B194" s="25"/>
      <c r="D194" s="117" t="s">
        <v>114</v>
      </c>
      <c r="F194" s="118" t="s">
        <v>370</v>
      </c>
      <c r="L194" s="25"/>
      <c r="M194" s="119"/>
      <c r="T194" s="46"/>
      <c r="AT194" s="13" t="s">
        <v>114</v>
      </c>
      <c r="AU194" s="13" t="s">
        <v>66</v>
      </c>
    </row>
    <row r="195" spans="2:65" s="1" customFormat="1" ht="16.5" customHeight="1">
      <c r="B195" s="104"/>
      <c r="C195" s="105" t="s">
        <v>243</v>
      </c>
      <c r="D195" s="105" t="s">
        <v>107</v>
      </c>
      <c r="E195" s="106" t="s">
        <v>371</v>
      </c>
      <c r="F195" s="107" t="s">
        <v>372</v>
      </c>
      <c r="G195" s="108" t="s">
        <v>110</v>
      </c>
      <c r="H195" s="109">
        <v>1</v>
      </c>
      <c r="I195" s="110">
        <v>16.600000000000001</v>
      </c>
      <c r="J195" s="110">
        <f>ROUND(I195*H195,2)</f>
        <v>16.600000000000001</v>
      </c>
      <c r="K195" s="107" t="s">
        <v>111</v>
      </c>
      <c r="L195" s="25"/>
      <c r="M195" s="111" t="s">
        <v>3</v>
      </c>
      <c r="N195" s="112" t="s">
        <v>37</v>
      </c>
      <c r="O195" s="113">
        <v>0</v>
      </c>
      <c r="P195" s="113">
        <f>O195*H195</f>
        <v>0</v>
      </c>
      <c r="Q195" s="113">
        <v>0</v>
      </c>
      <c r="R195" s="113">
        <f>Q195*H195</f>
        <v>0</v>
      </c>
      <c r="S195" s="113">
        <v>0</v>
      </c>
      <c r="T195" s="114">
        <f>S195*H195</f>
        <v>0</v>
      </c>
      <c r="AR195" s="115" t="s">
        <v>112</v>
      </c>
      <c r="AT195" s="115" t="s">
        <v>107</v>
      </c>
      <c r="AU195" s="115" t="s">
        <v>66</v>
      </c>
      <c r="AY195" s="13" t="s">
        <v>113</v>
      </c>
      <c r="BE195" s="116">
        <f>IF(N195="základní",J195,0)</f>
        <v>16.600000000000001</v>
      </c>
      <c r="BF195" s="116">
        <f>IF(N195="snížená",J195,0)</f>
        <v>0</v>
      </c>
      <c r="BG195" s="116">
        <f>IF(N195="zákl. přenesená",J195,0)</f>
        <v>0</v>
      </c>
      <c r="BH195" s="116">
        <f>IF(N195="sníž. přenesená",J195,0)</f>
        <v>0</v>
      </c>
      <c r="BI195" s="116">
        <f>IF(N195="nulová",J195,0)</f>
        <v>0</v>
      </c>
      <c r="BJ195" s="13" t="s">
        <v>74</v>
      </c>
      <c r="BK195" s="116">
        <f>ROUND(I195*H195,2)</f>
        <v>16.600000000000001</v>
      </c>
      <c r="BL195" s="13" t="s">
        <v>112</v>
      </c>
      <c r="BM195" s="115" t="s">
        <v>373</v>
      </c>
    </row>
    <row r="196" spans="2:65" s="1" customFormat="1" ht="19.5">
      <c r="B196" s="25"/>
      <c r="D196" s="117" t="s">
        <v>114</v>
      </c>
      <c r="F196" s="118" t="s">
        <v>374</v>
      </c>
      <c r="L196" s="25"/>
      <c r="M196" s="119"/>
      <c r="T196" s="46"/>
      <c r="AT196" s="13" t="s">
        <v>114</v>
      </c>
      <c r="AU196" s="13" t="s">
        <v>66</v>
      </c>
    </row>
    <row r="197" spans="2:65" s="1" customFormat="1" ht="16.5" customHeight="1">
      <c r="B197" s="104"/>
      <c r="C197" s="105" t="s">
        <v>375</v>
      </c>
      <c r="D197" s="105" t="s">
        <v>107</v>
      </c>
      <c r="E197" s="106" t="s">
        <v>376</v>
      </c>
      <c r="F197" s="107" t="s">
        <v>377</v>
      </c>
      <c r="G197" s="108" t="s">
        <v>110</v>
      </c>
      <c r="H197" s="109">
        <v>1</v>
      </c>
      <c r="I197" s="110">
        <v>22.1</v>
      </c>
      <c r="J197" s="110">
        <f>ROUND(I197*H197,2)</f>
        <v>22.1</v>
      </c>
      <c r="K197" s="107" t="s">
        <v>111</v>
      </c>
      <c r="L197" s="25"/>
      <c r="M197" s="111" t="s">
        <v>3</v>
      </c>
      <c r="N197" s="112" t="s">
        <v>37</v>
      </c>
      <c r="O197" s="113">
        <v>0</v>
      </c>
      <c r="P197" s="113">
        <f>O197*H197</f>
        <v>0</v>
      </c>
      <c r="Q197" s="113">
        <v>0</v>
      </c>
      <c r="R197" s="113">
        <f>Q197*H197</f>
        <v>0</v>
      </c>
      <c r="S197" s="113">
        <v>0</v>
      </c>
      <c r="T197" s="114">
        <f>S197*H197</f>
        <v>0</v>
      </c>
      <c r="AR197" s="115" t="s">
        <v>112</v>
      </c>
      <c r="AT197" s="115" t="s">
        <v>107</v>
      </c>
      <c r="AU197" s="115" t="s">
        <v>66</v>
      </c>
      <c r="AY197" s="13" t="s">
        <v>113</v>
      </c>
      <c r="BE197" s="116">
        <f>IF(N197="základní",J197,0)</f>
        <v>22.1</v>
      </c>
      <c r="BF197" s="116">
        <f>IF(N197="snížená",J197,0)</f>
        <v>0</v>
      </c>
      <c r="BG197" s="116">
        <f>IF(N197="zákl. přenesená",J197,0)</f>
        <v>0</v>
      </c>
      <c r="BH197" s="116">
        <f>IF(N197="sníž. přenesená",J197,0)</f>
        <v>0</v>
      </c>
      <c r="BI197" s="116">
        <f>IF(N197="nulová",J197,0)</f>
        <v>0</v>
      </c>
      <c r="BJ197" s="13" t="s">
        <v>74</v>
      </c>
      <c r="BK197" s="116">
        <f>ROUND(I197*H197,2)</f>
        <v>22.1</v>
      </c>
      <c r="BL197" s="13" t="s">
        <v>112</v>
      </c>
      <c r="BM197" s="115" t="s">
        <v>378</v>
      </c>
    </row>
    <row r="198" spans="2:65" s="1" customFormat="1" ht="19.5">
      <c r="B198" s="25"/>
      <c r="D198" s="117" t="s">
        <v>114</v>
      </c>
      <c r="F198" s="118" t="s">
        <v>379</v>
      </c>
      <c r="L198" s="25"/>
      <c r="M198" s="119"/>
      <c r="T198" s="46"/>
      <c r="AT198" s="13" t="s">
        <v>114</v>
      </c>
      <c r="AU198" s="13" t="s">
        <v>66</v>
      </c>
    </row>
    <row r="199" spans="2:65" s="1" customFormat="1" ht="16.5" customHeight="1">
      <c r="B199" s="104"/>
      <c r="C199" s="105" t="s">
        <v>247</v>
      </c>
      <c r="D199" s="105" t="s">
        <v>107</v>
      </c>
      <c r="E199" s="106" t="s">
        <v>380</v>
      </c>
      <c r="F199" s="107" t="s">
        <v>381</v>
      </c>
      <c r="G199" s="108" t="s">
        <v>110</v>
      </c>
      <c r="H199" s="109">
        <v>1</v>
      </c>
      <c r="I199" s="110">
        <v>44.3</v>
      </c>
      <c r="J199" s="110">
        <f>ROUND(I199*H199,2)</f>
        <v>44.3</v>
      </c>
      <c r="K199" s="107" t="s">
        <v>111</v>
      </c>
      <c r="L199" s="25"/>
      <c r="M199" s="111" t="s">
        <v>3</v>
      </c>
      <c r="N199" s="112" t="s">
        <v>37</v>
      </c>
      <c r="O199" s="113">
        <v>0</v>
      </c>
      <c r="P199" s="113">
        <f>O199*H199</f>
        <v>0</v>
      </c>
      <c r="Q199" s="113">
        <v>0</v>
      </c>
      <c r="R199" s="113">
        <f>Q199*H199</f>
        <v>0</v>
      </c>
      <c r="S199" s="113">
        <v>0</v>
      </c>
      <c r="T199" s="114">
        <f>S199*H199</f>
        <v>0</v>
      </c>
      <c r="AR199" s="115" t="s">
        <v>112</v>
      </c>
      <c r="AT199" s="115" t="s">
        <v>107</v>
      </c>
      <c r="AU199" s="115" t="s">
        <v>66</v>
      </c>
      <c r="AY199" s="13" t="s">
        <v>113</v>
      </c>
      <c r="BE199" s="116">
        <f>IF(N199="základní",J199,0)</f>
        <v>44.3</v>
      </c>
      <c r="BF199" s="116">
        <f>IF(N199="snížená",J199,0)</f>
        <v>0</v>
      </c>
      <c r="BG199" s="116">
        <f>IF(N199="zákl. přenesená",J199,0)</f>
        <v>0</v>
      </c>
      <c r="BH199" s="116">
        <f>IF(N199="sníž. přenesená",J199,0)</f>
        <v>0</v>
      </c>
      <c r="BI199" s="116">
        <f>IF(N199="nulová",J199,0)</f>
        <v>0</v>
      </c>
      <c r="BJ199" s="13" t="s">
        <v>74</v>
      </c>
      <c r="BK199" s="116">
        <f>ROUND(I199*H199,2)</f>
        <v>44.3</v>
      </c>
      <c r="BL199" s="13" t="s">
        <v>112</v>
      </c>
      <c r="BM199" s="115" t="s">
        <v>382</v>
      </c>
    </row>
    <row r="200" spans="2:65" s="1" customFormat="1" ht="19.5">
      <c r="B200" s="25"/>
      <c r="D200" s="117" t="s">
        <v>114</v>
      </c>
      <c r="F200" s="118" t="s">
        <v>383</v>
      </c>
      <c r="L200" s="25"/>
      <c r="M200" s="119"/>
      <c r="T200" s="46"/>
      <c r="AT200" s="13" t="s">
        <v>114</v>
      </c>
      <c r="AU200" s="13" t="s">
        <v>66</v>
      </c>
    </row>
    <row r="201" spans="2:65" s="1" customFormat="1" ht="16.5" customHeight="1">
      <c r="B201" s="104"/>
      <c r="C201" s="105" t="s">
        <v>384</v>
      </c>
      <c r="D201" s="105" t="s">
        <v>107</v>
      </c>
      <c r="E201" s="106" t="s">
        <v>385</v>
      </c>
      <c r="F201" s="107" t="s">
        <v>386</v>
      </c>
      <c r="G201" s="108" t="s">
        <v>110</v>
      </c>
      <c r="H201" s="109">
        <v>1</v>
      </c>
      <c r="I201" s="110">
        <v>94.1</v>
      </c>
      <c r="J201" s="110">
        <f>ROUND(I201*H201,2)</f>
        <v>94.1</v>
      </c>
      <c r="K201" s="107" t="s">
        <v>111</v>
      </c>
      <c r="L201" s="25"/>
      <c r="M201" s="111" t="s">
        <v>3</v>
      </c>
      <c r="N201" s="112" t="s">
        <v>37</v>
      </c>
      <c r="O201" s="113">
        <v>0</v>
      </c>
      <c r="P201" s="113">
        <f>O201*H201</f>
        <v>0</v>
      </c>
      <c r="Q201" s="113">
        <v>0</v>
      </c>
      <c r="R201" s="113">
        <f>Q201*H201</f>
        <v>0</v>
      </c>
      <c r="S201" s="113">
        <v>0</v>
      </c>
      <c r="T201" s="114">
        <f>S201*H201</f>
        <v>0</v>
      </c>
      <c r="AR201" s="115" t="s">
        <v>112</v>
      </c>
      <c r="AT201" s="115" t="s">
        <v>107</v>
      </c>
      <c r="AU201" s="115" t="s">
        <v>66</v>
      </c>
      <c r="AY201" s="13" t="s">
        <v>113</v>
      </c>
      <c r="BE201" s="116">
        <f>IF(N201="základní",J201,0)</f>
        <v>94.1</v>
      </c>
      <c r="BF201" s="116">
        <f>IF(N201="snížená",J201,0)</f>
        <v>0</v>
      </c>
      <c r="BG201" s="116">
        <f>IF(N201="zákl. přenesená",J201,0)</f>
        <v>0</v>
      </c>
      <c r="BH201" s="116">
        <f>IF(N201="sníž. přenesená",J201,0)</f>
        <v>0</v>
      </c>
      <c r="BI201" s="116">
        <f>IF(N201="nulová",J201,0)</f>
        <v>0</v>
      </c>
      <c r="BJ201" s="13" t="s">
        <v>74</v>
      </c>
      <c r="BK201" s="116">
        <f>ROUND(I201*H201,2)</f>
        <v>94.1</v>
      </c>
      <c r="BL201" s="13" t="s">
        <v>112</v>
      </c>
      <c r="BM201" s="115" t="s">
        <v>387</v>
      </c>
    </row>
    <row r="202" spans="2:65" s="1" customFormat="1" ht="19.5">
      <c r="B202" s="25"/>
      <c r="D202" s="117" t="s">
        <v>114</v>
      </c>
      <c r="F202" s="118" t="s">
        <v>388</v>
      </c>
      <c r="L202" s="25"/>
      <c r="M202" s="119"/>
      <c r="T202" s="46"/>
      <c r="AT202" s="13" t="s">
        <v>114</v>
      </c>
      <c r="AU202" s="13" t="s">
        <v>66</v>
      </c>
    </row>
    <row r="203" spans="2:65" s="1" customFormat="1" ht="16.5" customHeight="1">
      <c r="B203" s="104"/>
      <c r="C203" s="105" t="s">
        <v>252</v>
      </c>
      <c r="D203" s="105" t="s">
        <v>107</v>
      </c>
      <c r="E203" s="106" t="s">
        <v>389</v>
      </c>
      <c r="F203" s="107" t="s">
        <v>390</v>
      </c>
      <c r="G203" s="108" t="s">
        <v>135</v>
      </c>
      <c r="H203" s="109">
        <v>100</v>
      </c>
      <c r="I203" s="110">
        <v>49.8</v>
      </c>
      <c r="J203" s="110">
        <f>ROUND(I203*H203,2)</f>
        <v>4980</v>
      </c>
      <c r="K203" s="107" t="s">
        <v>111</v>
      </c>
      <c r="L203" s="25"/>
      <c r="M203" s="111" t="s">
        <v>3</v>
      </c>
      <c r="N203" s="112" t="s">
        <v>37</v>
      </c>
      <c r="O203" s="113">
        <v>0</v>
      </c>
      <c r="P203" s="113">
        <f>O203*H203</f>
        <v>0</v>
      </c>
      <c r="Q203" s="113">
        <v>0</v>
      </c>
      <c r="R203" s="113">
        <f>Q203*H203</f>
        <v>0</v>
      </c>
      <c r="S203" s="113">
        <v>0</v>
      </c>
      <c r="T203" s="114">
        <f>S203*H203</f>
        <v>0</v>
      </c>
      <c r="AR203" s="115" t="s">
        <v>112</v>
      </c>
      <c r="AT203" s="115" t="s">
        <v>107</v>
      </c>
      <c r="AU203" s="115" t="s">
        <v>66</v>
      </c>
      <c r="AY203" s="13" t="s">
        <v>113</v>
      </c>
      <c r="BE203" s="116">
        <f>IF(N203="základní",J203,0)</f>
        <v>4980</v>
      </c>
      <c r="BF203" s="116">
        <f>IF(N203="snížená",J203,0)</f>
        <v>0</v>
      </c>
      <c r="BG203" s="116">
        <f>IF(N203="zákl. přenesená",J203,0)</f>
        <v>0</v>
      </c>
      <c r="BH203" s="116">
        <f>IF(N203="sníž. přenesená",J203,0)</f>
        <v>0</v>
      </c>
      <c r="BI203" s="116">
        <f>IF(N203="nulová",J203,0)</f>
        <v>0</v>
      </c>
      <c r="BJ203" s="13" t="s">
        <v>74</v>
      </c>
      <c r="BK203" s="116">
        <f>ROUND(I203*H203,2)</f>
        <v>4980</v>
      </c>
      <c r="BL203" s="13" t="s">
        <v>112</v>
      </c>
      <c r="BM203" s="115" t="s">
        <v>391</v>
      </c>
    </row>
    <row r="204" spans="2:65" s="1" customFormat="1" ht="29.25">
      <c r="B204" s="25"/>
      <c r="D204" s="117" t="s">
        <v>114</v>
      </c>
      <c r="F204" s="118" t="s">
        <v>392</v>
      </c>
      <c r="L204" s="25"/>
      <c r="M204" s="119"/>
      <c r="T204" s="46"/>
      <c r="AT204" s="13" t="s">
        <v>114</v>
      </c>
      <c r="AU204" s="13" t="s">
        <v>66</v>
      </c>
    </row>
    <row r="205" spans="2:65" s="1" customFormat="1" ht="16.5" customHeight="1">
      <c r="B205" s="104"/>
      <c r="C205" s="105" t="s">
        <v>393</v>
      </c>
      <c r="D205" s="105" t="s">
        <v>107</v>
      </c>
      <c r="E205" s="106" t="s">
        <v>394</v>
      </c>
      <c r="F205" s="107" t="s">
        <v>395</v>
      </c>
      <c r="G205" s="108" t="s">
        <v>135</v>
      </c>
      <c r="H205" s="109">
        <v>200</v>
      </c>
      <c r="I205" s="110">
        <v>88.5</v>
      </c>
      <c r="J205" s="110">
        <f>ROUND(I205*H205,2)</f>
        <v>17700</v>
      </c>
      <c r="K205" s="107" t="s">
        <v>111</v>
      </c>
      <c r="L205" s="25"/>
      <c r="M205" s="111" t="s">
        <v>3</v>
      </c>
      <c r="N205" s="112" t="s">
        <v>37</v>
      </c>
      <c r="O205" s="113">
        <v>0</v>
      </c>
      <c r="P205" s="113">
        <f>O205*H205</f>
        <v>0</v>
      </c>
      <c r="Q205" s="113">
        <v>0</v>
      </c>
      <c r="R205" s="113">
        <f>Q205*H205</f>
        <v>0</v>
      </c>
      <c r="S205" s="113">
        <v>0</v>
      </c>
      <c r="T205" s="114">
        <f>S205*H205</f>
        <v>0</v>
      </c>
      <c r="AR205" s="115" t="s">
        <v>112</v>
      </c>
      <c r="AT205" s="115" t="s">
        <v>107</v>
      </c>
      <c r="AU205" s="115" t="s">
        <v>66</v>
      </c>
      <c r="AY205" s="13" t="s">
        <v>113</v>
      </c>
      <c r="BE205" s="116">
        <f>IF(N205="základní",J205,0)</f>
        <v>17700</v>
      </c>
      <c r="BF205" s="116">
        <f>IF(N205="snížená",J205,0)</f>
        <v>0</v>
      </c>
      <c r="BG205" s="116">
        <f>IF(N205="zákl. přenesená",J205,0)</f>
        <v>0</v>
      </c>
      <c r="BH205" s="116">
        <f>IF(N205="sníž. přenesená",J205,0)</f>
        <v>0</v>
      </c>
      <c r="BI205" s="116">
        <f>IF(N205="nulová",J205,0)</f>
        <v>0</v>
      </c>
      <c r="BJ205" s="13" t="s">
        <v>74</v>
      </c>
      <c r="BK205" s="116">
        <f>ROUND(I205*H205,2)</f>
        <v>17700</v>
      </c>
      <c r="BL205" s="13" t="s">
        <v>112</v>
      </c>
      <c r="BM205" s="115" t="s">
        <v>396</v>
      </c>
    </row>
    <row r="206" spans="2:65" s="1" customFormat="1" ht="29.25">
      <c r="B206" s="25"/>
      <c r="D206" s="117" t="s">
        <v>114</v>
      </c>
      <c r="F206" s="118" t="s">
        <v>397</v>
      </c>
      <c r="L206" s="25"/>
      <c r="M206" s="119"/>
      <c r="T206" s="46"/>
      <c r="AT206" s="13" t="s">
        <v>114</v>
      </c>
      <c r="AU206" s="13" t="s">
        <v>66</v>
      </c>
    </row>
    <row r="207" spans="2:65" s="1" customFormat="1" ht="16.5" customHeight="1">
      <c r="B207" s="104"/>
      <c r="C207" s="105" t="s">
        <v>256</v>
      </c>
      <c r="D207" s="105" t="s">
        <v>107</v>
      </c>
      <c r="E207" s="106" t="s">
        <v>398</v>
      </c>
      <c r="F207" s="107" t="s">
        <v>399</v>
      </c>
      <c r="G207" s="108" t="s">
        <v>135</v>
      </c>
      <c r="H207" s="109">
        <v>1000</v>
      </c>
      <c r="I207" s="110">
        <v>36.200000000000003</v>
      </c>
      <c r="J207" s="110">
        <f>ROUND(I207*H207,2)</f>
        <v>36200</v>
      </c>
      <c r="K207" s="107" t="s">
        <v>111</v>
      </c>
      <c r="L207" s="25"/>
      <c r="M207" s="111" t="s">
        <v>3</v>
      </c>
      <c r="N207" s="112" t="s">
        <v>37</v>
      </c>
      <c r="O207" s="113">
        <v>0</v>
      </c>
      <c r="P207" s="113">
        <f>O207*H207</f>
        <v>0</v>
      </c>
      <c r="Q207" s="113">
        <v>0</v>
      </c>
      <c r="R207" s="113">
        <f>Q207*H207</f>
        <v>0</v>
      </c>
      <c r="S207" s="113">
        <v>0</v>
      </c>
      <c r="T207" s="114">
        <f>S207*H207</f>
        <v>0</v>
      </c>
      <c r="AR207" s="115" t="s">
        <v>112</v>
      </c>
      <c r="AT207" s="115" t="s">
        <v>107</v>
      </c>
      <c r="AU207" s="115" t="s">
        <v>66</v>
      </c>
      <c r="AY207" s="13" t="s">
        <v>113</v>
      </c>
      <c r="BE207" s="116">
        <f>IF(N207="základní",J207,0)</f>
        <v>36200</v>
      </c>
      <c r="BF207" s="116">
        <f>IF(N207="snížená",J207,0)</f>
        <v>0</v>
      </c>
      <c r="BG207" s="116">
        <f>IF(N207="zákl. přenesená",J207,0)</f>
        <v>0</v>
      </c>
      <c r="BH207" s="116">
        <f>IF(N207="sníž. přenesená",J207,0)</f>
        <v>0</v>
      </c>
      <c r="BI207" s="116">
        <f>IF(N207="nulová",J207,0)</f>
        <v>0</v>
      </c>
      <c r="BJ207" s="13" t="s">
        <v>74</v>
      </c>
      <c r="BK207" s="116">
        <f>ROUND(I207*H207,2)</f>
        <v>36200</v>
      </c>
      <c r="BL207" s="13" t="s">
        <v>112</v>
      </c>
      <c r="BM207" s="115" t="s">
        <v>400</v>
      </c>
    </row>
    <row r="208" spans="2:65" s="1" customFormat="1" ht="19.5">
      <c r="B208" s="25"/>
      <c r="D208" s="117" t="s">
        <v>114</v>
      </c>
      <c r="F208" s="118" t="s">
        <v>401</v>
      </c>
      <c r="L208" s="25"/>
      <c r="M208" s="119"/>
      <c r="T208" s="46"/>
      <c r="AT208" s="13" t="s">
        <v>114</v>
      </c>
      <c r="AU208" s="13" t="s">
        <v>66</v>
      </c>
    </row>
    <row r="209" spans="2:65" s="1" customFormat="1" ht="16.5" customHeight="1">
      <c r="B209" s="104"/>
      <c r="C209" s="105" t="s">
        <v>402</v>
      </c>
      <c r="D209" s="105" t="s">
        <v>107</v>
      </c>
      <c r="E209" s="106" t="s">
        <v>403</v>
      </c>
      <c r="F209" s="107" t="s">
        <v>404</v>
      </c>
      <c r="G209" s="108" t="s">
        <v>135</v>
      </c>
      <c r="H209" s="109">
        <v>500</v>
      </c>
      <c r="I209" s="110">
        <v>42.1</v>
      </c>
      <c r="J209" s="110">
        <f>ROUND(I209*H209,2)</f>
        <v>21050</v>
      </c>
      <c r="K209" s="107" t="s">
        <v>111</v>
      </c>
      <c r="L209" s="25"/>
      <c r="M209" s="111" t="s">
        <v>3</v>
      </c>
      <c r="N209" s="112" t="s">
        <v>37</v>
      </c>
      <c r="O209" s="113">
        <v>0</v>
      </c>
      <c r="P209" s="113">
        <f>O209*H209</f>
        <v>0</v>
      </c>
      <c r="Q209" s="113">
        <v>0</v>
      </c>
      <c r="R209" s="113">
        <f>Q209*H209</f>
        <v>0</v>
      </c>
      <c r="S209" s="113">
        <v>0</v>
      </c>
      <c r="T209" s="114">
        <f>S209*H209</f>
        <v>0</v>
      </c>
      <c r="AR209" s="115" t="s">
        <v>112</v>
      </c>
      <c r="AT209" s="115" t="s">
        <v>107</v>
      </c>
      <c r="AU209" s="115" t="s">
        <v>66</v>
      </c>
      <c r="AY209" s="13" t="s">
        <v>113</v>
      </c>
      <c r="BE209" s="116">
        <f>IF(N209="základní",J209,0)</f>
        <v>21050</v>
      </c>
      <c r="BF209" s="116">
        <f>IF(N209="snížená",J209,0)</f>
        <v>0</v>
      </c>
      <c r="BG209" s="116">
        <f>IF(N209="zákl. přenesená",J209,0)</f>
        <v>0</v>
      </c>
      <c r="BH209" s="116">
        <f>IF(N209="sníž. přenesená",J209,0)</f>
        <v>0</v>
      </c>
      <c r="BI209" s="116">
        <f>IF(N209="nulová",J209,0)</f>
        <v>0</v>
      </c>
      <c r="BJ209" s="13" t="s">
        <v>74</v>
      </c>
      <c r="BK209" s="116">
        <f>ROUND(I209*H209,2)</f>
        <v>21050</v>
      </c>
      <c r="BL209" s="13" t="s">
        <v>112</v>
      </c>
      <c r="BM209" s="115" t="s">
        <v>405</v>
      </c>
    </row>
    <row r="210" spans="2:65" s="1" customFormat="1" ht="19.5">
      <c r="B210" s="25"/>
      <c r="D210" s="117" t="s">
        <v>114</v>
      </c>
      <c r="F210" s="118" t="s">
        <v>406</v>
      </c>
      <c r="L210" s="25"/>
      <c r="M210" s="119"/>
      <c r="T210" s="46"/>
      <c r="AT210" s="13" t="s">
        <v>114</v>
      </c>
      <c r="AU210" s="13" t="s">
        <v>66</v>
      </c>
    </row>
    <row r="211" spans="2:65" s="1" customFormat="1" ht="16.5" customHeight="1">
      <c r="B211" s="104"/>
      <c r="C211" s="105" t="s">
        <v>261</v>
      </c>
      <c r="D211" s="105" t="s">
        <v>107</v>
      </c>
      <c r="E211" s="106" t="s">
        <v>407</v>
      </c>
      <c r="F211" s="107" t="s">
        <v>408</v>
      </c>
      <c r="G211" s="108" t="s">
        <v>409</v>
      </c>
      <c r="H211" s="109">
        <v>40</v>
      </c>
      <c r="I211" s="110">
        <v>432</v>
      </c>
      <c r="J211" s="110">
        <f>ROUND(I211*H211,2)</f>
        <v>17280</v>
      </c>
      <c r="K211" s="107" t="s">
        <v>111</v>
      </c>
      <c r="L211" s="25"/>
      <c r="M211" s="111" t="s">
        <v>3</v>
      </c>
      <c r="N211" s="112" t="s">
        <v>37</v>
      </c>
      <c r="O211" s="113">
        <v>0</v>
      </c>
      <c r="P211" s="113">
        <f>O211*H211</f>
        <v>0</v>
      </c>
      <c r="Q211" s="113">
        <v>0</v>
      </c>
      <c r="R211" s="113">
        <f>Q211*H211</f>
        <v>0</v>
      </c>
      <c r="S211" s="113">
        <v>0</v>
      </c>
      <c r="T211" s="114">
        <f>S211*H211</f>
        <v>0</v>
      </c>
      <c r="AR211" s="115" t="s">
        <v>112</v>
      </c>
      <c r="AT211" s="115" t="s">
        <v>107</v>
      </c>
      <c r="AU211" s="115" t="s">
        <v>66</v>
      </c>
      <c r="AY211" s="13" t="s">
        <v>113</v>
      </c>
      <c r="BE211" s="116">
        <f>IF(N211="základní",J211,0)</f>
        <v>17280</v>
      </c>
      <c r="BF211" s="116">
        <f>IF(N211="snížená",J211,0)</f>
        <v>0</v>
      </c>
      <c r="BG211" s="116">
        <f>IF(N211="zákl. přenesená",J211,0)</f>
        <v>0</v>
      </c>
      <c r="BH211" s="116">
        <f>IF(N211="sníž. přenesená",J211,0)</f>
        <v>0</v>
      </c>
      <c r="BI211" s="116">
        <f>IF(N211="nulová",J211,0)</f>
        <v>0</v>
      </c>
      <c r="BJ211" s="13" t="s">
        <v>74</v>
      </c>
      <c r="BK211" s="116">
        <f>ROUND(I211*H211,2)</f>
        <v>17280</v>
      </c>
      <c r="BL211" s="13" t="s">
        <v>112</v>
      </c>
      <c r="BM211" s="115" t="s">
        <v>410</v>
      </c>
    </row>
    <row r="212" spans="2:65" s="1" customFormat="1" ht="29.25">
      <c r="B212" s="25"/>
      <c r="D212" s="117" t="s">
        <v>114</v>
      </c>
      <c r="F212" s="118" t="s">
        <v>411</v>
      </c>
      <c r="L212" s="25"/>
      <c r="M212" s="119"/>
      <c r="T212" s="46"/>
      <c r="AT212" s="13" t="s">
        <v>114</v>
      </c>
      <c r="AU212" s="13" t="s">
        <v>66</v>
      </c>
    </row>
    <row r="213" spans="2:65" s="1" customFormat="1" ht="16.5" customHeight="1">
      <c r="B213" s="104"/>
      <c r="C213" s="105" t="s">
        <v>412</v>
      </c>
      <c r="D213" s="105" t="s">
        <v>107</v>
      </c>
      <c r="E213" s="106" t="s">
        <v>413</v>
      </c>
      <c r="F213" s="107" t="s">
        <v>414</v>
      </c>
      <c r="G213" s="108" t="s">
        <v>409</v>
      </c>
      <c r="H213" s="109">
        <v>300</v>
      </c>
      <c r="I213" s="110">
        <v>641</v>
      </c>
      <c r="J213" s="110">
        <f>ROUND(I213*H213,2)</f>
        <v>192300</v>
      </c>
      <c r="K213" s="107" t="s">
        <v>111</v>
      </c>
      <c r="L213" s="25"/>
      <c r="M213" s="111" t="s">
        <v>3</v>
      </c>
      <c r="N213" s="112" t="s">
        <v>37</v>
      </c>
      <c r="O213" s="113">
        <v>0</v>
      </c>
      <c r="P213" s="113">
        <f>O213*H213</f>
        <v>0</v>
      </c>
      <c r="Q213" s="113">
        <v>0</v>
      </c>
      <c r="R213" s="113">
        <f>Q213*H213</f>
        <v>0</v>
      </c>
      <c r="S213" s="113">
        <v>0</v>
      </c>
      <c r="T213" s="114">
        <f>S213*H213</f>
        <v>0</v>
      </c>
      <c r="AR213" s="115" t="s">
        <v>112</v>
      </c>
      <c r="AT213" s="115" t="s">
        <v>107</v>
      </c>
      <c r="AU213" s="115" t="s">
        <v>66</v>
      </c>
      <c r="AY213" s="13" t="s">
        <v>113</v>
      </c>
      <c r="BE213" s="116">
        <f>IF(N213="základní",J213,0)</f>
        <v>192300</v>
      </c>
      <c r="BF213" s="116">
        <f>IF(N213="snížená",J213,0)</f>
        <v>0</v>
      </c>
      <c r="BG213" s="116">
        <f>IF(N213="zákl. přenesená",J213,0)</f>
        <v>0</v>
      </c>
      <c r="BH213" s="116">
        <f>IF(N213="sníž. přenesená",J213,0)</f>
        <v>0</v>
      </c>
      <c r="BI213" s="116">
        <f>IF(N213="nulová",J213,0)</f>
        <v>0</v>
      </c>
      <c r="BJ213" s="13" t="s">
        <v>74</v>
      </c>
      <c r="BK213" s="116">
        <f>ROUND(I213*H213,2)</f>
        <v>192300</v>
      </c>
      <c r="BL213" s="13" t="s">
        <v>112</v>
      </c>
      <c r="BM213" s="115" t="s">
        <v>415</v>
      </c>
    </row>
    <row r="214" spans="2:65" s="1" customFormat="1" ht="29.25">
      <c r="B214" s="25"/>
      <c r="D214" s="117" t="s">
        <v>114</v>
      </c>
      <c r="F214" s="118" t="s">
        <v>416</v>
      </c>
      <c r="L214" s="25"/>
      <c r="M214" s="119"/>
      <c r="T214" s="46"/>
      <c r="AT214" s="13" t="s">
        <v>114</v>
      </c>
      <c r="AU214" s="13" t="s">
        <v>66</v>
      </c>
    </row>
    <row r="215" spans="2:65" s="1" customFormat="1" ht="16.5" customHeight="1">
      <c r="B215" s="104"/>
      <c r="C215" s="105" t="s">
        <v>265</v>
      </c>
      <c r="D215" s="105" t="s">
        <v>107</v>
      </c>
      <c r="E215" s="106" t="s">
        <v>417</v>
      </c>
      <c r="F215" s="107" t="s">
        <v>418</v>
      </c>
      <c r="G215" s="108" t="s">
        <v>409</v>
      </c>
      <c r="H215" s="109">
        <v>40</v>
      </c>
      <c r="I215" s="110">
        <v>1000</v>
      </c>
      <c r="J215" s="110">
        <f>ROUND(I215*H215,2)</f>
        <v>40000</v>
      </c>
      <c r="K215" s="107" t="s">
        <v>111</v>
      </c>
      <c r="L215" s="25"/>
      <c r="M215" s="111" t="s">
        <v>3</v>
      </c>
      <c r="N215" s="112" t="s">
        <v>37</v>
      </c>
      <c r="O215" s="113">
        <v>0</v>
      </c>
      <c r="P215" s="113">
        <f>O215*H215</f>
        <v>0</v>
      </c>
      <c r="Q215" s="113">
        <v>0</v>
      </c>
      <c r="R215" s="113">
        <f>Q215*H215</f>
        <v>0</v>
      </c>
      <c r="S215" s="113">
        <v>0</v>
      </c>
      <c r="T215" s="114">
        <f>S215*H215</f>
        <v>0</v>
      </c>
      <c r="AR215" s="115" t="s">
        <v>112</v>
      </c>
      <c r="AT215" s="115" t="s">
        <v>107</v>
      </c>
      <c r="AU215" s="115" t="s">
        <v>66</v>
      </c>
      <c r="AY215" s="13" t="s">
        <v>113</v>
      </c>
      <c r="BE215" s="116">
        <f>IF(N215="základní",J215,0)</f>
        <v>40000</v>
      </c>
      <c r="BF215" s="116">
        <f>IF(N215="snížená",J215,0)</f>
        <v>0</v>
      </c>
      <c r="BG215" s="116">
        <f>IF(N215="zákl. přenesená",J215,0)</f>
        <v>0</v>
      </c>
      <c r="BH215" s="116">
        <f>IF(N215="sníž. přenesená",J215,0)</f>
        <v>0</v>
      </c>
      <c r="BI215" s="116">
        <f>IF(N215="nulová",J215,0)</f>
        <v>0</v>
      </c>
      <c r="BJ215" s="13" t="s">
        <v>74</v>
      </c>
      <c r="BK215" s="116">
        <f>ROUND(I215*H215,2)</f>
        <v>40000</v>
      </c>
      <c r="BL215" s="13" t="s">
        <v>112</v>
      </c>
      <c r="BM215" s="115" t="s">
        <v>419</v>
      </c>
    </row>
    <row r="216" spans="2:65" s="1" customFormat="1" ht="58.5">
      <c r="B216" s="25"/>
      <c r="D216" s="117" t="s">
        <v>114</v>
      </c>
      <c r="F216" s="118" t="s">
        <v>420</v>
      </c>
      <c r="L216" s="25"/>
      <c r="M216" s="119"/>
      <c r="T216" s="46"/>
      <c r="AT216" s="13" t="s">
        <v>114</v>
      </c>
      <c r="AU216" s="13" t="s">
        <v>66</v>
      </c>
    </row>
    <row r="217" spans="2:65" s="1" customFormat="1" ht="16.5" customHeight="1">
      <c r="B217" s="104"/>
      <c r="C217" s="105" t="s">
        <v>421</v>
      </c>
      <c r="D217" s="105" t="s">
        <v>107</v>
      </c>
      <c r="E217" s="106" t="s">
        <v>422</v>
      </c>
      <c r="F217" s="107" t="s">
        <v>423</v>
      </c>
      <c r="G217" s="108" t="s">
        <v>409</v>
      </c>
      <c r="H217" s="109">
        <v>40</v>
      </c>
      <c r="I217" s="110">
        <v>1080</v>
      </c>
      <c r="J217" s="110">
        <f>ROUND(I217*H217,2)</f>
        <v>43200</v>
      </c>
      <c r="K217" s="107" t="s">
        <v>111</v>
      </c>
      <c r="L217" s="25"/>
      <c r="M217" s="111" t="s">
        <v>3</v>
      </c>
      <c r="N217" s="112" t="s">
        <v>37</v>
      </c>
      <c r="O217" s="113">
        <v>0</v>
      </c>
      <c r="P217" s="113">
        <f>O217*H217</f>
        <v>0</v>
      </c>
      <c r="Q217" s="113">
        <v>0</v>
      </c>
      <c r="R217" s="113">
        <f>Q217*H217</f>
        <v>0</v>
      </c>
      <c r="S217" s="113">
        <v>0</v>
      </c>
      <c r="T217" s="114">
        <f>S217*H217</f>
        <v>0</v>
      </c>
      <c r="AR217" s="115" t="s">
        <v>112</v>
      </c>
      <c r="AT217" s="115" t="s">
        <v>107</v>
      </c>
      <c r="AU217" s="115" t="s">
        <v>66</v>
      </c>
      <c r="AY217" s="13" t="s">
        <v>113</v>
      </c>
      <c r="BE217" s="116">
        <f>IF(N217="základní",J217,0)</f>
        <v>43200</v>
      </c>
      <c r="BF217" s="116">
        <f>IF(N217="snížená",J217,0)</f>
        <v>0</v>
      </c>
      <c r="BG217" s="116">
        <f>IF(N217="zákl. přenesená",J217,0)</f>
        <v>0</v>
      </c>
      <c r="BH217" s="116">
        <f>IF(N217="sníž. přenesená",J217,0)</f>
        <v>0</v>
      </c>
      <c r="BI217" s="116">
        <f>IF(N217="nulová",J217,0)</f>
        <v>0</v>
      </c>
      <c r="BJ217" s="13" t="s">
        <v>74</v>
      </c>
      <c r="BK217" s="116">
        <f>ROUND(I217*H217,2)</f>
        <v>43200</v>
      </c>
      <c r="BL217" s="13" t="s">
        <v>112</v>
      </c>
      <c r="BM217" s="115" t="s">
        <v>424</v>
      </c>
    </row>
    <row r="218" spans="2:65" s="1" customFormat="1" ht="58.5">
      <c r="B218" s="25"/>
      <c r="D218" s="117" t="s">
        <v>114</v>
      </c>
      <c r="F218" s="118" t="s">
        <v>425</v>
      </c>
      <c r="L218" s="25"/>
      <c r="M218" s="119"/>
      <c r="T218" s="46"/>
      <c r="AT218" s="13" t="s">
        <v>114</v>
      </c>
      <c r="AU218" s="13" t="s">
        <v>66</v>
      </c>
    </row>
    <row r="219" spans="2:65" s="1" customFormat="1" ht="16.5" customHeight="1">
      <c r="B219" s="104"/>
      <c r="C219" s="105" t="s">
        <v>270</v>
      </c>
      <c r="D219" s="105" t="s">
        <v>107</v>
      </c>
      <c r="E219" s="106" t="s">
        <v>426</v>
      </c>
      <c r="F219" s="107" t="s">
        <v>427</v>
      </c>
      <c r="G219" s="108" t="s">
        <v>409</v>
      </c>
      <c r="H219" s="109">
        <v>100</v>
      </c>
      <c r="I219" s="110">
        <v>747</v>
      </c>
      <c r="J219" s="110">
        <f>ROUND(I219*H219,2)</f>
        <v>74700</v>
      </c>
      <c r="K219" s="107" t="s">
        <v>111</v>
      </c>
      <c r="L219" s="25"/>
      <c r="M219" s="111" t="s">
        <v>3</v>
      </c>
      <c r="N219" s="112" t="s">
        <v>37</v>
      </c>
      <c r="O219" s="113">
        <v>0</v>
      </c>
      <c r="P219" s="113">
        <f>O219*H219</f>
        <v>0</v>
      </c>
      <c r="Q219" s="113">
        <v>0</v>
      </c>
      <c r="R219" s="113">
        <f>Q219*H219</f>
        <v>0</v>
      </c>
      <c r="S219" s="113">
        <v>0</v>
      </c>
      <c r="T219" s="114">
        <f>S219*H219</f>
        <v>0</v>
      </c>
      <c r="AR219" s="115" t="s">
        <v>112</v>
      </c>
      <c r="AT219" s="115" t="s">
        <v>107</v>
      </c>
      <c r="AU219" s="115" t="s">
        <v>66</v>
      </c>
      <c r="AY219" s="13" t="s">
        <v>113</v>
      </c>
      <c r="BE219" s="116">
        <f>IF(N219="základní",J219,0)</f>
        <v>74700</v>
      </c>
      <c r="BF219" s="116">
        <f>IF(N219="snížená",J219,0)</f>
        <v>0</v>
      </c>
      <c r="BG219" s="116">
        <f>IF(N219="zákl. přenesená",J219,0)</f>
        <v>0</v>
      </c>
      <c r="BH219" s="116">
        <f>IF(N219="sníž. přenesená",J219,0)</f>
        <v>0</v>
      </c>
      <c r="BI219" s="116">
        <f>IF(N219="nulová",J219,0)</f>
        <v>0</v>
      </c>
      <c r="BJ219" s="13" t="s">
        <v>74</v>
      </c>
      <c r="BK219" s="116">
        <f>ROUND(I219*H219,2)</f>
        <v>74700</v>
      </c>
      <c r="BL219" s="13" t="s">
        <v>112</v>
      </c>
      <c r="BM219" s="115" t="s">
        <v>428</v>
      </c>
    </row>
    <row r="220" spans="2:65" s="1" customFormat="1" ht="58.5">
      <c r="B220" s="25"/>
      <c r="D220" s="117" t="s">
        <v>114</v>
      </c>
      <c r="F220" s="118" t="s">
        <v>429</v>
      </c>
      <c r="L220" s="25"/>
      <c r="M220" s="119"/>
      <c r="T220" s="46"/>
      <c r="AT220" s="13" t="s">
        <v>114</v>
      </c>
      <c r="AU220" s="13" t="s">
        <v>66</v>
      </c>
    </row>
    <row r="221" spans="2:65" s="1" customFormat="1" ht="16.5" customHeight="1">
      <c r="B221" s="104"/>
      <c r="C221" s="105" t="s">
        <v>430</v>
      </c>
      <c r="D221" s="105" t="s">
        <v>107</v>
      </c>
      <c r="E221" s="106" t="s">
        <v>431</v>
      </c>
      <c r="F221" s="107" t="s">
        <v>432</v>
      </c>
      <c r="G221" s="108" t="s">
        <v>409</v>
      </c>
      <c r="H221" s="109">
        <v>100</v>
      </c>
      <c r="I221" s="110">
        <v>807</v>
      </c>
      <c r="J221" s="110">
        <f>ROUND(I221*H221,2)</f>
        <v>80700</v>
      </c>
      <c r="K221" s="107" t="s">
        <v>111</v>
      </c>
      <c r="L221" s="25"/>
      <c r="M221" s="111" t="s">
        <v>3</v>
      </c>
      <c r="N221" s="112" t="s">
        <v>37</v>
      </c>
      <c r="O221" s="113">
        <v>0</v>
      </c>
      <c r="P221" s="113">
        <f>O221*H221</f>
        <v>0</v>
      </c>
      <c r="Q221" s="113">
        <v>0</v>
      </c>
      <c r="R221" s="113">
        <f>Q221*H221</f>
        <v>0</v>
      </c>
      <c r="S221" s="113">
        <v>0</v>
      </c>
      <c r="T221" s="114">
        <f>S221*H221</f>
        <v>0</v>
      </c>
      <c r="AR221" s="115" t="s">
        <v>112</v>
      </c>
      <c r="AT221" s="115" t="s">
        <v>107</v>
      </c>
      <c r="AU221" s="115" t="s">
        <v>66</v>
      </c>
      <c r="AY221" s="13" t="s">
        <v>113</v>
      </c>
      <c r="BE221" s="116">
        <f>IF(N221="základní",J221,0)</f>
        <v>80700</v>
      </c>
      <c r="BF221" s="116">
        <f>IF(N221="snížená",J221,0)</f>
        <v>0</v>
      </c>
      <c r="BG221" s="116">
        <f>IF(N221="zákl. přenesená",J221,0)</f>
        <v>0</v>
      </c>
      <c r="BH221" s="116">
        <f>IF(N221="sníž. přenesená",J221,0)</f>
        <v>0</v>
      </c>
      <c r="BI221" s="116">
        <f>IF(N221="nulová",J221,0)</f>
        <v>0</v>
      </c>
      <c r="BJ221" s="13" t="s">
        <v>74</v>
      </c>
      <c r="BK221" s="116">
        <f>ROUND(I221*H221,2)</f>
        <v>80700</v>
      </c>
      <c r="BL221" s="13" t="s">
        <v>112</v>
      </c>
      <c r="BM221" s="115" t="s">
        <v>433</v>
      </c>
    </row>
    <row r="222" spans="2:65" s="1" customFormat="1" ht="58.5">
      <c r="B222" s="25"/>
      <c r="D222" s="117" t="s">
        <v>114</v>
      </c>
      <c r="F222" s="118" t="s">
        <v>434</v>
      </c>
      <c r="L222" s="25"/>
      <c r="M222" s="119"/>
      <c r="T222" s="46"/>
      <c r="AT222" s="13" t="s">
        <v>114</v>
      </c>
      <c r="AU222" s="13" t="s">
        <v>66</v>
      </c>
    </row>
    <row r="223" spans="2:65" s="1" customFormat="1" ht="16.5" customHeight="1">
      <c r="B223" s="104"/>
      <c r="C223" s="105" t="s">
        <v>274</v>
      </c>
      <c r="D223" s="105" t="s">
        <v>107</v>
      </c>
      <c r="E223" s="106" t="s">
        <v>435</v>
      </c>
      <c r="F223" s="107" t="s">
        <v>436</v>
      </c>
      <c r="G223" s="108" t="s">
        <v>409</v>
      </c>
      <c r="H223" s="109">
        <v>100</v>
      </c>
      <c r="I223" s="110">
        <v>849</v>
      </c>
      <c r="J223" s="110">
        <f>ROUND(I223*H223,2)</f>
        <v>84900</v>
      </c>
      <c r="K223" s="107" t="s">
        <v>111</v>
      </c>
      <c r="L223" s="25"/>
      <c r="M223" s="111" t="s">
        <v>3</v>
      </c>
      <c r="N223" s="112" t="s">
        <v>37</v>
      </c>
      <c r="O223" s="113">
        <v>0</v>
      </c>
      <c r="P223" s="113">
        <f>O223*H223</f>
        <v>0</v>
      </c>
      <c r="Q223" s="113">
        <v>0</v>
      </c>
      <c r="R223" s="113">
        <f>Q223*H223</f>
        <v>0</v>
      </c>
      <c r="S223" s="113">
        <v>0</v>
      </c>
      <c r="T223" s="114">
        <f>S223*H223</f>
        <v>0</v>
      </c>
      <c r="AR223" s="115" t="s">
        <v>112</v>
      </c>
      <c r="AT223" s="115" t="s">
        <v>107</v>
      </c>
      <c r="AU223" s="115" t="s">
        <v>66</v>
      </c>
      <c r="AY223" s="13" t="s">
        <v>113</v>
      </c>
      <c r="BE223" s="116">
        <f>IF(N223="základní",J223,0)</f>
        <v>84900</v>
      </c>
      <c r="BF223" s="116">
        <f>IF(N223="snížená",J223,0)</f>
        <v>0</v>
      </c>
      <c r="BG223" s="116">
        <f>IF(N223="zákl. přenesená",J223,0)</f>
        <v>0</v>
      </c>
      <c r="BH223" s="116">
        <f>IF(N223="sníž. přenesená",J223,0)</f>
        <v>0</v>
      </c>
      <c r="BI223" s="116">
        <f>IF(N223="nulová",J223,0)</f>
        <v>0</v>
      </c>
      <c r="BJ223" s="13" t="s">
        <v>74</v>
      </c>
      <c r="BK223" s="116">
        <f>ROUND(I223*H223,2)</f>
        <v>84900</v>
      </c>
      <c r="BL223" s="13" t="s">
        <v>112</v>
      </c>
      <c r="BM223" s="115" t="s">
        <v>437</v>
      </c>
    </row>
    <row r="224" spans="2:65" s="1" customFormat="1" ht="58.5">
      <c r="B224" s="25"/>
      <c r="D224" s="117" t="s">
        <v>114</v>
      </c>
      <c r="F224" s="118" t="s">
        <v>438</v>
      </c>
      <c r="L224" s="25"/>
      <c r="M224" s="119"/>
      <c r="T224" s="46"/>
      <c r="AT224" s="13" t="s">
        <v>114</v>
      </c>
      <c r="AU224" s="13" t="s">
        <v>66</v>
      </c>
    </row>
    <row r="225" spans="2:65" s="1" customFormat="1" ht="16.5" customHeight="1">
      <c r="B225" s="104"/>
      <c r="C225" s="105" t="s">
        <v>439</v>
      </c>
      <c r="D225" s="105" t="s">
        <v>107</v>
      </c>
      <c r="E225" s="106" t="s">
        <v>440</v>
      </c>
      <c r="F225" s="107" t="s">
        <v>441</v>
      </c>
      <c r="G225" s="108" t="s">
        <v>409</v>
      </c>
      <c r="H225" s="109">
        <v>40</v>
      </c>
      <c r="I225" s="110">
        <v>994</v>
      </c>
      <c r="J225" s="110">
        <f>ROUND(I225*H225,2)</f>
        <v>39760</v>
      </c>
      <c r="K225" s="107" t="s">
        <v>111</v>
      </c>
      <c r="L225" s="25"/>
      <c r="M225" s="111" t="s">
        <v>3</v>
      </c>
      <c r="N225" s="112" t="s">
        <v>37</v>
      </c>
      <c r="O225" s="113">
        <v>0</v>
      </c>
      <c r="P225" s="113">
        <f>O225*H225</f>
        <v>0</v>
      </c>
      <c r="Q225" s="113">
        <v>0</v>
      </c>
      <c r="R225" s="113">
        <f>Q225*H225</f>
        <v>0</v>
      </c>
      <c r="S225" s="113">
        <v>0</v>
      </c>
      <c r="T225" s="114">
        <f>S225*H225</f>
        <v>0</v>
      </c>
      <c r="AR225" s="115" t="s">
        <v>112</v>
      </c>
      <c r="AT225" s="115" t="s">
        <v>107</v>
      </c>
      <c r="AU225" s="115" t="s">
        <v>66</v>
      </c>
      <c r="AY225" s="13" t="s">
        <v>113</v>
      </c>
      <c r="BE225" s="116">
        <f>IF(N225="základní",J225,0)</f>
        <v>39760</v>
      </c>
      <c r="BF225" s="116">
        <f>IF(N225="snížená",J225,0)</f>
        <v>0</v>
      </c>
      <c r="BG225" s="116">
        <f>IF(N225="zákl. přenesená",J225,0)</f>
        <v>0</v>
      </c>
      <c r="BH225" s="116">
        <f>IF(N225="sníž. přenesená",J225,0)</f>
        <v>0</v>
      </c>
      <c r="BI225" s="116">
        <f>IF(N225="nulová",J225,0)</f>
        <v>0</v>
      </c>
      <c r="BJ225" s="13" t="s">
        <v>74</v>
      </c>
      <c r="BK225" s="116">
        <f>ROUND(I225*H225,2)</f>
        <v>39760</v>
      </c>
      <c r="BL225" s="13" t="s">
        <v>112</v>
      </c>
      <c r="BM225" s="115" t="s">
        <v>442</v>
      </c>
    </row>
    <row r="226" spans="2:65" s="1" customFormat="1" ht="58.5">
      <c r="B226" s="25"/>
      <c r="D226" s="117" t="s">
        <v>114</v>
      </c>
      <c r="F226" s="118" t="s">
        <v>443</v>
      </c>
      <c r="L226" s="25"/>
      <c r="M226" s="119"/>
      <c r="T226" s="46"/>
      <c r="AT226" s="13" t="s">
        <v>114</v>
      </c>
      <c r="AU226" s="13" t="s">
        <v>66</v>
      </c>
    </row>
    <row r="227" spans="2:65" s="1" customFormat="1" ht="16.5" customHeight="1">
      <c r="B227" s="104"/>
      <c r="C227" s="105" t="s">
        <v>279</v>
      </c>
      <c r="D227" s="105" t="s">
        <v>107</v>
      </c>
      <c r="E227" s="106" t="s">
        <v>444</v>
      </c>
      <c r="F227" s="107" t="s">
        <v>445</v>
      </c>
      <c r="G227" s="108" t="s">
        <v>118</v>
      </c>
      <c r="H227" s="109">
        <v>0.2</v>
      </c>
      <c r="I227" s="110">
        <v>4398900</v>
      </c>
      <c r="J227" s="110">
        <f>ROUND(I227*H227,2)</f>
        <v>879780</v>
      </c>
      <c r="K227" s="107" t="s">
        <v>111</v>
      </c>
      <c r="L227" s="25"/>
      <c r="M227" s="111" t="s">
        <v>3</v>
      </c>
      <c r="N227" s="112" t="s">
        <v>37</v>
      </c>
      <c r="O227" s="113">
        <v>0</v>
      </c>
      <c r="P227" s="113">
        <f>O227*H227</f>
        <v>0</v>
      </c>
      <c r="Q227" s="113">
        <v>0</v>
      </c>
      <c r="R227" s="113">
        <f>Q227*H227</f>
        <v>0</v>
      </c>
      <c r="S227" s="113">
        <v>0</v>
      </c>
      <c r="T227" s="114">
        <f>S227*H227</f>
        <v>0</v>
      </c>
      <c r="AR227" s="115" t="s">
        <v>112</v>
      </c>
      <c r="AT227" s="115" t="s">
        <v>107</v>
      </c>
      <c r="AU227" s="115" t="s">
        <v>66</v>
      </c>
      <c r="AY227" s="13" t="s">
        <v>113</v>
      </c>
      <c r="BE227" s="116">
        <f>IF(N227="základní",J227,0)</f>
        <v>879780</v>
      </c>
      <c r="BF227" s="116">
        <f>IF(N227="snížená",J227,0)</f>
        <v>0</v>
      </c>
      <c r="BG227" s="116">
        <f>IF(N227="zákl. přenesená",J227,0)</f>
        <v>0</v>
      </c>
      <c r="BH227" s="116">
        <f>IF(N227="sníž. přenesená",J227,0)</f>
        <v>0</v>
      </c>
      <c r="BI227" s="116">
        <f>IF(N227="nulová",J227,0)</f>
        <v>0</v>
      </c>
      <c r="BJ227" s="13" t="s">
        <v>74</v>
      </c>
      <c r="BK227" s="116">
        <f>ROUND(I227*H227,2)</f>
        <v>879780</v>
      </c>
      <c r="BL227" s="13" t="s">
        <v>112</v>
      </c>
      <c r="BM227" s="115" t="s">
        <v>446</v>
      </c>
    </row>
    <row r="228" spans="2:65" s="1" customFormat="1" ht="78">
      <c r="B228" s="25"/>
      <c r="D228" s="117" t="s">
        <v>114</v>
      </c>
      <c r="F228" s="118" t="s">
        <v>447</v>
      </c>
      <c r="L228" s="25"/>
      <c r="M228" s="119"/>
      <c r="T228" s="46"/>
      <c r="AT228" s="13" t="s">
        <v>114</v>
      </c>
      <c r="AU228" s="13" t="s">
        <v>66</v>
      </c>
    </row>
    <row r="229" spans="2:65" s="1" customFormat="1" ht="16.5" customHeight="1">
      <c r="B229" s="104"/>
      <c r="C229" s="105" t="s">
        <v>448</v>
      </c>
      <c r="D229" s="105" t="s">
        <v>107</v>
      </c>
      <c r="E229" s="106" t="s">
        <v>449</v>
      </c>
      <c r="F229" s="107" t="s">
        <v>450</v>
      </c>
      <c r="G229" s="108" t="s">
        <v>118</v>
      </c>
      <c r="H229" s="109">
        <v>1</v>
      </c>
      <c r="I229" s="110">
        <v>3715600</v>
      </c>
      <c r="J229" s="110">
        <f>ROUND(I229*H229,2)</f>
        <v>3715600</v>
      </c>
      <c r="K229" s="107" t="s">
        <v>111</v>
      </c>
      <c r="L229" s="25"/>
      <c r="M229" s="111" t="s">
        <v>3</v>
      </c>
      <c r="N229" s="112" t="s">
        <v>37</v>
      </c>
      <c r="O229" s="113">
        <v>0</v>
      </c>
      <c r="P229" s="113">
        <f>O229*H229</f>
        <v>0</v>
      </c>
      <c r="Q229" s="113">
        <v>0</v>
      </c>
      <c r="R229" s="113">
        <f>Q229*H229</f>
        <v>0</v>
      </c>
      <c r="S229" s="113">
        <v>0</v>
      </c>
      <c r="T229" s="114">
        <f>S229*H229</f>
        <v>0</v>
      </c>
      <c r="AR229" s="115" t="s">
        <v>112</v>
      </c>
      <c r="AT229" s="115" t="s">
        <v>107</v>
      </c>
      <c r="AU229" s="115" t="s">
        <v>66</v>
      </c>
      <c r="AY229" s="13" t="s">
        <v>113</v>
      </c>
      <c r="BE229" s="116">
        <f>IF(N229="základní",J229,0)</f>
        <v>3715600</v>
      </c>
      <c r="BF229" s="116">
        <f>IF(N229="snížená",J229,0)</f>
        <v>0</v>
      </c>
      <c r="BG229" s="116">
        <f>IF(N229="zákl. přenesená",J229,0)</f>
        <v>0</v>
      </c>
      <c r="BH229" s="116">
        <f>IF(N229="sníž. přenesená",J229,0)</f>
        <v>0</v>
      </c>
      <c r="BI229" s="116">
        <f>IF(N229="nulová",J229,0)</f>
        <v>0</v>
      </c>
      <c r="BJ229" s="13" t="s">
        <v>74</v>
      </c>
      <c r="BK229" s="116">
        <f>ROUND(I229*H229,2)</f>
        <v>3715600</v>
      </c>
      <c r="BL229" s="13" t="s">
        <v>112</v>
      </c>
      <c r="BM229" s="115" t="s">
        <v>451</v>
      </c>
    </row>
    <row r="230" spans="2:65" s="1" customFormat="1" ht="68.25">
      <c r="B230" s="25"/>
      <c r="D230" s="117" t="s">
        <v>114</v>
      </c>
      <c r="F230" s="118" t="s">
        <v>452</v>
      </c>
      <c r="L230" s="25"/>
      <c r="M230" s="119"/>
      <c r="T230" s="46"/>
      <c r="AT230" s="13" t="s">
        <v>114</v>
      </c>
      <c r="AU230" s="13" t="s">
        <v>66</v>
      </c>
    </row>
    <row r="231" spans="2:65" s="1" customFormat="1" ht="16.5" customHeight="1">
      <c r="B231" s="104"/>
      <c r="C231" s="105" t="s">
        <v>283</v>
      </c>
      <c r="D231" s="105" t="s">
        <v>107</v>
      </c>
      <c r="E231" s="106" t="s">
        <v>453</v>
      </c>
      <c r="F231" s="107" t="s">
        <v>454</v>
      </c>
      <c r="G231" s="108" t="s">
        <v>118</v>
      </c>
      <c r="H231" s="109">
        <v>1</v>
      </c>
      <c r="I231" s="110">
        <v>3962000</v>
      </c>
      <c r="J231" s="110">
        <f>ROUND(I231*H231,2)</f>
        <v>3962000</v>
      </c>
      <c r="K231" s="107" t="s">
        <v>111</v>
      </c>
      <c r="L231" s="25"/>
      <c r="M231" s="111" t="s">
        <v>3</v>
      </c>
      <c r="N231" s="112" t="s">
        <v>37</v>
      </c>
      <c r="O231" s="113">
        <v>0</v>
      </c>
      <c r="P231" s="113">
        <f>O231*H231</f>
        <v>0</v>
      </c>
      <c r="Q231" s="113">
        <v>0</v>
      </c>
      <c r="R231" s="113">
        <f>Q231*H231</f>
        <v>0</v>
      </c>
      <c r="S231" s="113">
        <v>0</v>
      </c>
      <c r="T231" s="114">
        <f>S231*H231</f>
        <v>0</v>
      </c>
      <c r="AR231" s="115" t="s">
        <v>112</v>
      </c>
      <c r="AT231" s="115" t="s">
        <v>107</v>
      </c>
      <c r="AU231" s="115" t="s">
        <v>66</v>
      </c>
      <c r="AY231" s="13" t="s">
        <v>113</v>
      </c>
      <c r="BE231" s="116">
        <f>IF(N231="základní",J231,0)</f>
        <v>3962000</v>
      </c>
      <c r="BF231" s="116">
        <f>IF(N231="snížená",J231,0)</f>
        <v>0</v>
      </c>
      <c r="BG231" s="116">
        <f>IF(N231="zákl. přenesená",J231,0)</f>
        <v>0</v>
      </c>
      <c r="BH231" s="116">
        <f>IF(N231="sníž. přenesená",J231,0)</f>
        <v>0</v>
      </c>
      <c r="BI231" s="116">
        <f>IF(N231="nulová",J231,0)</f>
        <v>0</v>
      </c>
      <c r="BJ231" s="13" t="s">
        <v>74</v>
      </c>
      <c r="BK231" s="116">
        <f>ROUND(I231*H231,2)</f>
        <v>3962000</v>
      </c>
      <c r="BL231" s="13" t="s">
        <v>112</v>
      </c>
      <c r="BM231" s="115" t="s">
        <v>455</v>
      </c>
    </row>
    <row r="232" spans="2:65" s="1" customFormat="1" ht="68.25">
      <c r="B232" s="25"/>
      <c r="D232" s="117" t="s">
        <v>114</v>
      </c>
      <c r="F232" s="118" t="s">
        <v>456</v>
      </c>
      <c r="L232" s="25"/>
      <c r="M232" s="119"/>
      <c r="T232" s="46"/>
      <c r="AT232" s="13" t="s">
        <v>114</v>
      </c>
      <c r="AU232" s="13" t="s">
        <v>66</v>
      </c>
    </row>
    <row r="233" spans="2:65" s="1" customFormat="1" ht="16.5" customHeight="1">
      <c r="B233" s="104"/>
      <c r="C233" s="105" t="s">
        <v>457</v>
      </c>
      <c r="D233" s="105" t="s">
        <v>107</v>
      </c>
      <c r="E233" s="106" t="s">
        <v>458</v>
      </c>
      <c r="F233" s="107" t="s">
        <v>459</v>
      </c>
      <c r="G233" s="108" t="s">
        <v>118</v>
      </c>
      <c r="H233" s="109">
        <v>0.2</v>
      </c>
      <c r="I233" s="110">
        <v>3877000</v>
      </c>
      <c r="J233" s="110">
        <f>ROUND(I233*H233,2)</f>
        <v>775400</v>
      </c>
      <c r="K233" s="107" t="s">
        <v>111</v>
      </c>
      <c r="L233" s="25"/>
      <c r="M233" s="111" t="s">
        <v>3</v>
      </c>
      <c r="N233" s="112" t="s">
        <v>37</v>
      </c>
      <c r="O233" s="113">
        <v>0</v>
      </c>
      <c r="P233" s="113">
        <f>O233*H233</f>
        <v>0</v>
      </c>
      <c r="Q233" s="113">
        <v>0</v>
      </c>
      <c r="R233" s="113">
        <f>Q233*H233</f>
        <v>0</v>
      </c>
      <c r="S233" s="113">
        <v>0</v>
      </c>
      <c r="T233" s="114">
        <f>S233*H233</f>
        <v>0</v>
      </c>
      <c r="AR233" s="115" t="s">
        <v>112</v>
      </c>
      <c r="AT233" s="115" t="s">
        <v>107</v>
      </c>
      <c r="AU233" s="115" t="s">
        <v>66</v>
      </c>
      <c r="AY233" s="13" t="s">
        <v>113</v>
      </c>
      <c r="BE233" s="116">
        <f>IF(N233="základní",J233,0)</f>
        <v>775400</v>
      </c>
      <c r="BF233" s="116">
        <f>IF(N233="snížená",J233,0)</f>
        <v>0</v>
      </c>
      <c r="BG233" s="116">
        <f>IF(N233="zákl. přenesená",J233,0)</f>
        <v>0</v>
      </c>
      <c r="BH233" s="116">
        <f>IF(N233="sníž. přenesená",J233,0)</f>
        <v>0</v>
      </c>
      <c r="BI233" s="116">
        <f>IF(N233="nulová",J233,0)</f>
        <v>0</v>
      </c>
      <c r="BJ233" s="13" t="s">
        <v>74</v>
      </c>
      <c r="BK233" s="116">
        <f>ROUND(I233*H233,2)</f>
        <v>775400</v>
      </c>
      <c r="BL233" s="13" t="s">
        <v>112</v>
      </c>
      <c r="BM233" s="115" t="s">
        <v>460</v>
      </c>
    </row>
    <row r="234" spans="2:65" s="1" customFormat="1" ht="68.25">
      <c r="B234" s="25"/>
      <c r="D234" s="117" t="s">
        <v>114</v>
      </c>
      <c r="F234" s="118" t="s">
        <v>461</v>
      </c>
      <c r="L234" s="25"/>
      <c r="M234" s="119"/>
      <c r="T234" s="46"/>
      <c r="AT234" s="13" t="s">
        <v>114</v>
      </c>
      <c r="AU234" s="13" t="s">
        <v>66</v>
      </c>
    </row>
    <row r="235" spans="2:65" s="1" customFormat="1" ht="16.5" customHeight="1">
      <c r="B235" s="104"/>
      <c r="C235" s="105" t="s">
        <v>288</v>
      </c>
      <c r="D235" s="105" t="s">
        <v>107</v>
      </c>
      <c r="E235" s="106" t="s">
        <v>462</v>
      </c>
      <c r="F235" s="107" t="s">
        <v>463</v>
      </c>
      <c r="G235" s="108" t="s">
        <v>124</v>
      </c>
      <c r="H235" s="109">
        <v>100</v>
      </c>
      <c r="I235" s="110">
        <v>4910</v>
      </c>
      <c r="J235" s="110">
        <f>ROUND(I235*H235,2)</f>
        <v>491000</v>
      </c>
      <c r="K235" s="107" t="s">
        <v>111</v>
      </c>
      <c r="L235" s="25"/>
      <c r="M235" s="111" t="s">
        <v>3</v>
      </c>
      <c r="N235" s="112" t="s">
        <v>37</v>
      </c>
      <c r="O235" s="113">
        <v>0</v>
      </c>
      <c r="P235" s="113">
        <f>O235*H235</f>
        <v>0</v>
      </c>
      <c r="Q235" s="113">
        <v>0</v>
      </c>
      <c r="R235" s="113">
        <f>Q235*H235</f>
        <v>0</v>
      </c>
      <c r="S235" s="113">
        <v>0</v>
      </c>
      <c r="T235" s="114">
        <f>S235*H235</f>
        <v>0</v>
      </c>
      <c r="AR235" s="115" t="s">
        <v>112</v>
      </c>
      <c r="AT235" s="115" t="s">
        <v>107</v>
      </c>
      <c r="AU235" s="115" t="s">
        <v>66</v>
      </c>
      <c r="AY235" s="13" t="s">
        <v>113</v>
      </c>
      <c r="BE235" s="116">
        <f>IF(N235="základní",J235,0)</f>
        <v>491000</v>
      </c>
      <c r="BF235" s="116">
        <f>IF(N235="snížená",J235,0)</f>
        <v>0</v>
      </c>
      <c r="BG235" s="116">
        <f>IF(N235="zákl. přenesená",J235,0)</f>
        <v>0</v>
      </c>
      <c r="BH235" s="116">
        <f>IF(N235="sníž. přenesená",J235,0)</f>
        <v>0</v>
      </c>
      <c r="BI235" s="116">
        <f>IF(N235="nulová",J235,0)</f>
        <v>0</v>
      </c>
      <c r="BJ235" s="13" t="s">
        <v>74</v>
      </c>
      <c r="BK235" s="116">
        <f>ROUND(I235*H235,2)</f>
        <v>491000</v>
      </c>
      <c r="BL235" s="13" t="s">
        <v>112</v>
      </c>
      <c r="BM235" s="115" t="s">
        <v>464</v>
      </c>
    </row>
    <row r="236" spans="2:65" s="1" customFormat="1" ht="68.25">
      <c r="B236" s="25"/>
      <c r="D236" s="117" t="s">
        <v>114</v>
      </c>
      <c r="F236" s="118" t="s">
        <v>465</v>
      </c>
      <c r="L236" s="25"/>
      <c r="M236" s="119"/>
      <c r="T236" s="46"/>
      <c r="AT236" s="13" t="s">
        <v>114</v>
      </c>
      <c r="AU236" s="13" t="s">
        <v>66</v>
      </c>
    </row>
    <row r="237" spans="2:65" s="1" customFormat="1" ht="16.5" customHeight="1">
      <c r="B237" s="104"/>
      <c r="C237" s="105" t="s">
        <v>466</v>
      </c>
      <c r="D237" s="105" t="s">
        <v>107</v>
      </c>
      <c r="E237" s="106" t="s">
        <v>467</v>
      </c>
      <c r="F237" s="107" t="s">
        <v>468</v>
      </c>
      <c r="G237" s="108" t="s">
        <v>124</v>
      </c>
      <c r="H237" s="109">
        <v>100</v>
      </c>
      <c r="I237" s="110">
        <v>5260</v>
      </c>
      <c r="J237" s="110">
        <f>ROUND(I237*H237,2)</f>
        <v>526000</v>
      </c>
      <c r="K237" s="107" t="s">
        <v>111</v>
      </c>
      <c r="L237" s="25"/>
      <c r="M237" s="111" t="s">
        <v>3</v>
      </c>
      <c r="N237" s="112" t="s">
        <v>37</v>
      </c>
      <c r="O237" s="113">
        <v>0</v>
      </c>
      <c r="P237" s="113">
        <f>O237*H237</f>
        <v>0</v>
      </c>
      <c r="Q237" s="113">
        <v>0</v>
      </c>
      <c r="R237" s="113">
        <f>Q237*H237</f>
        <v>0</v>
      </c>
      <c r="S237" s="113">
        <v>0</v>
      </c>
      <c r="T237" s="114">
        <f>S237*H237</f>
        <v>0</v>
      </c>
      <c r="AR237" s="115" t="s">
        <v>112</v>
      </c>
      <c r="AT237" s="115" t="s">
        <v>107</v>
      </c>
      <c r="AU237" s="115" t="s">
        <v>66</v>
      </c>
      <c r="AY237" s="13" t="s">
        <v>113</v>
      </c>
      <c r="BE237" s="116">
        <f>IF(N237="základní",J237,0)</f>
        <v>526000</v>
      </c>
      <c r="BF237" s="116">
        <f>IF(N237="snížená",J237,0)</f>
        <v>0</v>
      </c>
      <c r="BG237" s="116">
        <f>IF(N237="zákl. přenesená",J237,0)</f>
        <v>0</v>
      </c>
      <c r="BH237" s="116">
        <f>IF(N237="sníž. přenesená",J237,0)</f>
        <v>0</v>
      </c>
      <c r="BI237" s="116">
        <f>IF(N237="nulová",J237,0)</f>
        <v>0</v>
      </c>
      <c r="BJ237" s="13" t="s">
        <v>74</v>
      </c>
      <c r="BK237" s="116">
        <f>ROUND(I237*H237,2)</f>
        <v>526000</v>
      </c>
      <c r="BL237" s="13" t="s">
        <v>112</v>
      </c>
      <c r="BM237" s="115" t="s">
        <v>469</v>
      </c>
    </row>
    <row r="238" spans="2:65" s="1" customFormat="1" ht="68.25">
      <c r="B238" s="25"/>
      <c r="D238" s="117" t="s">
        <v>114</v>
      </c>
      <c r="F238" s="118" t="s">
        <v>470</v>
      </c>
      <c r="L238" s="25"/>
      <c r="M238" s="119"/>
      <c r="T238" s="46"/>
      <c r="AT238" s="13" t="s">
        <v>114</v>
      </c>
      <c r="AU238" s="13" t="s">
        <v>66</v>
      </c>
    </row>
    <row r="239" spans="2:65" s="1" customFormat="1" ht="16.5" customHeight="1">
      <c r="B239" s="104"/>
      <c r="C239" s="105" t="s">
        <v>292</v>
      </c>
      <c r="D239" s="105" t="s">
        <v>107</v>
      </c>
      <c r="E239" s="106" t="s">
        <v>471</v>
      </c>
      <c r="F239" s="107" t="s">
        <v>472</v>
      </c>
      <c r="G239" s="108" t="s">
        <v>409</v>
      </c>
      <c r="H239" s="109">
        <v>200</v>
      </c>
      <c r="I239" s="110">
        <v>328</v>
      </c>
      <c r="J239" s="110">
        <f>ROUND(I239*H239,2)</f>
        <v>65600</v>
      </c>
      <c r="K239" s="107" t="s">
        <v>111</v>
      </c>
      <c r="L239" s="25"/>
      <c r="M239" s="111" t="s">
        <v>3</v>
      </c>
      <c r="N239" s="112" t="s">
        <v>37</v>
      </c>
      <c r="O239" s="113">
        <v>0</v>
      </c>
      <c r="P239" s="113">
        <f>O239*H239</f>
        <v>0</v>
      </c>
      <c r="Q239" s="113">
        <v>0</v>
      </c>
      <c r="R239" s="113">
        <f>Q239*H239</f>
        <v>0</v>
      </c>
      <c r="S239" s="113">
        <v>0</v>
      </c>
      <c r="T239" s="114">
        <f>S239*H239</f>
        <v>0</v>
      </c>
      <c r="AR239" s="115" t="s">
        <v>112</v>
      </c>
      <c r="AT239" s="115" t="s">
        <v>107</v>
      </c>
      <c r="AU239" s="115" t="s">
        <v>66</v>
      </c>
      <c r="AY239" s="13" t="s">
        <v>113</v>
      </c>
      <c r="BE239" s="116">
        <f>IF(N239="základní",J239,0)</f>
        <v>65600</v>
      </c>
      <c r="BF239" s="116">
        <f>IF(N239="snížená",J239,0)</f>
        <v>0</v>
      </c>
      <c r="BG239" s="116">
        <f>IF(N239="zákl. přenesená",J239,0)</f>
        <v>0</v>
      </c>
      <c r="BH239" s="116">
        <f>IF(N239="sníž. přenesená",J239,0)</f>
        <v>0</v>
      </c>
      <c r="BI239" s="116">
        <f>IF(N239="nulová",J239,0)</f>
        <v>0</v>
      </c>
      <c r="BJ239" s="13" t="s">
        <v>74</v>
      </c>
      <c r="BK239" s="116">
        <f>ROUND(I239*H239,2)</f>
        <v>65600</v>
      </c>
      <c r="BL239" s="13" t="s">
        <v>112</v>
      </c>
      <c r="BM239" s="115" t="s">
        <v>473</v>
      </c>
    </row>
    <row r="240" spans="2:65" s="1" customFormat="1" ht="29.25">
      <c r="B240" s="25"/>
      <c r="D240" s="117" t="s">
        <v>114</v>
      </c>
      <c r="F240" s="118" t="s">
        <v>474</v>
      </c>
      <c r="L240" s="25"/>
      <c r="M240" s="119"/>
      <c r="T240" s="46"/>
      <c r="AT240" s="13" t="s">
        <v>114</v>
      </c>
      <c r="AU240" s="13" t="s">
        <v>66</v>
      </c>
    </row>
    <row r="241" spans="2:65" s="1" customFormat="1" ht="16.5" customHeight="1">
      <c r="B241" s="104"/>
      <c r="C241" s="105" t="s">
        <v>475</v>
      </c>
      <c r="D241" s="105" t="s">
        <v>107</v>
      </c>
      <c r="E241" s="106" t="s">
        <v>476</v>
      </c>
      <c r="F241" s="107" t="s">
        <v>477</v>
      </c>
      <c r="G241" s="108" t="s">
        <v>409</v>
      </c>
      <c r="H241" s="109">
        <v>200</v>
      </c>
      <c r="I241" s="110">
        <v>328</v>
      </c>
      <c r="J241" s="110">
        <f>ROUND(I241*H241,2)</f>
        <v>65600</v>
      </c>
      <c r="K241" s="107" t="s">
        <v>111</v>
      </c>
      <c r="L241" s="25"/>
      <c r="M241" s="111" t="s">
        <v>3</v>
      </c>
      <c r="N241" s="112" t="s">
        <v>37</v>
      </c>
      <c r="O241" s="113">
        <v>0</v>
      </c>
      <c r="P241" s="113">
        <f>O241*H241</f>
        <v>0</v>
      </c>
      <c r="Q241" s="113">
        <v>0</v>
      </c>
      <c r="R241" s="113">
        <f>Q241*H241</f>
        <v>0</v>
      </c>
      <c r="S241" s="113">
        <v>0</v>
      </c>
      <c r="T241" s="114">
        <f>S241*H241</f>
        <v>0</v>
      </c>
      <c r="AR241" s="115" t="s">
        <v>112</v>
      </c>
      <c r="AT241" s="115" t="s">
        <v>107</v>
      </c>
      <c r="AU241" s="115" t="s">
        <v>66</v>
      </c>
      <c r="AY241" s="13" t="s">
        <v>113</v>
      </c>
      <c r="BE241" s="116">
        <f>IF(N241="základní",J241,0)</f>
        <v>65600</v>
      </c>
      <c r="BF241" s="116">
        <f>IF(N241="snížená",J241,0)</f>
        <v>0</v>
      </c>
      <c r="BG241" s="116">
        <f>IF(N241="zákl. přenesená",J241,0)</f>
        <v>0</v>
      </c>
      <c r="BH241" s="116">
        <f>IF(N241="sníž. přenesená",J241,0)</f>
        <v>0</v>
      </c>
      <c r="BI241" s="116">
        <f>IF(N241="nulová",J241,0)</f>
        <v>0</v>
      </c>
      <c r="BJ241" s="13" t="s">
        <v>74</v>
      </c>
      <c r="BK241" s="116">
        <f>ROUND(I241*H241,2)</f>
        <v>65600</v>
      </c>
      <c r="BL241" s="13" t="s">
        <v>112</v>
      </c>
      <c r="BM241" s="115" t="s">
        <v>478</v>
      </c>
    </row>
    <row r="242" spans="2:65" s="1" customFormat="1" ht="29.25">
      <c r="B242" s="25"/>
      <c r="D242" s="117" t="s">
        <v>114</v>
      </c>
      <c r="F242" s="118" t="s">
        <v>479</v>
      </c>
      <c r="L242" s="25"/>
      <c r="M242" s="119"/>
      <c r="T242" s="46"/>
      <c r="AT242" s="13" t="s">
        <v>114</v>
      </c>
      <c r="AU242" s="13" t="s">
        <v>66</v>
      </c>
    </row>
    <row r="243" spans="2:65" s="1" customFormat="1" ht="16.5" customHeight="1">
      <c r="B243" s="104"/>
      <c r="C243" s="105" t="s">
        <v>297</v>
      </c>
      <c r="D243" s="105" t="s">
        <v>107</v>
      </c>
      <c r="E243" s="106" t="s">
        <v>480</v>
      </c>
      <c r="F243" s="107" t="s">
        <v>481</v>
      </c>
      <c r="G243" s="108" t="s">
        <v>409</v>
      </c>
      <c r="H243" s="109">
        <v>200</v>
      </c>
      <c r="I243" s="110">
        <v>717</v>
      </c>
      <c r="J243" s="110">
        <f>ROUND(I243*H243,2)</f>
        <v>143400</v>
      </c>
      <c r="K243" s="107" t="s">
        <v>111</v>
      </c>
      <c r="L243" s="25"/>
      <c r="M243" s="111" t="s">
        <v>3</v>
      </c>
      <c r="N243" s="112" t="s">
        <v>37</v>
      </c>
      <c r="O243" s="113">
        <v>0</v>
      </c>
      <c r="P243" s="113">
        <f>O243*H243</f>
        <v>0</v>
      </c>
      <c r="Q243" s="113">
        <v>0</v>
      </c>
      <c r="R243" s="113">
        <f>Q243*H243</f>
        <v>0</v>
      </c>
      <c r="S243" s="113">
        <v>0</v>
      </c>
      <c r="T243" s="114">
        <f>S243*H243</f>
        <v>0</v>
      </c>
      <c r="AR243" s="115" t="s">
        <v>112</v>
      </c>
      <c r="AT243" s="115" t="s">
        <v>107</v>
      </c>
      <c r="AU243" s="115" t="s">
        <v>66</v>
      </c>
      <c r="AY243" s="13" t="s">
        <v>113</v>
      </c>
      <c r="BE243" s="116">
        <f>IF(N243="základní",J243,0)</f>
        <v>143400</v>
      </c>
      <c r="BF243" s="116">
        <f>IF(N243="snížená",J243,0)</f>
        <v>0</v>
      </c>
      <c r="BG243" s="116">
        <f>IF(N243="zákl. přenesená",J243,0)</f>
        <v>0</v>
      </c>
      <c r="BH243" s="116">
        <f>IF(N243="sníž. přenesená",J243,0)</f>
        <v>0</v>
      </c>
      <c r="BI243" s="116">
        <f>IF(N243="nulová",J243,0)</f>
        <v>0</v>
      </c>
      <c r="BJ243" s="13" t="s">
        <v>74</v>
      </c>
      <c r="BK243" s="116">
        <f>ROUND(I243*H243,2)</f>
        <v>143400</v>
      </c>
      <c r="BL243" s="13" t="s">
        <v>112</v>
      </c>
      <c r="BM243" s="115" t="s">
        <v>482</v>
      </c>
    </row>
    <row r="244" spans="2:65" s="1" customFormat="1" ht="29.25">
      <c r="B244" s="25"/>
      <c r="D244" s="117" t="s">
        <v>114</v>
      </c>
      <c r="F244" s="118" t="s">
        <v>483</v>
      </c>
      <c r="L244" s="25"/>
      <c r="M244" s="119"/>
      <c r="T244" s="46"/>
      <c r="AT244" s="13" t="s">
        <v>114</v>
      </c>
      <c r="AU244" s="13" t="s">
        <v>66</v>
      </c>
    </row>
    <row r="245" spans="2:65" s="1" customFormat="1" ht="16.5" customHeight="1">
      <c r="B245" s="104"/>
      <c r="C245" s="105" t="s">
        <v>484</v>
      </c>
      <c r="D245" s="105" t="s">
        <v>107</v>
      </c>
      <c r="E245" s="106" t="s">
        <v>485</v>
      </c>
      <c r="F245" s="107" t="s">
        <v>486</v>
      </c>
      <c r="G245" s="108" t="s">
        <v>409</v>
      </c>
      <c r="H245" s="109">
        <v>200</v>
      </c>
      <c r="I245" s="110">
        <v>717</v>
      </c>
      <c r="J245" s="110">
        <f>ROUND(I245*H245,2)</f>
        <v>143400</v>
      </c>
      <c r="K245" s="107" t="s">
        <v>111</v>
      </c>
      <c r="L245" s="25"/>
      <c r="M245" s="111" t="s">
        <v>3</v>
      </c>
      <c r="N245" s="112" t="s">
        <v>37</v>
      </c>
      <c r="O245" s="113">
        <v>0</v>
      </c>
      <c r="P245" s="113">
        <f>O245*H245</f>
        <v>0</v>
      </c>
      <c r="Q245" s="113">
        <v>0</v>
      </c>
      <c r="R245" s="113">
        <f>Q245*H245</f>
        <v>0</v>
      </c>
      <c r="S245" s="113">
        <v>0</v>
      </c>
      <c r="T245" s="114">
        <f>S245*H245</f>
        <v>0</v>
      </c>
      <c r="AR245" s="115" t="s">
        <v>112</v>
      </c>
      <c r="AT245" s="115" t="s">
        <v>107</v>
      </c>
      <c r="AU245" s="115" t="s">
        <v>66</v>
      </c>
      <c r="AY245" s="13" t="s">
        <v>113</v>
      </c>
      <c r="BE245" s="116">
        <f>IF(N245="základní",J245,0)</f>
        <v>143400</v>
      </c>
      <c r="BF245" s="116">
        <f>IF(N245="snížená",J245,0)</f>
        <v>0</v>
      </c>
      <c r="BG245" s="116">
        <f>IF(N245="zákl. přenesená",J245,0)</f>
        <v>0</v>
      </c>
      <c r="BH245" s="116">
        <f>IF(N245="sníž. přenesená",J245,0)</f>
        <v>0</v>
      </c>
      <c r="BI245" s="116">
        <f>IF(N245="nulová",J245,0)</f>
        <v>0</v>
      </c>
      <c r="BJ245" s="13" t="s">
        <v>74</v>
      </c>
      <c r="BK245" s="116">
        <f>ROUND(I245*H245,2)</f>
        <v>143400</v>
      </c>
      <c r="BL245" s="13" t="s">
        <v>112</v>
      </c>
      <c r="BM245" s="115" t="s">
        <v>487</v>
      </c>
    </row>
    <row r="246" spans="2:65" s="1" customFormat="1" ht="29.25">
      <c r="B246" s="25"/>
      <c r="D246" s="117" t="s">
        <v>114</v>
      </c>
      <c r="F246" s="118" t="s">
        <v>488</v>
      </c>
      <c r="L246" s="25"/>
      <c r="M246" s="119"/>
      <c r="T246" s="46"/>
      <c r="AT246" s="13" t="s">
        <v>114</v>
      </c>
      <c r="AU246" s="13" t="s">
        <v>66</v>
      </c>
    </row>
    <row r="247" spans="2:65" s="1" customFormat="1" ht="16.5" customHeight="1">
      <c r="B247" s="104"/>
      <c r="C247" s="105" t="s">
        <v>301</v>
      </c>
      <c r="D247" s="105" t="s">
        <v>107</v>
      </c>
      <c r="E247" s="106" t="s">
        <v>489</v>
      </c>
      <c r="F247" s="107" t="s">
        <v>490</v>
      </c>
      <c r="G247" s="108" t="s">
        <v>135</v>
      </c>
      <c r="H247" s="109">
        <v>100</v>
      </c>
      <c r="I247" s="110">
        <v>76.8</v>
      </c>
      <c r="J247" s="110">
        <f>ROUND(I247*H247,2)</f>
        <v>7680</v>
      </c>
      <c r="K247" s="107" t="s">
        <v>111</v>
      </c>
      <c r="L247" s="25"/>
      <c r="M247" s="111" t="s">
        <v>3</v>
      </c>
      <c r="N247" s="112" t="s">
        <v>37</v>
      </c>
      <c r="O247" s="113">
        <v>0</v>
      </c>
      <c r="P247" s="113">
        <f>O247*H247</f>
        <v>0</v>
      </c>
      <c r="Q247" s="113">
        <v>0</v>
      </c>
      <c r="R247" s="113">
        <f>Q247*H247</f>
        <v>0</v>
      </c>
      <c r="S247" s="113">
        <v>0</v>
      </c>
      <c r="T247" s="114">
        <f>S247*H247</f>
        <v>0</v>
      </c>
      <c r="AR247" s="115" t="s">
        <v>112</v>
      </c>
      <c r="AT247" s="115" t="s">
        <v>107</v>
      </c>
      <c r="AU247" s="115" t="s">
        <v>66</v>
      </c>
      <c r="AY247" s="13" t="s">
        <v>113</v>
      </c>
      <c r="BE247" s="116">
        <f>IF(N247="základní",J247,0)</f>
        <v>7680</v>
      </c>
      <c r="BF247" s="116">
        <f>IF(N247="snížená",J247,0)</f>
        <v>0</v>
      </c>
      <c r="BG247" s="116">
        <f>IF(N247="zákl. přenesená",J247,0)</f>
        <v>0</v>
      </c>
      <c r="BH247" s="116">
        <f>IF(N247="sníž. přenesená",J247,0)</f>
        <v>0</v>
      </c>
      <c r="BI247" s="116">
        <f>IF(N247="nulová",J247,0)</f>
        <v>0</v>
      </c>
      <c r="BJ247" s="13" t="s">
        <v>74</v>
      </c>
      <c r="BK247" s="116">
        <f>ROUND(I247*H247,2)</f>
        <v>7680</v>
      </c>
      <c r="BL247" s="13" t="s">
        <v>112</v>
      </c>
      <c r="BM247" s="115" t="s">
        <v>491</v>
      </c>
    </row>
    <row r="248" spans="2:65" s="1" customFormat="1" ht="19.5">
      <c r="B248" s="25"/>
      <c r="D248" s="117" t="s">
        <v>114</v>
      </c>
      <c r="F248" s="118" t="s">
        <v>492</v>
      </c>
      <c r="L248" s="25"/>
      <c r="M248" s="119"/>
      <c r="T248" s="46"/>
      <c r="AT248" s="13" t="s">
        <v>114</v>
      </c>
      <c r="AU248" s="13" t="s">
        <v>66</v>
      </c>
    </row>
    <row r="249" spans="2:65" s="1" customFormat="1" ht="16.5" customHeight="1">
      <c r="B249" s="104"/>
      <c r="C249" s="105" t="s">
        <v>493</v>
      </c>
      <c r="D249" s="105" t="s">
        <v>107</v>
      </c>
      <c r="E249" s="106" t="s">
        <v>494</v>
      </c>
      <c r="F249" s="107" t="s">
        <v>495</v>
      </c>
      <c r="G249" s="108" t="s">
        <v>124</v>
      </c>
      <c r="H249" s="109">
        <v>100</v>
      </c>
      <c r="I249" s="110">
        <v>815</v>
      </c>
      <c r="J249" s="110">
        <f>ROUND(I249*H249,2)</f>
        <v>81500</v>
      </c>
      <c r="K249" s="107" t="s">
        <v>111</v>
      </c>
      <c r="L249" s="25"/>
      <c r="M249" s="111" t="s">
        <v>3</v>
      </c>
      <c r="N249" s="112" t="s">
        <v>37</v>
      </c>
      <c r="O249" s="113">
        <v>0</v>
      </c>
      <c r="P249" s="113">
        <f>O249*H249</f>
        <v>0</v>
      </c>
      <c r="Q249" s="113">
        <v>0</v>
      </c>
      <c r="R249" s="113">
        <f>Q249*H249</f>
        <v>0</v>
      </c>
      <c r="S249" s="113">
        <v>0</v>
      </c>
      <c r="T249" s="114">
        <f>S249*H249</f>
        <v>0</v>
      </c>
      <c r="AR249" s="115" t="s">
        <v>112</v>
      </c>
      <c r="AT249" s="115" t="s">
        <v>107</v>
      </c>
      <c r="AU249" s="115" t="s">
        <v>66</v>
      </c>
      <c r="AY249" s="13" t="s">
        <v>113</v>
      </c>
      <c r="BE249" s="116">
        <f>IF(N249="základní",J249,0)</f>
        <v>81500</v>
      </c>
      <c r="BF249" s="116">
        <f>IF(N249="snížená",J249,0)</f>
        <v>0</v>
      </c>
      <c r="BG249" s="116">
        <f>IF(N249="zákl. přenesená",J249,0)</f>
        <v>0</v>
      </c>
      <c r="BH249" s="116">
        <f>IF(N249="sníž. přenesená",J249,0)</f>
        <v>0</v>
      </c>
      <c r="BI249" s="116">
        <f>IF(N249="nulová",J249,0)</f>
        <v>0</v>
      </c>
      <c r="BJ249" s="13" t="s">
        <v>74</v>
      </c>
      <c r="BK249" s="116">
        <f>ROUND(I249*H249,2)</f>
        <v>81500</v>
      </c>
      <c r="BL249" s="13" t="s">
        <v>112</v>
      </c>
      <c r="BM249" s="115" t="s">
        <v>496</v>
      </c>
    </row>
    <row r="250" spans="2:65" s="1" customFormat="1" ht="19.5">
      <c r="B250" s="25"/>
      <c r="D250" s="117" t="s">
        <v>114</v>
      </c>
      <c r="F250" s="118" t="s">
        <v>497</v>
      </c>
      <c r="L250" s="25"/>
      <c r="M250" s="119"/>
      <c r="T250" s="46"/>
      <c r="AT250" s="13" t="s">
        <v>114</v>
      </c>
      <c r="AU250" s="13" t="s">
        <v>66</v>
      </c>
    </row>
    <row r="251" spans="2:65" s="1" customFormat="1" ht="16.5" customHeight="1">
      <c r="B251" s="104"/>
      <c r="C251" s="105" t="s">
        <v>306</v>
      </c>
      <c r="D251" s="105" t="s">
        <v>107</v>
      </c>
      <c r="E251" s="106" t="s">
        <v>498</v>
      </c>
      <c r="F251" s="107" t="s">
        <v>499</v>
      </c>
      <c r="G251" s="108" t="s">
        <v>124</v>
      </c>
      <c r="H251" s="109">
        <v>100</v>
      </c>
      <c r="I251" s="110">
        <v>1140</v>
      </c>
      <c r="J251" s="110">
        <f>ROUND(I251*H251,2)</f>
        <v>114000</v>
      </c>
      <c r="K251" s="107" t="s">
        <v>111</v>
      </c>
      <c r="L251" s="25"/>
      <c r="M251" s="111" t="s">
        <v>3</v>
      </c>
      <c r="N251" s="112" t="s">
        <v>37</v>
      </c>
      <c r="O251" s="113">
        <v>0</v>
      </c>
      <c r="P251" s="113">
        <f>O251*H251</f>
        <v>0</v>
      </c>
      <c r="Q251" s="113">
        <v>0</v>
      </c>
      <c r="R251" s="113">
        <f>Q251*H251</f>
        <v>0</v>
      </c>
      <c r="S251" s="113">
        <v>0</v>
      </c>
      <c r="T251" s="114">
        <f>S251*H251</f>
        <v>0</v>
      </c>
      <c r="AR251" s="115" t="s">
        <v>112</v>
      </c>
      <c r="AT251" s="115" t="s">
        <v>107</v>
      </c>
      <c r="AU251" s="115" t="s">
        <v>66</v>
      </c>
      <c r="AY251" s="13" t="s">
        <v>113</v>
      </c>
      <c r="BE251" s="116">
        <f>IF(N251="základní",J251,0)</f>
        <v>114000</v>
      </c>
      <c r="BF251" s="116">
        <f>IF(N251="snížená",J251,0)</f>
        <v>0</v>
      </c>
      <c r="BG251" s="116">
        <f>IF(N251="zákl. přenesená",J251,0)</f>
        <v>0</v>
      </c>
      <c r="BH251" s="116">
        <f>IF(N251="sníž. přenesená",J251,0)</f>
        <v>0</v>
      </c>
      <c r="BI251" s="116">
        <f>IF(N251="nulová",J251,0)</f>
        <v>0</v>
      </c>
      <c r="BJ251" s="13" t="s">
        <v>74</v>
      </c>
      <c r="BK251" s="116">
        <f>ROUND(I251*H251,2)</f>
        <v>114000</v>
      </c>
      <c r="BL251" s="13" t="s">
        <v>112</v>
      </c>
      <c r="BM251" s="115" t="s">
        <v>500</v>
      </c>
    </row>
    <row r="252" spans="2:65" s="1" customFormat="1" ht="19.5">
      <c r="B252" s="25"/>
      <c r="D252" s="117" t="s">
        <v>114</v>
      </c>
      <c r="F252" s="118" t="s">
        <v>501</v>
      </c>
      <c r="L252" s="25"/>
      <c r="M252" s="119"/>
      <c r="T252" s="46"/>
      <c r="AT252" s="13" t="s">
        <v>114</v>
      </c>
      <c r="AU252" s="13" t="s">
        <v>66</v>
      </c>
    </row>
    <row r="253" spans="2:65" s="1" customFormat="1" ht="16.5" customHeight="1">
      <c r="B253" s="104"/>
      <c r="C253" s="105" t="s">
        <v>502</v>
      </c>
      <c r="D253" s="105" t="s">
        <v>107</v>
      </c>
      <c r="E253" s="106" t="s">
        <v>503</v>
      </c>
      <c r="F253" s="107" t="s">
        <v>504</v>
      </c>
      <c r="G253" s="108" t="s">
        <v>124</v>
      </c>
      <c r="H253" s="109">
        <v>100</v>
      </c>
      <c r="I253" s="110">
        <v>877</v>
      </c>
      <c r="J253" s="110">
        <f>ROUND(I253*H253,2)</f>
        <v>87700</v>
      </c>
      <c r="K253" s="107" t="s">
        <v>111</v>
      </c>
      <c r="L253" s="25"/>
      <c r="M253" s="111" t="s">
        <v>3</v>
      </c>
      <c r="N253" s="112" t="s">
        <v>37</v>
      </c>
      <c r="O253" s="113">
        <v>0</v>
      </c>
      <c r="P253" s="113">
        <f>O253*H253</f>
        <v>0</v>
      </c>
      <c r="Q253" s="113">
        <v>0</v>
      </c>
      <c r="R253" s="113">
        <f>Q253*H253</f>
        <v>0</v>
      </c>
      <c r="S253" s="113">
        <v>0</v>
      </c>
      <c r="T253" s="114">
        <f>S253*H253</f>
        <v>0</v>
      </c>
      <c r="AR253" s="115" t="s">
        <v>112</v>
      </c>
      <c r="AT253" s="115" t="s">
        <v>107</v>
      </c>
      <c r="AU253" s="115" t="s">
        <v>66</v>
      </c>
      <c r="AY253" s="13" t="s">
        <v>113</v>
      </c>
      <c r="BE253" s="116">
        <f>IF(N253="základní",J253,0)</f>
        <v>87700</v>
      </c>
      <c r="BF253" s="116">
        <f>IF(N253="snížená",J253,0)</f>
        <v>0</v>
      </c>
      <c r="BG253" s="116">
        <f>IF(N253="zákl. přenesená",J253,0)</f>
        <v>0</v>
      </c>
      <c r="BH253" s="116">
        <f>IF(N253="sníž. přenesená",J253,0)</f>
        <v>0</v>
      </c>
      <c r="BI253" s="116">
        <f>IF(N253="nulová",J253,0)</f>
        <v>0</v>
      </c>
      <c r="BJ253" s="13" t="s">
        <v>74</v>
      </c>
      <c r="BK253" s="116">
        <f>ROUND(I253*H253,2)</f>
        <v>87700</v>
      </c>
      <c r="BL253" s="13" t="s">
        <v>112</v>
      </c>
      <c r="BM253" s="115" t="s">
        <v>505</v>
      </c>
    </row>
    <row r="254" spans="2:65" s="1" customFormat="1" ht="19.5">
      <c r="B254" s="25"/>
      <c r="D254" s="117" t="s">
        <v>114</v>
      </c>
      <c r="F254" s="118" t="s">
        <v>506</v>
      </c>
      <c r="L254" s="25"/>
      <c r="M254" s="119"/>
      <c r="T254" s="46"/>
      <c r="AT254" s="13" t="s">
        <v>114</v>
      </c>
      <c r="AU254" s="13" t="s">
        <v>66</v>
      </c>
    </row>
    <row r="255" spans="2:65" s="1" customFormat="1" ht="16.5" customHeight="1">
      <c r="B255" s="104"/>
      <c r="C255" s="105" t="s">
        <v>310</v>
      </c>
      <c r="D255" s="105" t="s">
        <v>107</v>
      </c>
      <c r="E255" s="106" t="s">
        <v>507</v>
      </c>
      <c r="F255" s="107" t="s">
        <v>508</v>
      </c>
      <c r="G255" s="108" t="s">
        <v>124</v>
      </c>
      <c r="H255" s="109">
        <v>100</v>
      </c>
      <c r="I255" s="110">
        <v>1230</v>
      </c>
      <c r="J255" s="110">
        <f>ROUND(I255*H255,2)</f>
        <v>123000</v>
      </c>
      <c r="K255" s="107" t="s">
        <v>111</v>
      </c>
      <c r="L255" s="25"/>
      <c r="M255" s="111" t="s">
        <v>3</v>
      </c>
      <c r="N255" s="112" t="s">
        <v>37</v>
      </c>
      <c r="O255" s="113">
        <v>0</v>
      </c>
      <c r="P255" s="113">
        <f>O255*H255</f>
        <v>0</v>
      </c>
      <c r="Q255" s="113">
        <v>0</v>
      </c>
      <c r="R255" s="113">
        <f>Q255*H255</f>
        <v>0</v>
      </c>
      <c r="S255" s="113">
        <v>0</v>
      </c>
      <c r="T255" s="114">
        <f>S255*H255</f>
        <v>0</v>
      </c>
      <c r="AR255" s="115" t="s">
        <v>112</v>
      </c>
      <c r="AT255" s="115" t="s">
        <v>107</v>
      </c>
      <c r="AU255" s="115" t="s">
        <v>66</v>
      </c>
      <c r="AY255" s="13" t="s">
        <v>113</v>
      </c>
      <c r="BE255" s="116">
        <f>IF(N255="základní",J255,0)</f>
        <v>123000</v>
      </c>
      <c r="BF255" s="116">
        <f>IF(N255="snížená",J255,0)</f>
        <v>0</v>
      </c>
      <c r="BG255" s="116">
        <f>IF(N255="zákl. přenesená",J255,0)</f>
        <v>0</v>
      </c>
      <c r="BH255" s="116">
        <f>IF(N255="sníž. přenesená",J255,0)</f>
        <v>0</v>
      </c>
      <c r="BI255" s="116">
        <f>IF(N255="nulová",J255,0)</f>
        <v>0</v>
      </c>
      <c r="BJ255" s="13" t="s">
        <v>74</v>
      </c>
      <c r="BK255" s="116">
        <f>ROUND(I255*H255,2)</f>
        <v>123000</v>
      </c>
      <c r="BL255" s="13" t="s">
        <v>112</v>
      </c>
      <c r="BM255" s="115" t="s">
        <v>509</v>
      </c>
    </row>
    <row r="256" spans="2:65" s="1" customFormat="1" ht="19.5">
      <c r="B256" s="25"/>
      <c r="D256" s="117" t="s">
        <v>114</v>
      </c>
      <c r="F256" s="118" t="s">
        <v>510</v>
      </c>
      <c r="L256" s="25"/>
      <c r="M256" s="119"/>
      <c r="T256" s="46"/>
      <c r="AT256" s="13" t="s">
        <v>114</v>
      </c>
      <c r="AU256" s="13" t="s">
        <v>66</v>
      </c>
    </row>
    <row r="257" spans="2:65" s="1" customFormat="1" ht="16.5" customHeight="1">
      <c r="B257" s="104"/>
      <c r="C257" s="105" t="s">
        <v>511</v>
      </c>
      <c r="D257" s="105" t="s">
        <v>107</v>
      </c>
      <c r="E257" s="106" t="s">
        <v>512</v>
      </c>
      <c r="F257" s="107" t="s">
        <v>513</v>
      </c>
      <c r="G257" s="108" t="s">
        <v>135</v>
      </c>
      <c r="H257" s="109">
        <v>10</v>
      </c>
      <c r="I257" s="110">
        <v>563</v>
      </c>
      <c r="J257" s="110">
        <f>ROUND(I257*H257,2)</f>
        <v>5630</v>
      </c>
      <c r="K257" s="107" t="s">
        <v>111</v>
      </c>
      <c r="L257" s="25"/>
      <c r="M257" s="111" t="s">
        <v>3</v>
      </c>
      <c r="N257" s="112" t="s">
        <v>37</v>
      </c>
      <c r="O257" s="113">
        <v>0</v>
      </c>
      <c r="P257" s="113">
        <f>O257*H257</f>
        <v>0</v>
      </c>
      <c r="Q257" s="113">
        <v>0</v>
      </c>
      <c r="R257" s="113">
        <f>Q257*H257</f>
        <v>0</v>
      </c>
      <c r="S257" s="113">
        <v>0</v>
      </c>
      <c r="T257" s="114">
        <f>S257*H257</f>
        <v>0</v>
      </c>
      <c r="AR257" s="115" t="s">
        <v>112</v>
      </c>
      <c r="AT257" s="115" t="s">
        <v>107</v>
      </c>
      <c r="AU257" s="115" t="s">
        <v>66</v>
      </c>
      <c r="AY257" s="13" t="s">
        <v>113</v>
      </c>
      <c r="BE257" s="116">
        <f>IF(N257="základní",J257,0)</f>
        <v>5630</v>
      </c>
      <c r="BF257" s="116">
        <f>IF(N257="snížená",J257,0)</f>
        <v>0</v>
      </c>
      <c r="BG257" s="116">
        <f>IF(N257="zákl. přenesená",J257,0)</f>
        <v>0</v>
      </c>
      <c r="BH257" s="116">
        <f>IF(N257="sníž. přenesená",J257,0)</f>
        <v>0</v>
      </c>
      <c r="BI257" s="116">
        <f>IF(N257="nulová",J257,0)</f>
        <v>0</v>
      </c>
      <c r="BJ257" s="13" t="s">
        <v>74</v>
      </c>
      <c r="BK257" s="116">
        <f>ROUND(I257*H257,2)</f>
        <v>5630</v>
      </c>
      <c r="BL257" s="13" t="s">
        <v>112</v>
      </c>
      <c r="BM257" s="115" t="s">
        <v>514</v>
      </c>
    </row>
    <row r="258" spans="2:65" s="1" customFormat="1" ht="39">
      <c r="B258" s="25"/>
      <c r="D258" s="117" t="s">
        <v>114</v>
      </c>
      <c r="F258" s="118" t="s">
        <v>515</v>
      </c>
      <c r="L258" s="25"/>
      <c r="M258" s="119"/>
      <c r="T258" s="46"/>
      <c r="AT258" s="13" t="s">
        <v>114</v>
      </c>
      <c r="AU258" s="13" t="s">
        <v>66</v>
      </c>
    </row>
    <row r="259" spans="2:65" s="1" customFormat="1" ht="16.5" customHeight="1">
      <c r="B259" s="104"/>
      <c r="C259" s="105" t="s">
        <v>315</v>
      </c>
      <c r="D259" s="105" t="s">
        <v>107</v>
      </c>
      <c r="E259" s="106" t="s">
        <v>516</v>
      </c>
      <c r="F259" s="107" t="s">
        <v>517</v>
      </c>
      <c r="G259" s="108" t="s">
        <v>135</v>
      </c>
      <c r="H259" s="109">
        <v>10</v>
      </c>
      <c r="I259" s="110">
        <v>600</v>
      </c>
      <c r="J259" s="110">
        <f>ROUND(I259*H259,2)</f>
        <v>6000</v>
      </c>
      <c r="K259" s="107" t="s">
        <v>111</v>
      </c>
      <c r="L259" s="25"/>
      <c r="M259" s="111" t="s">
        <v>3</v>
      </c>
      <c r="N259" s="112" t="s">
        <v>37</v>
      </c>
      <c r="O259" s="113">
        <v>0</v>
      </c>
      <c r="P259" s="113">
        <f>O259*H259</f>
        <v>0</v>
      </c>
      <c r="Q259" s="113">
        <v>0</v>
      </c>
      <c r="R259" s="113">
        <f>Q259*H259</f>
        <v>0</v>
      </c>
      <c r="S259" s="113">
        <v>0</v>
      </c>
      <c r="T259" s="114">
        <f>S259*H259</f>
        <v>0</v>
      </c>
      <c r="AR259" s="115" t="s">
        <v>112</v>
      </c>
      <c r="AT259" s="115" t="s">
        <v>107</v>
      </c>
      <c r="AU259" s="115" t="s">
        <v>66</v>
      </c>
      <c r="AY259" s="13" t="s">
        <v>113</v>
      </c>
      <c r="BE259" s="116">
        <f>IF(N259="základní",J259,0)</f>
        <v>6000</v>
      </c>
      <c r="BF259" s="116">
        <f>IF(N259="snížená",J259,0)</f>
        <v>0</v>
      </c>
      <c r="BG259" s="116">
        <f>IF(N259="zákl. přenesená",J259,0)</f>
        <v>0</v>
      </c>
      <c r="BH259" s="116">
        <f>IF(N259="sníž. přenesená",J259,0)</f>
        <v>0</v>
      </c>
      <c r="BI259" s="116">
        <f>IF(N259="nulová",J259,0)</f>
        <v>0</v>
      </c>
      <c r="BJ259" s="13" t="s">
        <v>74</v>
      </c>
      <c r="BK259" s="116">
        <f>ROUND(I259*H259,2)</f>
        <v>6000</v>
      </c>
      <c r="BL259" s="13" t="s">
        <v>112</v>
      </c>
      <c r="BM259" s="115" t="s">
        <v>518</v>
      </c>
    </row>
    <row r="260" spans="2:65" s="1" customFormat="1" ht="39">
      <c r="B260" s="25"/>
      <c r="D260" s="117" t="s">
        <v>114</v>
      </c>
      <c r="F260" s="118" t="s">
        <v>519</v>
      </c>
      <c r="L260" s="25"/>
      <c r="M260" s="119"/>
      <c r="T260" s="46"/>
      <c r="AT260" s="13" t="s">
        <v>114</v>
      </c>
      <c r="AU260" s="13" t="s">
        <v>66</v>
      </c>
    </row>
    <row r="261" spans="2:65" s="1" customFormat="1" ht="16.5" customHeight="1">
      <c r="B261" s="104"/>
      <c r="C261" s="105" t="s">
        <v>520</v>
      </c>
      <c r="D261" s="105" t="s">
        <v>107</v>
      </c>
      <c r="E261" s="106" t="s">
        <v>521</v>
      </c>
      <c r="F261" s="107" t="s">
        <v>522</v>
      </c>
      <c r="G261" s="108" t="s">
        <v>135</v>
      </c>
      <c r="H261" s="109">
        <v>10</v>
      </c>
      <c r="I261" s="110">
        <v>625</v>
      </c>
      <c r="J261" s="110">
        <f>ROUND(I261*H261,2)</f>
        <v>6250</v>
      </c>
      <c r="K261" s="107" t="s">
        <v>111</v>
      </c>
      <c r="L261" s="25"/>
      <c r="M261" s="111" t="s">
        <v>3</v>
      </c>
      <c r="N261" s="112" t="s">
        <v>37</v>
      </c>
      <c r="O261" s="113">
        <v>0</v>
      </c>
      <c r="P261" s="113">
        <f>O261*H261</f>
        <v>0</v>
      </c>
      <c r="Q261" s="113">
        <v>0</v>
      </c>
      <c r="R261" s="113">
        <f>Q261*H261</f>
        <v>0</v>
      </c>
      <c r="S261" s="113">
        <v>0</v>
      </c>
      <c r="T261" s="114">
        <f>S261*H261</f>
        <v>0</v>
      </c>
      <c r="AR261" s="115" t="s">
        <v>112</v>
      </c>
      <c r="AT261" s="115" t="s">
        <v>107</v>
      </c>
      <c r="AU261" s="115" t="s">
        <v>66</v>
      </c>
      <c r="AY261" s="13" t="s">
        <v>113</v>
      </c>
      <c r="BE261" s="116">
        <f>IF(N261="základní",J261,0)</f>
        <v>6250</v>
      </c>
      <c r="BF261" s="116">
        <f>IF(N261="snížená",J261,0)</f>
        <v>0</v>
      </c>
      <c r="BG261" s="116">
        <f>IF(N261="zákl. přenesená",J261,0)</f>
        <v>0</v>
      </c>
      <c r="BH261" s="116">
        <f>IF(N261="sníž. přenesená",J261,0)</f>
        <v>0</v>
      </c>
      <c r="BI261" s="116">
        <f>IF(N261="nulová",J261,0)</f>
        <v>0</v>
      </c>
      <c r="BJ261" s="13" t="s">
        <v>74</v>
      </c>
      <c r="BK261" s="116">
        <f>ROUND(I261*H261,2)</f>
        <v>6250</v>
      </c>
      <c r="BL261" s="13" t="s">
        <v>112</v>
      </c>
      <c r="BM261" s="115" t="s">
        <v>523</v>
      </c>
    </row>
    <row r="262" spans="2:65" s="1" customFormat="1" ht="48.75">
      <c r="B262" s="25"/>
      <c r="D262" s="117" t="s">
        <v>114</v>
      </c>
      <c r="F262" s="118" t="s">
        <v>524</v>
      </c>
      <c r="L262" s="25"/>
      <c r="M262" s="119"/>
      <c r="T262" s="46"/>
      <c r="AT262" s="13" t="s">
        <v>114</v>
      </c>
      <c r="AU262" s="13" t="s">
        <v>66</v>
      </c>
    </row>
    <row r="263" spans="2:65" s="1" customFormat="1" ht="16.5" customHeight="1">
      <c r="B263" s="104"/>
      <c r="C263" s="105" t="s">
        <v>319</v>
      </c>
      <c r="D263" s="105" t="s">
        <v>107</v>
      </c>
      <c r="E263" s="106" t="s">
        <v>525</v>
      </c>
      <c r="F263" s="107" t="s">
        <v>526</v>
      </c>
      <c r="G263" s="108" t="s">
        <v>135</v>
      </c>
      <c r="H263" s="109">
        <v>10</v>
      </c>
      <c r="I263" s="110">
        <v>662</v>
      </c>
      <c r="J263" s="110">
        <f>ROUND(I263*H263,2)</f>
        <v>6620</v>
      </c>
      <c r="K263" s="107" t="s">
        <v>111</v>
      </c>
      <c r="L263" s="25"/>
      <c r="M263" s="111" t="s">
        <v>3</v>
      </c>
      <c r="N263" s="112" t="s">
        <v>37</v>
      </c>
      <c r="O263" s="113">
        <v>0</v>
      </c>
      <c r="P263" s="113">
        <f>O263*H263</f>
        <v>0</v>
      </c>
      <c r="Q263" s="113">
        <v>0</v>
      </c>
      <c r="R263" s="113">
        <f>Q263*H263</f>
        <v>0</v>
      </c>
      <c r="S263" s="113">
        <v>0</v>
      </c>
      <c r="T263" s="114">
        <f>S263*H263</f>
        <v>0</v>
      </c>
      <c r="AR263" s="115" t="s">
        <v>112</v>
      </c>
      <c r="AT263" s="115" t="s">
        <v>107</v>
      </c>
      <c r="AU263" s="115" t="s">
        <v>66</v>
      </c>
      <c r="AY263" s="13" t="s">
        <v>113</v>
      </c>
      <c r="BE263" s="116">
        <f>IF(N263="základní",J263,0)</f>
        <v>6620</v>
      </c>
      <c r="BF263" s="116">
        <f>IF(N263="snížená",J263,0)</f>
        <v>0</v>
      </c>
      <c r="BG263" s="116">
        <f>IF(N263="zákl. přenesená",J263,0)</f>
        <v>0</v>
      </c>
      <c r="BH263" s="116">
        <f>IF(N263="sníž. přenesená",J263,0)</f>
        <v>0</v>
      </c>
      <c r="BI263" s="116">
        <f>IF(N263="nulová",J263,0)</f>
        <v>0</v>
      </c>
      <c r="BJ263" s="13" t="s">
        <v>74</v>
      </c>
      <c r="BK263" s="116">
        <f>ROUND(I263*H263,2)</f>
        <v>6620</v>
      </c>
      <c r="BL263" s="13" t="s">
        <v>112</v>
      </c>
      <c r="BM263" s="115" t="s">
        <v>527</v>
      </c>
    </row>
    <row r="264" spans="2:65" s="1" customFormat="1" ht="48.75">
      <c r="B264" s="25"/>
      <c r="D264" s="117" t="s">
        <v>114</v>
      </c>
      <c r="F264" s="118" t="s">
        <v>528</v>
      </c>
      <c r="L264" s="25"/>
      <c r="M264" s="119"/>
      <c r="T264" s="46"/>
      <c r="AT264" s="13" t="s">
        <v>114</v>
      </c>
      <c r="AU264" s="13" t="s">
        <v>66</v>
      </c>
    </row>
    <row r="265" spans="2:65" s="1" customFormat="1" ht="16.5" customHeight="1">
      <c r="B265" s="104"/>
      <c r="C265" s="105" t="s">
        <v>529</v>
      </c>
      <c r="D265" s="105" t="s">
        <v>107</v>
      </c>
      <c r="E265" s="106" t="s">
        <v>530</v>
      </c>
      <c r="F265" s="107" t="s">
        <v>531</v>
      </c>
      <c r="G265" s="108" t="s">
        <v>118</v>
      </c>
      <c r="H265" s="109">
        <v>1</v>
      </c>
      <c r="I265" s="110">
        <v>2303500</v>
      </c>
      <c r="J265" s="110">
        <f>ROUND(I265*H265,2)</f>
        <v>2303500</v>
      </c>
      <c r="K265" s="107" t="s">
        <v>111</v>
      </c>
      <c r="L265" s="25"/>
      <c r="M265" s="111" t="s">
        <v>3</v>
      </c>
      <c r="N265" s="112" t="s">
        <v>37</v>
      </c>
      <c r="O265" s="113">
        <v>0</v>
      </c>
      <c r="P265" s="113">
        <f>O265*H265</f>
        <v>0</v>
      </c>
      <c r="Q265" s="113">
        <v>0</v>
      </c>
      <c r="R265" s="113">
        <f>Q265*H265</f>
        <v>0</v>
      </c>
      <c r="S265" s="113">
        <v>0</v>
      </c>
      <c r="T265" s="114">
        <f>S265*H265</f>
        <v>0</v>
      </c>
      <c r="AR265" s="115" t="s">
        <v>112</v>
      </c>
      <c r="AT265" s="115" t="s">
        <v>107</v>
      </c>
      <c r="AU265" s="115" t="s">
        <v>66</v>
      </c>
      <c r="AY265" s="13" t="s">
        <v>113</v>
      </c>
      <c r="BE265" s="116">
        <f>IF(N265="základní",J265,0)</f>
        <v>2303500</v>
      </c>
      <c r="BF265" s="116">
        <f>IF(N265="snížená",J265,0)</f>
        <v>0</v>
      </c>
      <c r="BG265" s="116">
        <f>IF(N265="zákl. přenesená",J265,0)</f>
        <v>0</v>
      </c>
      <c r="BH265" s="116">
        <f>IF(N265="sníž. přenesená",J265,0)</f>
        <v>0</v>
      </c>
      <c r="BI265" s="116">
        <f>IF(N265="nulová",J265,0)</f>
        <v>0</v>
      </c>
      <c r="BJ265" s="13" t="s">
        <v>74</v>
      </c>
      <c r="BK265" s="116">
        <f>ROUND(I265*H265,2)</f>
        <v>2303500</v>
      </c>
      <c r="BL265" s="13" t="s">
        <v>112</v>
      </c>
      <c r="BM265" s="115" t="s">
        <v>532</v>
      </c>
    </row>
    <row r="266" spans="2:65" s="1" customFormat="1" ht="78">
      <c r="B266" s="25"/>
      <c r="D266" s="117" t="s">
        <v>114</v>
      </c>
      <c r="F266" s="118" t="s">
        <v>533</v>
      </c>
      <c r="L266" s="25"/>
      <c r="M266" s="119"/>
      <c r="T266" s="46"/>
      <c r="AT266" s="13" t="s">
        <v>114</v>
      </c>
      <c r="AU266" s="13" t="s">
        <v>66</v>
      </c>
    </row>
    <row r="267" spans="2:65" s="1" customFormat="1" ht="16.5" customHeight="1">
      <c r="B267" s="104"/>
      <c r="C267" s="105" t="s">
        <v>324</v>
      </c>
      <c r="D267" s="105" t="s">
        <v>107</v>
      </c>
      <c r="E267" s="106" t="s">
        <v>534</v>
      </c>
      <c r="F267" s="107" t="s">
        <v>535</v>
      </c>
      <c r="G267" s="108" t="s">
        <v>118</v>
      </c>
      <c r="H267" s="109">
        <v>1</v>
      </c>
      <c r="I267" s="110">
        <v>2371400</v>
      </c>
      <c r="J267" s="110">
        <f>ROUND(I267*H267,2)</f>
        <v>2371400</v>
      </c>
      <c r="K267" s="107" t="s">
        <v>111</v>
      </c>
      <c r="L267" s="25"/>
      <c r="M267" s="111" t="s">
        <v>3</v>
      </c>
      <c r="N267" s="112" t="s">
        <v>37</v>
      </c>
      <c r="O267" s="113">
        <v>0</v>
      </c>
      <c r="P267" s="113">
        <f>O267*H267</f>
        <v>0</v>
      </c>
      <c r="Q267" s="113">
        <v>0</v>
      </c>
      <c r="R267" s="113">
        <f>Q267*H267</f>
        <v>0</v>
      </c>
      <c r="S267" s="113">
        <v>0</v>
      </c>
      <c r="T267" s="114">
        <f>S267*H267</f>
        <v>0</v>
      </c>
      <c r="AR267" s="115" t="s">
        <v>112</v>
      </c>
      <c r="AT267" s="115" t="s">
        <v>107</v>
      </c>
      <c r="AU267" s="115" t="s">
        <v>66</v>
      </c>
      <c r="AY267" s="13" t="s">
        <v>113</v>
      </c>
      <c r="BE267" s="116">
        <f>IF(N267="základní",J267,0)</f>
        <v>2371400</v>
      </c>
      <c r="BF267" s="116">
        <f>IF(N267="snížená",J267,0)</f>
        <v>0</v>
      </c>
      <c r="BG267" s="116">
        <f>IF(N267="zákl. přenesená",J267,0)</f>
        <v>0</v>
      </c>
      <c r="BH267" s="116">
        <f>IF(N267="sníž. přenesená",J267,0)</f>
        <v>0</v>
      </c>
      <c r="BI267" s="116">
        <f>IF(N267="nulová",J267,0)</f>
        <v>0</v>
      </c>
      <c r="BJ267" s="13" t="s">
        <v>74</v>
      </c>
      <c r="BK267" s="116">
        <f>ROUND(I267*H267,2)</f>
        <v>2371400</v>
      </c>
      <c r="BL267" s="13" t="s">
        <v>112</v>
      </c>
      <c r="BM267" s="115" t="s">
        <v>536</v>
      </c>
    </row>
    <row r="268" spans="2:65" s="1" customFormat="1" ht="78">
      <c r="B268" s="25"/>
      <c r="D268" s="117" t="s">
        <v>114</v>
      </c>
      <c r="F268" s="118" t="s">
        <v>537</v>
      </c>
      <c r="L268" s="25"/>
      <c r="M268" s="119"/>
      <c r="T268" s="46"/>
      <c r="AT268" s="13" t="s">
        <v>114</v>
      </c>
      <c r="AU268" s="13" t="s">
        <v>66</v>
      </c>
    </row>
    <row r="269" spans="2:65" s="1" customFormat="1" ht="16.5" customHeight="1">
      <c r="B269" s="104"/>
      <c r="C269" s="105" t="s">
        <v>538</v>
      </c>
      <c r="D269" s="105" t="s">
        <v>107</v>
      </c>
      <c r="E269" s="106" t="s">
        <v>539</v>
      </c>
      <c r="F269" s="107" t="s">
        <v>540</v>
      </c>
      <c r="G269" s="108" t="s">
        <v>118</v>
      </c>
      <c r="H269" s="109">
        <v>0.3</v>
      </c>
      <c r="I269" s="110">
        <v>2448200</v>
      </c>
      <c r="J269" s="110">
        <f>ROUND(I269*H269,2)</f>
        <v>734460</v>
      </c>
      <c r="K269" s="107" t="s">
        <v>111</v>
      </c>
      <c r="L269" s="25"/>
      <c r="M269" s="111" t="s">
        <v>3</v>
      </c>
      <c r="N269" s="112" t="s">
        <v>37</v>
      </c>
      <c r="O269" s="113">
        <v>0</v>
      </c>
      <c r="P269" s="113">
        <f>O269*H269</f>
        <v>0</v>
      </c>
      <c r="Q269" s="113">
        <v>0</v>
      </c>
      <c r="R269" s="113">
        <f>Q269*H269</f>
        <v>0</v>
      </c>
      <c r="S269" s="113">
        <v>0</v>
      </c>
      <c r="T269" s="114">
        <f>S269*H269</f>
        <v>0</v>
      </c>
      <c r="AR269" s="115" t="s">
        <v>112</v>
      </c>
      <c r="AT269" s="115" t="s">
        <v>107</v>
      </c>
      <c r="AU269" s="115" t="s">
        <v>66</v>
      </c>
      <c r="AY269" s="13" t="s">
        <v>113</v>
      </c>
      <c r="BE269" s="116">
        <f>IF(N269="základní",J269,0)</f>
        <v>734460</v>
      </c>
      <c r="BF269" s="116">
        <f>IF(N269="snížená",J269,0)</f>
        <v>0</v>
      </c>
      <c r="BG269" s="116">
        <f>IF(N269="zákl. přenesená",J269,0)</f>
        <v>0</v>
      </c>
      <c r="BH269" s="116">
        <f>IF(N269="sníž. přenesená",J269,0)</f>
        <v>0</v>
      </c>
      <c r="BI269" s="116">
        <f>IF(N269="nulová",J269,0)</f>
        <v>0</v>
      </c>
      <c r="BJ269" s="13" t="s">
        <v>74</v>
      </c>
      <c r="BK269" s="116">
        <f>ROUND(I269*H269,2)</f>
        <v>734460</v>
      </c>
      <c r="BL269" s="13" t="s">
        <v>112</v>
      </c>
      <c r="BM269" s="115" t="s">
        <v>541</v>
      </c>
    </row>
    <row r="270" spans="2:65" s="1" customFormat="1" ht="78">
      <c r="B270" s="25"/>
      <c r="D270" s="117" t="s">
        <v>114</v>
      </c>
      <c r="F270" s="118" t="s">
        <v>542</v>
      </c>
      <c r="L270" s="25"/>
      <c r="M270" s="119"/>
      <c r="T270" s="46"/>
      <c r="AT270" s="13" t="s">
        <v>114</v>
      </c>
      <c r="AU270" s="13" t="s">
        <v>66</v>
      </c>
    </row>
    <row r="271" spans="2:65" s="1" customFormat="1" ht="16.5" customHeight="1">
      <c r="B271" s="104"/>
      <c r="C271" s="105" t="s">
        <v>328</v>
      </c>
      <c r="D271" s="105" t="s">
        <v>107</v>
      </c>
      <c r="E271" s="106" t="s">
        <v>543</v>
      </c>
      <c r="F271" s="107" t="s">
        <v>544</v>
      </c>
      <c r="G271" s="108" t="s">
        <v>124</v>
      </c>
      <c r="H271" s="109">
        <v>1</v>
      </c>
      <c r="I271" s="110">
        <v>10800</v>
      </c>
      <c r="J271" s="110">
        <f>ROUND(I271*H271,2)</f>
        <v>10800</v>
      </c>
      <c r="K271" s="107" t="s">
        <v>111</v>
      </c>
      <c r="L271" s="25"/>
      <c r="M271" s="111" t="s">
        <v>3</v>
      </c>
      <c r="N271" s="112" t="s">
        <v>37</v>
      </c>
      <c r="O271" s="113">
        <v>0</v>
      </c>
      <c r="P271" s="113">
        <f>O271*H271</f>
        <v>0</v>
      </c>
      <c r="Q271" s="113">
        <v>0</v>
      </c>
      <c r="R271" s="113">
        <f>Q271*H271</f>
        <v>0</v>
      </c>
      <c r="S271" s="113">
        <v>0</v>
      </c>
      <c r="T271" s="114">
        <f>S271*H271</f>
        <v>0</v>
      </c>
      <c r="AR271" s="115" t="s">
        <v>112</v>
      </c>
      <c r="AT271" s="115" t="s">
        <v>107</v>
      </c>
      <c r="AU271" s="115" t="s">
        <v>66</v>
      </c>
      <c r="AY271" s="13" t="s">
        <v>113</v>
      </c>
      <c r="BE271" s="116">
        <f>IF(N271="základní",J271,0)</f>
        <v>10800</v>
      </c>
      <c r="BF271" s="116">
        <f>IF(N271="snížená",J271,0)</f>
        <v>0</v>
      </c>
      <c r="BG271" s="116">
        <f>IF(N271="zákl. přenesená",J271,0)</f>
        <v>0</v>
      </c>
      <c r="BH271" s="116">
        <f>IF(N271="sníž. přenesená",J271,0)</f>
        <v>0</v>
      </c>
      <c r="BI271" s="116">
        <f>IF(N271="nulová",J271,0)</f>
        <v>0</v>
      </c>
      <c r="BJ271" s="13" t="s">
        <v>74</v>
      </c>
      <c r="BK271" s="116">
        <f>ROUND(I271*H271,2)</f>
        <v>10800</v>
      </c>
      <c r="BL271" s="13" t="s">
        <v>112</v>
      </c>
      <c r="BM271" s="115" t="s">
        <v>545</v>
      </c>
    </row>
    <row r="272" spans="2:65" s="1" customFormat="1" ht="78">
      <c r="B272" s="25"/>
      <c r="D272" s="117" t="s">
        <v>114</v>
      </c>
      <c r="F272" s="118" t="s">
        <v>546</v>
      </c>
      <c r="L272" s="25"/>
      <c r="M272" s="119"/>
      <c r="T272" s="46"/>
      <c r="AT272" s="13" t="s">
        <v>114</v>
      </c>
      <c r="AU272" s="13" t="s">
        <v>66</v>
      </c>
    </row>
    <row r="273" spans="2:65" s="1" customFormat="1" ht="16.5" customHeight="1">
      <c r="B273" s="104"/>
      <c r="C273" s="105" t="s">
        <v>547</v>
      </c>
      <c r="D273" s="105" t="s">
        <v>107</v>
      </c>
      <c r="E273" s="106" t="s">
        <v>548</v>
      </c>
      <c r="F273" s="107" t="s">
        <v>549</v>
      </c>
      <c r="G273" s="108" t="s">
        <v>124</v>
      </c>
      <c r="H273" s="109">
        <v>1</v>
      </c>
      <c r="I273" s="110">
        <v>11900</v>
      </c>
      <c r="J273" s="110">
        <f>ROUND(I273*H273,2)</f>
        <v>11900</v>
      </c>
      <c r="K273" s="107" t="s">
        <v>111</v>
      </c>
      <c r="L273" s="25"/>
      <c r="M273" s="111" t="s">
        <v>3</v>
      </c>
      <c r="N273" s="112" t="s">
        <v>37</v>
      </c>
      <c r="O273" s="113">
        <v>0</v>
      </c>
      <c r="P273" s="113">
        <f>O273*H273</f>
        <v>0</v>
      </c>
      <c r="Q273" s="113">
        <v>0</v>
      </c>
      <c r="R273" s="113">
        <f>Q273*H273</f>
        <v>0</v>
      </c>
      <c r="S273" s="113">
        <v>0</v>
      </c>
      <c r="T273" s="114">
        <f>S273*H273</f>
        <v>0</v>
      </c>
      <c r="AR273" s="115" t="s">
        <v>112</v>
      </c>
      <c r="AT273" s="115" t="s">
        <v>107</v>
      </c>
      <c r="AU273" s="115" t="s">
        <v>66</v>
      </c>
      <c r="AY273" s="13" t="s">
        <v>113</v>
      </c>
      <c r="BE273" s="116">
        <f>IF(N273="základní",J273,0)</f>
        <v>11900</v>
      </c>
      <c r="BF273" s="116">
        <f>IF(N273="snížená",J273,0)</f>
        <v>0</v>
      </c>
      <c r="BG273" s="116">
        <f>IF(N273="zákl. přenesená",J273,0)</f>
        <v>0</v>
      </c>
      <c r="BH273" s="116">
        <f>IF(N273="sníž. přenesená",J273,0)</f>
        <v>0</v>
      </c>
      <c r="BI273" s="116">
        <f>IF(N273="nulová",J273,0)</f>
        <v>0</v>
      </c>
      <c r="BJ273" s="13" t="s">
        <v>74</v>
      </c>
      <c r="BK273" s="116">
        <f>ROUND(I273*H273,2)</f>
        <v>11900</v>
      </c>
      <c r="BL273" s="13" t="s">
        <v>112</v>
      </c>
      <c r="BM273" s="115" t="s">
        <v>550</v>
      </c>
    </row>
    <row r="274" spans="2:65" s="1" customFormat="1" ht="78">
      <c r="B274" s="25"/>
      <c r="D274" s="117" t="s">
        <v>114</v>
      </c>
      <c r="F274" s="118" t="s">
        <v>551</v>
      </c>
      <c r="L274" s="25"/>
      <c r="M274" s="119"/>
      <c r="T274" s="46"/>
      <c r="AT274" s="13" t="s">
        <v>114</v>
      </c>
      <c r="AU274" s="13" t="s">
        <v>66</v>
      </c>
    </row>
    <row r="275" spans="2:65" s="1" customFormat="1" ht="16.5" customHeight="1">
      <c r="B275" s="104"/>
      <c r="C275" s="105" t="s">
        <v>333</v>
      </c>
      <c r="D275" s="105" t="s">
        <v>107</v>
      </c>
      <c r="E275" s="106" t="s">
        <v>552</v>
      </c>
      <c r="F275" s="107" t="s">
        <v>553</v>
      </c>
      <c r="G275" s="108" t="s">
        <v>118</v>
      </c>
      <c r="H275" s="109">
        <v>0.5</v>
      </c>
      <c r="I275" s="110">
        <v>136500</v>
      </c>
      <c r="J275" s="110">
        <f>ROUND(I275*H275,2)</f>
        <v>68250</v>
      </c>
      <c r="K275" s="107" t="s">
        <v>111</v>
      </c>
      <c r="L275" s="25"/>
      <c r="M275" s="111" t="s">
        <v>3</v>
      </c>
      <c r="N275" s="112" t="s">
        <v>37</v>
      </c>
      <c r="O275" s="113">
        <v>0</v>
      </c>
      <c r="P275" s="113">
        <f>O275*H275</f>
        <v>0</v>
      </c>
      <c r="Q275" s="113">
        <v>0</v>
      </c>
      <c r="R275" s="113">
        <f>Q275*H275</f>
        <v>0</v>
      </c>
      <c r="S275" s="113">
        <v>0</v>
      </c>
      <c r="T275" s="114">
        <f>S275*H275</f>
        <v>0</v>
      </c>
      <c r="AR275" s="115" t="s">
        <v>112</v>
      </c>
      <c r="AT275" s="115" t="s">
        <v>107</v>
      </c>
      <c r="AU275" s="115" t="s">
        <v>66</v>
      </c>
      <c r="AY275" s="13" t="s">
        <v>113</v>
      </c>
      <c r="BE275" s="116">
        <f>IF(N275="základní",J275,0)</f>
        <v>68250</v>
      </c>
      <c r="BF275" s="116">
        <f>IF(N275="snížená",J275,0)</f>
        <v>0</v>
      </c>
      <c r="BG275" s="116">
        <f>IF(N275="zákl. přenesená",J275,0)</f>
        <v>0</v>
      </c>
      <c r="BH275" s="116">
        <f>IF(N275="sníž. přenesená",J275,0)</f>
        <v>0</v>
      </c>
      <c r="BI275" s="116">
        <f>IF(N275="nulová",J275,0)</f>
        <v>0</v>
      </c>
      <c r="BJ275" s="13" t="s">
        <v>74</v>
      </c>
      <c r="BK275" s="116">
        <f>ROUND(I275*H275,2)</f>
        <v>68250</v>
      </c>
      <c r="BL275" s="13" t="s">
        <v>112</v>
      </c>
      <c r="BM275" s="115" t="s">
        <v>554</v>
      </c>
    </row>
    <row r="276" spans="2:65" s="1" customFormat="1" ht="19.5">
      <c r="B276" s="25"/>
      <c r="D276" s="117" t="s">
        <v>114</v>
      </c>
      <c r="F276" s="118" t="s">
        <v>555</v>
      </c>
      <c r="L276" s="25"/>
      <c r="M276" s="119"/>
      <c r="T276" s="46"/>
      <c r="AT276" s="13" t="s">
        <v>114</v>
      </c>
      <c r="AU276" s="13" t="s">
        <v>66</v>
      </c>
    </row>
    <row r="277" spans="2:65" s="1" customFormat="1" ht="16.5" customHeight="1">
      <c r="B277" s="104"/>
      <c r="C277" s="105" t="s">
        <v>556</v>
      </c>
      <c r="D277" s="105" t="s">
        <v>107</v>
      </c>
      <c r="E277" s="106" t="s">
        <v>557</v>
      </c>
      <c r="F277" s="107" t="s">
        <v>558</v>
      </c>
      <c r="G277" s="108" t="s">
        <v>118</v>
      </c>
      <c r="H277" s="109">
        <v>0.5</v>
      </c>
      <c r="I277" s="110">
        <v>119500</v>
      </c>
      <c r="J277" s="110">
        <f>ROUND(I277*H277,2)</f>
        <v>59750</v>
      </c>
      <c r="K277" s="107" t="s">
        <v>111</v>
      </c>
      <c r="L277" s="25"/>
      <c r="M277" s="111" t="s">
        <v>3</v>
      </c>
      <c r="N277" s="112" t="s">
        <v>37</v>
      </c>
      <c r="O277" s="113">
        <v>0</v>
      </c>
      <c r="P277" s="113">
        <f>O277*H277</f>
        <v>0</v>
      </c>
      <c r="Q277" s="113">
        <v>0</v>
      </c>
      <c r="R277" s="113">
        <f>Q277*H277</f>
        <v>0</v>
      </c>
      <c r="S277" s="113">
        <v>0</v>
      </c>
      <c r="T277" s="114">
        <f>S277*H277</f>
        <v>0</v>
      </c>
      <c r="AR277" s="115" t="s">
        <v>112</v>
      </c>
      <c r="AT277" s="115" t="s">
        <v>107</v>
      </c>
      <c r="AU277" s="115" t="s">
        <v>66</v>
      </c>
      <c r="AY277" s="13" t="s">
        <v>113</v>
      </c>
      <c r="BE277" s="116">
        <f>IF(N277="základní",J277,0)</f>
        <v>59750</v>
      </c>
      <c r="BF277" s="116">
        <f>IF(N277="snížená",J277,0)</f>
        <v>0</v>
      </c>
      <c r="BG277" s="116">
        <f>IF(N277="zákl. přenesená",J277,0)</f>
        <v>0</v>
      </c>
      <c r="BH277" s="116">
        <f>IF(N277="sníž. přenesená",J277,0)</f>
        <v>0</v>
      </c>
      <c r="BI277" s="116">
        <f>IF(N277="nulová",J277,0)</f>
        <v>0</v>
      </c>
      <c r="BJ277" s="13" t="s">
        <v>74</v>
      </c>
      <c r="BK277" s="116">
        <f>ROUND(I277*H277,2)</f>
        <v>59750</v>
      </c>
      <c r="BL277" s="13" t="s">
        <v>112</v>
      </c>
      <c r="BM277" s="115" t="s">
        <v>559</v>
      </c>
    </row>
    <row r="278" spans="2:65" s="1" customFormat="1" ht="19.5">
      <c r="B278" s="25"/>
      <c r="D278" s="117" t="s">
        <v>114</v>
      </c>
      <c r="F278" s="118" t="s">
        <v>560</v>
      </c>
      <c r="L278" s="25"/>
      <c r="M278" s="119"/>
      <c r="T278" s="46"/>
      <c r="AT278" s="13" t="s">
        <v>114</v>
      </c>
      <c r="AU278" s="13" t="s">
        <v>66</v>
      </c>
    </row>
    <row r="279" spans="2:65" s="1" customFormat="1" ht="16.5" customHeight="1">
      <c r="B279" s="104"/>
      <c r="C279" s="105" t="s">
        <v>337</v>
      </c>
      <c r="D279" s="105" t="s">
        <v>107</v>
      </c>
      <c r="E279" s="106" t="s">
        <v>561</v>
      </c>
      <c r="F279" s="107" t="s">
        <v>562</v>
      </c>
      <c r="G279" s="108" t="s">
        <v>124</v>
      </c>
      <c r="H279" s="109">
        <v>200</v>
      </c>
      <c r="I279" s="110">
        <v>149</v>
      </c>
      <c r="J279" s="110">
        <f>ROUND(I279*H279,2)</f>
        <v>29800</v>
      </c>
      <c r="K279" s="107" t="s">
        <v>111</v>
      </c>
      <c r="L279" s="25"/>
      <c r="M279" s="111" t="s">
        <v>3</v>
      </c>
      <c r="N279" s="112" t="s">
        <v>37</v>
      </c>
      <c r="O279" s="113">
        <v>0</v>
      </c>
      <c r="P279" s="113">
        <f>O279*H279</f>
        <v>0</v>
      </c>
      <c r="Q279" s="113">
        <v>0</v>
      </c>
      <c r="R279" s="113">
        <f>Q279*H279</f>
        <v>0</v>
      </c>
      <c r="S279" s="113">
        <v>0</v>
      </c>
      <c r="T279" s="114">
        <f>S279*H279</f>
        <v>0</v>
      </c>
      <c r="AR279" s="115" t="s">
        <v>112</v>
      </c>
      <c r="AT279" s="115" t="s">
        <v>107</v>
      </c>
      <c r="AU279" s="115" t="s">
        <v>66</v>
      </c>
      <c r="AY279" s="13" t="s">
        <v>113</v>
      </c>
      <c r="BE279" s="116">
        <f>IF(N279="základní",J279,0)</f>
        <v>29800</v>
      </c>
      <c r="BF279" s="116">
        <f>IF(N279="snížená",J279,0)</f>
        <v>0</v>
      </c>
      <c r="BG279" s="116">
        <f>IF(N279="zákl. přenesená",J279,0)</f>
        <v>0</v>
      </c>
      <c r="BH279" s="116">
        <f>IF(N279="sníž. přenesená",J279,0)</f>
        <v>0</v>
      </c>
      <c r="BI279" s="116">
        <f>IF(N279="nulová",J279,0)</f>
        <v>0</v>
      </c>
      <c r="BJ279" s="13" t="s">
        <v>74</v>
      </c>
      <c r="BK279" s="116">
        <f>ROUND(I279*H279,2)</f>
        <v>29800</v>
      </c>
      <c r="BL279" s="13" t="s">
        <v>112</v>
      </c>
      <c r="BM279" s="115" t="s">
        <v>563</v>
      </c>
    </row>
    <row r="280" spans="2:65" s="1" customFormat="1" ht="19.5">
      <c r="B280" s="25"/>
      <c r="D280" s="117" t="s">
        <v>114</v>
      </c>
      <c r="F280" s="118" t="s">
        <v>564</v>
      </c>
      <c r="L280" s="25"/>
      <c r="M280" s="119"/>
      <c r="T280" s="46"/>
      <c r="AT280" s="13" t="s">
        <v>114</v>
      </c>
      <c r="AU280" s="13" t="s">
        <v>66</v>
      </c>
    </row>
    <row r="281" spans="2:65" s="1" customFormat="1" ht="16.5" customHeight="1">
      <c r="B281" s="104"/>
      <c r="C281" s="105" t="s">
        <v>565</v>
      </c>
      <c r="D281" s="105" t="s">
        <v>107</v>
      </c>
      <c r="E281" s="106" t="s">
        <v>566</v>
      </c>
      <c r="F281" s="107" t="s">
        <v>567</v>
      </c>
      <c r="G281" s="108" t="s">
        <v>124</v>
      </c>
      <c r="H281" s="109">
        <v>200</v>
      </c>
      <c r="I281" s="110">
        <v>130</v>
      </c>
      <c r="J281" s="110">
        <f>ROUND(I281*H281,2)</f>
        <v>26000</v>
      </c>
      <c r="K281" s="107" t="s">
        <v>111</v>
      </c>
      <c r="L281" s="25"/>
      <c r="M281" s="111" t="s">
        <v>3</v>
      </c>
      <c r="N281" s="112" t="s">
        <v>37</v>
      </c>
      <c r="O281" s="113">
        <v>0</v>
      </c>
      <c r="P281" s="113">
        <f>O281*H281</f>
        <v>0</v>
      </c>
      <c r="Q281" s="113">
        <v>0</v>
      </c>
      <c r="R281" s="113">
        <f>Q281*H281</f>
        <v>0</v>
      </c>
      <c r="S281" s="113">
        <v>0</v>
      </c>
      <c r="T281" s="114">
        <f>S281*H281</f>
        <v>0</v>
      </c>
      <c r="AR281" s="115" t="s">
        <v>112</v>
      </c>
      <c r="AT281" s="115" t="s">
        <v>107</v>
      </c>
      <c r="AU281" s="115" t="s">
        <v>66</v>
      </c>
      <c r="AY281" s="13" t="s">
        <v>113</v>
      </c>
      <c r="BE281" s="116">
        <f>IF(N281="základní",J281,0)</f>
        <v>26000</v>
      </c>
      <c r="BF281" s="116">
        <f>IF(N281="snížená",J281,0)</f>
        <v>0</v>
      </c>
      <c r="BG281" s="116">
        <f>IF(N281="zákl. přenesená",J281,0)</f>
        <v>0</v>
      </c>
      <c r="BH281" s="116">
        <f>IF(N281="sníž. přenesená",J281,0)</f>
        <v>0</v>
      </c>
      <c r="BI281" s="116">
        <f>IF(N281="nulová",J281,0)</f>
        <v>0</v>
      </c>
      <c r="BJ281" s="13" t="s">
        <v>74</v>
      </c>
      <c r="BK281" s="116">
        <f>ROUND(I281*H281,2)</f>
        <v>26000</v>
      </c>
      <c r="BL281" s="13" t="s">
        <v>112</v>
      </c>
      <c r="BM281" s="115" t="s">
        <v>568</v>
      </c>
    </row>
    <row r="282" spans="2:65" s="1" customFormat="1" ht="19.5">
      <c r="B282" s="25"/>
      <c r="D282" s="117" t="s">
        <v>114</v>
      </c>
      <c r="F282" s="118" t="s">
        <v>569</v>
      </c>
      <c r="L282" s="25"/>
      <c r="M282" s="119"/>
      <c r="T282" s="46"/>
      <c r="AT282" s="13" t="s">
        <v>114</v>
      </c>
      <c r="AU282" s="13" t="s">
        <v>66</v>
      </c>
    </row>
    <row r="283" spans="2:65" s="1" customFormat="1" ht="16.5" customHeight="1">
      <c r="B283" s="104"/>
      <c r="C283" s="105" t="s">
        <v>342</v>
      </c>
      <c r="D283" s="105" t="s">
        <v>107</v>
      </c>
      <c r="E283" s="106" t="s">
        <v>570</v>
      </c>
      <c r="F283" s="107" t="s">
        <v>571</v>
      </c>
      <c r="G283" s="108" t="s">
        <v>124</v>
      </c>
      <c r="H283" s="109">
        <v>200</v>
      </c>
      <c r="I283" s="110">
        <v>149</v>
      </c>
      <c r="J283" s="110">
        <f>ROUND(I283*H283,2)</f>
        <v>29800</v>
      </c>
      <c r="K283" s="107" t="s">
        <v>111</v>
      </c>
      <c r="L283" s="25"/>
      <c r="M283" s="111" t="s">
        <v>3</v>
      </c>
      <c r="N283" s="112" t="s">
        <v>37</v>
      </c>
      <c r="O283" s="113">
        <v>0</v>
      </c>
      <c r="P283" s="113">
        <f>O283*H283</f>
        <v>0</v>
      </c>
      <c r="Q283" s="113">
        <v>0</v>
      </c>
      <c r="R283" s="113">
        <f>Q283*H283</f>
        <v>0</v>
      </c>
      <c r="S283" s="113">
        <v>0</v>
      </c>
      <c r="T283" s="114">
        <f>S283*H283</f>
        <v>0</v>
      </c>
      <c r="AR283" s="115" t="s">
        <v>112</v>
      </c>
      <c r="AT283" s="115" t="s">
        <v>107</v>
      </c>
      <c r="AU283" s="115" t="s">
        <v>66</v>
      </c>
      <c r="AY283" s="13" t="s">
        <v>113</v>
      </c>
      <c r="BE283" s="116">
        <f>IF(N283="základní",J283,0)</f>
        <v>29800</v>
      </c>
      <c r="BF283" s="116">
        <f>IF(N283="snížená",J283,0)</f>
        <v>0</v>
      </c>
      <c r="BG283" s="116">
        <f>IF(N283="zákl. přenesená",J283,0)</f>
        <v>0</v>
      </c>
      <c r="BH283" s="116">
        <f>IF(N283="sníž. přenesená",J283,0)</f>
        <v>0</v>
      </c>
      <c r="BI283" s="116">
        <f>IF(N283="nulová",J283,0)</f>
        <v>0</v>
      </c>
      <c r="BJ283" s="13" t="s">
        <v>74</v>
      </c>
      <c r="BK283" s="116">
        <f>ROUND(I283*H283,2)</f>
        <v>29800</v>
      </c>
      <c r="BL283" s="13" t="s">
        <v>112</v>
      </c>
      <c r="BM283" s="115" t="s">
        <v>572</v>
      </c>
    </row>
    <row r="284" spans="2:65" s="1" customFormat="1" ht="19.5">
      <c r="B284" s="25"/>
      <c r="D284" s="117" t="s">
        <v>114</v>
      </c>
      <c r="F284" s="118" t="s">
        <v>573</v>
      </c>
      <c r="L284" s="25"/>
      <c r="M284" s="119"/>
      <c r="T284" s="46"/>
      <c r="AT284" s="13" t="s">
        <v>114</v>
      </c>
      <c r="AU284" s="13" t="s">
        <v>66</v>
      </c>
    </row>
    <row r="285" spans="2:65" s="1" customFormat="1" ht="16.5" customHeight="1">
      <c r="B285" s="104"/>
      <c r="C285" s="105" t="s">
        <v>574</v>
      </c>
      <c r="D285" s="105" t="s">
        <v>107</v>
      </c>
      <c r="E285" s="106" t="s">
        <v>575</v>
      </c>
      <c r="F285" s="107" t="s">
        <v>576</v>
      </c>
      <c r="G285" s="108" t="s">
        <v>124</v>
      </c>
      <c r="H285" s="109">
        <v>200</v>
      </c>
      <c r="I285" s="110">
        <v>130</v>
      </c>
      <c r="J285" s="110">
        <f>ROUND(I285*H285,2)</f>
        <v>26000</v>
      </c>
      <c r="K285" s="107" t="s">
        <v>111</v>
      </c>
      <c r="L285" s="25"/>
      <c r="M285" s="111" t="s">
        <v>3</v>
      </c>
      <c r="N285" s="112" t="s">
        <v>37</v>
      </c>
      <c r="O285" s="113">
        <v>0</v>
      </c>
      <c r="P285" s="113">
        <f>O285*H285</f>
        <v>0</v>
      </c>
      <c r="Q285" s="113">
        <v>0</v>
      </c>
      <c r="R285" s="113">
        <f>Q285*H285</f>
        <v>0</v>
      </c>
      <c r="S285" s="113">
        <v>0</v>
      </c>
      <c r="T285" s="114">
        <f>S285*H285</f>
        <v>0</v>
      </c>
      <c r="AR285" s="115" t="s">
        <v>112</v>
      </c>
      <c r="AT285" s="115" t="s">
        <v>107</v>
      </c>
      <c r="AU285" s="115" t="s">
        <v>66</v>
      </c>
      <c r="AY285" s="13" t="s">
        <v>113</v>
      </c>
      <c r="BE285" s="116">
        <f>IF(N285="základní",J285,0)</f>
        <v>26000</v>
      </c>
      <c r="BF285" s="116">
        <f>IF(N285="snížená",J285,0)</f>
        <v>0</v>
      </c>
      <c r="BG285" s="116">
        <f>IF(N285="zákl. přenesená",J285,0)</f>
        <v>0</v>
      </c>
      <c r="BH285" s="116">
        <f>IF(N285="sníž. přenesená",J285,0)</f>
        <v>0</v>
      </c>
      <c r="BI285" s="116">
        <f>IF(N285="nulová",J285,0)</f>
        <v>0</v>
      </c>
      <c r="BJ285" s="13" t="s">
        <v>74</v>
      </c>
      <c r="BK285" s="116">
        <f>ROUND(I285*H285,2)</f>
        <v>26000</v>
      </c>
      <c r="BL285" s="13" t="s">
        <v>112</v>
      </c>
      <c r="BM285" s="115" t="s">
        <v>577</v>
      </c>
    </row>
    <row r="286" spans="2:65" s="1" customFormat="1" ht="19.5">
      <c r="B286" s="25"/>
      <c r="D286" s="117" t="s">
        <v>114</v>
      </c>
      <c r="F286" s="118" t="s">
        <v>578</v>
      </c>
      <c r="L286" s="25"/>
      <c r="M286" s="119"/>
      <c r="T286" s="46"/>
      <c r="AT286" s="13" t="s">
        <v>114</v>
      </c>
      <c r="AU286" s="13" t="s">
        <v>66</v>
      </c>
    </row>
    <row r="287" spans="2:65" s="1" customFormat="1" ht="16.5" customHeight="1">
      <c r="B287" s="104"/>
      <c r="C287" s="105" t="s">
        <v>346</v>
      </c>
      <c r="D287" s="105" t="s">
        <v>107</v>
      </c>
      <c r="E287" s="106" t="s">
        <v>579</v>
      </c>
      <c r="F287" s="107" t="s">
        <v>580</v>
      </c>
      <c r="G287" s="108" t="s">
        <v>118</v>
      </c>
      <c r="H287" s="109">
        <v>2</v>
      </c>
      <c r="I287" s="110">
        <v>29100</v>
      </c>
      <c r="J287" s="110">
        <f>ROUND(I287*H287,2)</f>
        <v>58200</v>
      </c>
      <c r="K287" s="107" t="s">
        <v>111</v>
      </c>
      <c r="L287" s="25"/>
      <c r="M287" s="111" t="s">
        <v>3</v>
      </c>
      <c r="N287" s="112" t="s">
        <v>37</v>
      </c>
      <c r="O287" s="113">
        <v>0</v>
      </c>
      <c r="P287" s="113">
        <f>O287*H287</f>
        <v>0</v>
      </c>
      <c r="Q287" s="113">
        <v>0</v>
      </c>
      <c r="R287" s="113">
        <f>Q287*H287</f>
        <v>0</v>
      </c>
      <c r="S287" s="113">
        <v>0</v>
      </c>
      <c r="T287" s="114">
        <f>S287*H287</f>
        <v>0</v>
      </c>
      <c r="AR287" s="115" t="s">
        <v>112</v>
      </c>
      <c r="AT287" s="115" t="s">
        <v>107</v>
      </c>
      <c r="AU287" s="115" t="s">
        <v>66</v>
      </c>
      <c r="AY287" s="13" t="s">
        <v>113</v>
      </c>
      <c r="BE287" s="116">
        <f>IF(N287="základní",J287,0)</f>
        <v>58200</v>
      </c>
      <c r="BF287" s="116">
        <f>IF(N287="snížená",J287,0)</f>
        <v>0</v>
      </c>
      <c r="BG287" s="116">
        <f>IF(N287="zákl. přenesená",J287,0)</f>
        <v>0</v>
      </c>
      <c r="BH287" s="116">
        <f>IF(N287="sníž. přenesená",J287,0)</f>
        <v>0</v>
      </c>
      <c r="BI287" s="116">
        <f>IF(N287="nulová",J287,0)</f>
        <v>0</v>
      </c>
      <c r="BJ287" s="13" t="s">
        <v>74</v>
      </c>
      <c r="BK287" s="116">
        <f>ROUND(I287*H287,2)</f>
        <v>58200</v>
      </c>
      <c r="BL287" s="13" t="s">
        <v>112</v>
      </c>
      <c r="BM287" s="115" t="s">
        <v>581</v>
      </c>
    </row>
    <row r="288" spans="2:65" s="1" customFormat="1" ht="29.25">
      <c r="B288" s="25"/>
      <c r="D288" s="117" t="s">
        <v>114</v>
      </c>
      <c r="F288" s="118" t="s">
        <v>582</v>
      </c>
      <c r="L288" s="25"/>
      <c r="M288" s="119"/>
      <c r="T288" s="46"/>
      <c r="AT288" s="13" t="s">
        <v>114</v>
      </c>
      <c r="AU288" s="13" t="s">
        <v>66</v>
      </c>
    </row>
    <row r="289" spans="2:65" s="1" customFormat="1" ht="16.5" customHeight="1">
      <c r="B289" s="104"/>
      <c r="C289" s="105" t="s">
        <v>583</v>
      </c>
      <c r="D289" s="105" t="s">
        <v>107</v>
      </c>
      <c r="E289" s="106" t="s">
        <v>584</v>
      </c>
      <c r="F289" s="107" t="s">
        <v>585</v>
      </c>
      <c r="G289" s="108" t="s">
        <v>118</v>
      </c>
      <c r="H289" s="109">
        <v>2</v>
      </c>
      <c r="I289" s="110">
        <v>28000</v>
      </c>
      <c r="J289" s="110">
        <f>ROUND(I289*H289,2)</f>
        <v>56000</v>
      </c>
      <c r="K289" s="107" t="s">
        <v>111</v>
      </c>
      <c r="L289" s="25"/>
      <c r="M289" s="111" t="s">
        <v>3</v>
      </c>
      <c r="N289" s="112" t="s">
        <v>37</v>
      </c>
      <c r="O289" s="113">
        <v>0</v>
      </c>
      <c r="P289" s="113">
        <f>O289*H289</f>
        <v>0</v>
      </c>
      <c r="Q289" s="113">
        <v>0</v>
      </c>
      <c r="R289" s="113">
        <f>Q289*H289</f>
        <v>0</v>
      </c>
      <c r="S289" s="113">
        <v>0</v>
      </c>
      <c r="T289" s="114">
        <f>S289*H289</f>
        <v>0</v>
      </c>
      <c r="AR289" s="115" t="s">
        <v>112</v>
      </c>
      <c r="AT289" s="115" t="s">
        <v>107</v>
      </c>
      <c r="AU289" s="115" t="s">
        <v>66</v>
      </c>
      <c r="AY289" s="13" t="s">
        <v>113</v>
      </c>
      <c r="BE289" s="116">
        <f>IF(N289="základní",J289,0)</f>
        <v>56000</v>
      </c>
      <c r="BF289" s="116">
        <f>IF(N289="snížená",J289,0)</f>
        <v>0</v>
      </c>
      <c r="BG289" s="116">
        <f>IF(N289="zákl. přenesená",J289,0)</f>
        <v>0</v>
      </c>
      <c r="BH289" s="116">
        <f>IF(N289="sníž. přenesená",J289,0)</f>
        <v>0</v>
      </c>
      <c r="BI289" s="116">
        <f>IF(N289="nulová",J289,0)</f>
        <v>0</v>
      </c>
      <c r="BJ289" s="13" t="s">
        <v>74</v>
      </c>
      <c r="BK289" s="116">
        <f>ROUND(I289*H289,2)</f>
        <v>56000</v>
      </c>
      <c r="BL289" s="13" t="s">
        <v>112</v>
      </c>
      <c r="BM289" s="115" t="s">
        <v>586</v>
      </c>
    </row>
    <row r="290" spans="2:65" s="1" customFormat="1" ht="29.25">
      <c r="B290" s="25"/>
      <c r="D290" s="117" t="s">
        <v>114</v>
      </c>
      <c r="F290" s="118" t="s">
        <v>587</v>
      </c>
      <c r="L290" s="25"/>
      <c r="M290" s="119"/>
      <c r="T290" s="46"/>
      <c r="AT290" s="13" t="s">
        <v>114</v>
      </c>
      <c r="AU290" s="13" t="s">
        <v>66</v>
      </c>
    </row>
    <row r="291" spans="2:65" s="1" customFormat="1" ht="16.5" customHeight="1">
      <c r="B291" s="104"/>
      <c r="C291" s="105" t="s">
        <v>351</v>
      </c>
      <c r="D291" s="105" t="s">
        <v>107</v>
      </c>
      <c r="E291" s="106" t="s">
        <v>588</v>
      </c>
      <c r="F291" s="107" t="s">
        <v>589</v>
      </c>
      <c r="G291" s="108" t="s">
        <v>409</v>
      </c>
      <c r="H291" s="109">
        <v>100</v>
      </c>
      <c r="I291" s="110">
        <v>718</v>
      </c>
      <c r="J291" s="110">
        <f>ROUND(I291*H291,2)</f>
        <v>71800</v>
      </c>
      <c r="K291" s="107" t="s">
        <v>111</v>
      </c>
      <c r="L291" s="25"/>
      <c r="M291" s="111" t="s">
        <v>3</v>
      </c>
      <c r="N291" s="112" t="s">
        <v>37</v>
      </c>
      <c r="O291" s="113">
        <v>0</v>
      </c>
      <c r="P291" s="113">
        <f>O291*H291</f>
        <v>0</v>
      </c>
      <c r="Q291" s="113">
        <v>0</v>
      </c>
      <c r="R291" s="113">
        <f>Q291*H291</f>
        <v>0</v>
      </c>
      <c r="S291" s="113">
        <v>0</v>
      </c>
      <c r="T291" s="114">
        <f>S291*H291</f>
        <v>0</v>
      </c>
      <c r="AR291" s="115" t="s">
        <v>112</v>
      </c>
      <c r="AT291" s="115" t="s">
        <v>107</v>
      </c>
      <c r="AU291" s="115" t="s">
        <v>66</v>
      </c>
      <c r="AY291" s="13" t="s">
        <v>113</v>
      </c>
      <c r="BE291" s="116">
        <f>IF(N291="základní",J291,0)</f>
        <v>71800</v>
      </c>
      <c r="BF291" s="116">
        <f>IF(N291="snížená",J291,0)</f>
        <v>0</v>
      </c>
      <c r="BG291" s="116">
        <f>IF(N291="zákl. přenesená",J291,0)</f>
        <v>0</v>
      </c>
      <c r="BH291" s="116">
        <f>IF(N291="sníž. přenesená",J291,0)</f>
        <v>0</v>
      </c>
      <c r="BI291" s="116">
        <f>IF(N291="nulová",J291,0)</f>
        <v>0</v>
      </c>
      <c r="BJ291" s="13" t="s">
        <v>74</v>
      </c>
      <c r="BK291" s="116">
        <f>ROUND(I291*H291,2)</f>
        <v>71800</v>
      </c>
      <c r="BL291" s="13" t="s">
        <v>112</v>
      </c>
      <c r="BM291" s="115" t="s">
        <v>590</v>
      </c>
    </row>
    <row r="292" spans="2:65" s="1" customFormat="1" ht="19.5">
      <c r="B292" s="25"/>
      <c r="D292" s="117" t="s">
        <v>114</v>
      </c>
      <c r="F292" s="118" t="s">
        <v>591</v>
      </c>
      <c r="L292" s="25"/>
      <c r="M292" s="119"/>
      <c r="T292" s="46"/>
      <c r="AT292" s="13" t="s">
        <v>114</v>
      </c>
      <c r="AU292" s="13" t="s">
        <v>66</v>
      </c>
    </row>
    <row r="293" spans="2:65" s="1" customFormat="1" ht="16.5" customHeight="1">
      <c r="B293" s="104"/>
      <c r="C293" s="105" t="s">
        <v>592</v>
      </c>
      <c r="D293" s="105" t="s">
        <v>107</v>
      </c>
      <c r="E293" s="106" t="s">
        <v>593</v>
      </c>
      <c r="F293" s="107" t="s">
        <v>594</v>
      </c>
      <c r="G293" s="108" t="s">
        <v>409</v>
      </c>
      <c r="H293" s="109">
        <v>100</v>
      </c>
      <c r="I293" s="110">
        <v>792</v>
      </c>
      <c r="J293" s="110">
        <f>ROUND(I293*H293,2)</f>
        <v>79200</v>
      </c>
      <c r="K293" s="107" t="s">
        <v>111</v>
      </c>
      <c r="L293" s="25"/>
      <c r="M293" s="111" t="s">
        <v>3</v>
      </c>
      <c r="N293" s="112" t="s">
        <v>37</v>
      </c>
      <c r="O293" s="113">
        <v>0</v>
      </c>
      <c r="P293" s="113">
        <f>O293*H293</f>
        <v>0</v>
      </c>
      <c r="Q293" s="113">
        <v>0</v>
      </c>
      <c r="R293" s="113">
        <f>Q293*H293</f>
        <v>0</v>
      </c>
      <c r="S293" s="113">
        <v>0</v>
      </c>
      <c r="T293" s="114">
        <f>S293*H293</f>
        <v>0</v>
      </c>
      <c r="AR293" s="115" t="s">
        <v>112</v>
      </c>
      <c r="AT293" s="115" t="s">
        <v>107</v>
      </c>
      <c r="AU293" s="115" t="s">
        <v>66</v>
      </c>
      <c r="AY293" s="13" t="s">
        <v>113</v>
      </c>
      <c r="BE293" s="116">
        <f>IF(N293="základní",J293,0)</f>
        <v>79200</v>
      </c>
      <c r="BF293" s="116">
        <f>IF(N293="snížená",J293,0)</f>
        <v>0</v>
      </c>
      <c r="BG293" s="116">
        <f>IF(N293="zákl. přenesená",J293,0)</f>
        <v>0</v>
      </c>
      <c r="BH293" s="116">
        <f>IF(N293="sníž. přenesená",J293,0)</f>
        <v>0</v>
      </c>
      <c r="BI293" s="116">
        <f>IF(N293="nulová",J293,0)</f>
        <v>0</v>
      </c>
      <c r="BJ293" s="13" t="s">
        <v>74</v>
      </c>
      <c r="BK293" s="116">
        <f>ROUND(I293*H293,2)</f>
        <v>79200</v>
      </c>
      <c r="BL293" s="13" t="s">
        <v>112</v>
      </c>
      <c r="BM293" s="115" t="s">
        <v>595</v>
      </c>
    </row>
    <row r="294" spans="2:65" s="1" customFormat="1" ht="29.25">
      <c r="B294" s="25"/>
      <c r="D294" s="117" t="s">
        <v>114</v>
      </c>
      <c r="F294" s="118" t="s">
        <v>596</v>
      </c>
      <c r="L294" s="25"/>
      <c r="M294" s="119"/>
      <c r="T294" s="46"/>
      <c r="AT294" s="13" t="s">
        <v>114</v>
      </c>
      <c r="AU294" s="13" t="s">
        <v>66</v>
      </c>
    </row>
    <row r="295" spans="2:65" s="1" customFormat="1" ht="16.5" customHeight="1">
      <c r="B295" s="104"/>
      <c r="C295" s="105" t="s">
        <v>355</v>
      </c>
      <c r="D295" s="105" t="s">
        <v>107</v>
      </c>
      <c r="E295" s="106" t="s">
        <v>597</v>
      </c>
      <c r="F295" s="107" t="s">
        <v>598</v>
      </c>
      <c r="G295" s="108" t="s">
        <v>409</v>
      </c>
      <c r="H295" s="109">
        <v>1500</v>
      </c>
      <c r="I295" s="110">
        <v>625</v>
      </c>
      <c r="J295" s="110">
        <f>ROUND(I295*H295,2)</f>
        <v>937500</v>
      </c>
      <c r="K295" s="107" t="s">
        <v>111</v>
      </c>
      <c r="L295" s="25"/>
      <c r="M295" s="111" t="s">
        <v>3</v>
      </c>
      <c r="N295" s="112" t="s">
        <v>37</v>
      </c>
      <c r="O295" s="113">
        <v>0</v>
      </c>
      <c r="P295" s="113">
        <f>O295*H295</f>
        <v>0</v>
      </c>
      <c r="Q295" s="113">
        <v>0</v>
      </c>
      <c r="R295" s="113">
        <f>Q295*H295</f>
        <v>0</v>
      </c>
      <c r="S295" s="113">
        <v>0</v>
      </c>
      <c r="T295" s="114">
        <f>S295*H295</f>
        <v>0</v>
      </c>
      <c r="AR295" s="115" t="s">
        <v>112</v>
      </c>
      <c r="AT295" s="115" t="s">
        <v>107</v>
      </c>
      <c r="AU295" s="115" t="s">
        <v>66</v>
      </c>
      <c r="AY295" s="13" t="s">
        <v>113</v>
      </c>
      <c r="BE295" s="116">
        <f>IF(N295="základní",J295,0)</f>
        <v>937500</v>
      </c>
      <c r="BF295" s="116">
        <f>IF(N295="snížená",J295,0)</f>
        <v>0</v>
      </c>
      <c r="BG295" s="116">
        <f>IF(N295="zákl. přenesená",J295,0)</f>
        <v>0</v>
      </c>
      <c r="BH295" s="116">
        <f>IF(N295="sníž. přenesená",J295,0)</f>
        <v>0</v>
      </c>
      <c r="BI295" s="116">
        <f>IF(N295="nulová",J295,0)</f>
        <v>0</v>
      </c>
      <c r="BJ295" s="13" t="s">
        <v>74</v>
      </c>
      <c r="BK295" s="116">
        <f>ROUND(I295*H295,2)</f>
        <v>937500</v>
      </c>
      <c r="BL295" s="13" t="s">
        <v>112</v>
      </c>
      <c r="BM295" s="115" t="s">
        <v>599</v>
      </c>
    </row>
    <row r="296" spans="2:65" s="1" customFormat="1" ht="19.5">
      <c r="B296" s="25"/>
      <c r="D296" s="117" t="s">
        <v>114</v>
      </c>
      <c r="F296" s="118" t="s">
        <v>600</v>
      </c>
      <c r="L296" s="25"/>
      <c r="M296" s="119"/>
      <c r="T296" s="46"/>
      <c r="AT296" s="13" t="s">
        <v>114</v>
      </c>
      <c r="AU296" s="13" t="s">
        <v>66</v>
      </c>
    </row>
    <row r="297" spans="2:65" s="1" customFormat="1" ht="16.5" customHeight="1">
      <c r="B297" s="104"/>
      <c r="C297" s="105" t="s">
        <v>601</v>
      </c>
      <c r="D297" s="105" t="s">
        <v>107</v>
      </c>
      <c r="E297" s="106" t="s">
        <v>602</v>
      </c>
      <c r="F297" s="107" t="s">
        <v>603</v>
      </c>
      <c r="G297" s="108" t="s">
        <v>409</v>
      </c>
      <c r="H297" s="109">
        <v>1000</v>
      </c>
      <c r="I297" s="110">
        <v>660</v>
      </c>
      <c r="J297" s="110">
        <f>ROUND(I297*H297,2)</f>
        <v>660000</v>
      </c>
      <c r="K297" s="107" t="s">
        <v>111</v>
      </c>
      <c r="L297" s="25"/>
      <c r="M297" s="111" t="s">
        <v>3</v>
      </c>
      <c r="N297" s="112" t="s">
        <v>37</v>
      </c>
      <c r="O297" s="113">
        <v>0</v>
      </c>
      <c r="P297" s="113">
        <f>O297*H297</f>
        <v>0</v>
      </c>
      <c r="Q297" s="113">
        <v>0</v>
      </c>
      <c r="R297" s="113">
        <f>Q297*H297</f>
        <v>0</v>
      </c>
      <c r="S297" s="113">
        <v>0</v>
      </c>
      <c r="T297" s="114">
        <f>S297*H297</f>
        <v>0</v>
      </c>
      <c r="AR297" s="115" t="s">
        <v>112</v>
      </c>
      <c r="AT297" s="115" t="s">
        <v>107</v>
      </c>
      <c r="AU297" s="115" t="s">
        <v>66</v>
      </c>
      <c r="AY297" s="13" t="s">
        <v>113</v>
      </c>
      <c r="BE297" s="116">
        <f>IF(N297="základní",J297,0)</f>
        <v>660000</v>
      </c>
      <c r="BF297" s="116">
        <f>IF(N297="snížená",J297,0)</f>
        <v>0</v>
      </c>
      <c r="BG297" s="116">
        <f>IF(N297="zákl. přenesená",J297,0)</f>
        <v>0</v>
      </c>
      <c r="BH297" s="116">
        <f>IF(N297="sníž. přenesená",J297,0)</f>
        <v>0</v>
      </c>
      <c r="BI297" s="116">
        <f>IF(N297="nulová",J297,0)</f>
        <v>0</v>
      </c>
      <c r="BJ297" s="13" t="s">
        <v>74</v>
      </c>
      <c r="BK297" s="116">
        <f>ROUND(I297*H297,2)</f>
        <v>660000</v>
      </c>
      <c r="BL297" s="13" t="s">
        <v>112</v>
      </c>
      <c r="BM297" s="115" t="s">
        <v>604</v>
      </c>
    </row>
    <row r="298" spans="2:65" s="1" customFormat="1" ht="29.25">
      <c r="B298" s="25"/>
      <c r="D298" s="117" t="s">
        <v>114</v>
      </c>
      <c r="F298" s="118" t="s">
        <v>605</v>
      </c>
      <c r="L298" s="25"/>
      <c r="M298" s="119"/>
      <c r="T298" s="46"/>
      <c r="AT298" s="13" t="s">
        <v>114</v>
      </c>
      <c r="AU298" s="13" t="s">
        <v>66</v>
      </c>
    </row>
    <row r="299" spans="2:65" s="1" customFormat="1" ht="16.5" customHeight="1">
      <c r="B299" s="104"/>
      <c r="C299" s="105" t="s">
        <v>360</v>
      </c>
      <c r="D299" s="105" t="s">
        <v>107</v>
      </c>
      <c r="E299" s="106" t="s">
        <v>606</v>
      </c>
      <c r="F299" s="107" t="s">
        <v>607</v>
      </c>
      <c r="G299" s="108" t="s">
        <v>118</v>
      </c>
      <c r="H299" s="109">
        <v>2</v>
      </c>
      <c r="I299" s="110">
        <v>96100</v>
      </c>
      <c r="J299" s="110">
        <f>ROUND(I299*H299,2)</f>
        <v>192200</v>
      </c>
      <c r="K299" s="107" t="s">
        <v>111</v>
      </c>
      <c r="L299" s="25"/>
      <c r="M299" s="111" t="s">
        <v>3</v>
      </c>
      <c r="N299" s="112" t="s">
        <v>37</v>
      </c>
      <c r="O299" s="113">
        <v>0</v>
      </c>
      <c r="P299" s="113">
        <f>O299*H299</f>
        <v>0</v>
      </c>
      <c r="Q299" s="113">
        <v>0</v>
      </c>
      <c r="R299" s="113">
        <f>Q299*H299</f>
        <v>0</v>
      </c>
      <c r="S299" s="113">
        <v>0</v>
      </c>
      <c r="T299" s="114">
        <f>S299*H299</f>
        <v>0</v>
      </c>
      <c r="AR299" s="115" t="s">
        <v>112</v>
      </c>
      <c r="AT299" s="115" t="s">
        <v>107</v>
      </c>
      <c r="AU299" s="115" t="s">
        <v>66</v>
      </c>
      <c r="AY299" s="13" t="s">
        <v>113</v>
      </c>
      <c r="BE299" s="116">
        <f>IF(N299="základní",J299,0)</f>
        <v>192200</v>
      </c>
      <c r="BF299" s="116">
        <f>IF(N299="snížená",J299,0)</f>
        <v>0</v>
      </c>
      <c r="BG299" s="116">
        <f>IF(N299="zákl. přenesená",J299,0)</f>
        <v>0</v>
      </c>
      <c r="BH299" s="116">
        <f>IF(N299="sníž. přenesená",J299,0)</f>
        <v>0</v>
      </c>
      <c r="BI299" s="116">
        <f>IF(N299="nulová",J299,0)</f>
        <v>0</v>
      </c>
      <c r="BJ299" s="13" t="s">
        <v>74</v>
      </c>
      <c r="BK299" s="116">
        <f>ROUND(I299*H299,2)</f>
        <v>192200</v>
      </c>
      <c r="BL299" s="13" t="s">
        <v>112</v>
      </c>
      <c r="BM299" s="115" t="s">
        <v>608</v>
      </c>
    </row>
    <row r="300" spans="2:65" s="1" customFormat="1" ht="19.5">
      <c r="B300" s="25"/>
      <c r="D300" s="117" t="s">
        <v>114</v>
      </c>
      <c r="F300" s="118" t="s">
        <v>609</v>
      </c>
      <c r="L300" s="25"/>
      <c r="M300" s="119"/>
      <c r="T300" s="46"/>
      <c r="AT300" s="13" t="s">
        <v>114</v>
      </c>
      <c r="AU300" s="13" t="s">
        <v>66</v>
      </c>
    </row>
    <row r="301" spans="2:65" s="1" customFormat="1" ht="16.5" customHeight="1">
      <c r="B301" s="104"/>
      <c r="C301" s="105" t="s">
        <v>610</v>
      </c>
      <c r="D301" s="105" t="s">
        <v>107</v>
      </c>
      <c r="E301" s="106" t="s">
        <v>611</v>
      </c>
      <c r="F301" s="107" t="s">
        <v>612</v>
      </c>
      <c r="G301" s="108" t="s">
        <v>124</v>
      </c>
      <c r="H301" s="109">
        <v>200</v>
      </c>
      <c r="I301" s="110">
        <v>99</v>
      </c>
      <c r="J301" s="110">
        <f>ROUND(I301*H301,2)</f>
        <v>19800</v>
      </c>
      <c r="K301" s="107" t="s">
        <v>111</v>
      </c>
      <c r="L301" s="25"/>
      <c r="M301" s="111" t="s">
        <v>3</v>
      </c>
      <c r="N301" s="112" t="s">
        <v>37</v>
      </c>
      <c r="O301" s="113">
        <v>0</v>
      </c>
      <c r="P301" s="113">
        <f>O301*H301</f>
        <v>0</v>
      </c>
      <c r="Q301" s="113">
        <v>0</v>
      </c>
      <c r="R301" s="113">
        <f>Q301*H301</f>
        <v>0</v>
      </c>
      <c r="S301" s="113">
        <v>0</v>
      </c>
      <c r="T301" s="114">
        <f>S301*H301</f>
        <v>0</v>
      </c>
      <c r="AR301" s="115" t="s">
        <v>112</v>
      </c>
      <c r="AT301" s="115" t="s">
        <v>107</v>
      </c>
      <c r="AU301" s="115" t="s">
        <v>66</v>
      </c>
      <c r="AY301" s="13" t="s">
        <v>113</v>
      </c>
      <c r="BE301" s="116">
        <f>IF(N301="základní",J301,0)</f>
        <v>19800</v>
      </c>
      <c r="BF301" s="116">
        <f>IF(N301="snížená",J301,0)</f>
        <v>0</v>
      </c>
      <c r="BG301" s="116">
        <f>IF(N301="zákl. přenesená",J301,0)</f>
        <v>0</v>
      </c>
      <c r="BH301" s="116">
        <f>IF(N301="sníž. přenesená",J301,0)</f>
        <v>0</v>
      </c>
      <c r="BI301" s="116">
        <f>IF(N301="nulová",J301,0)</f>
        <v>0</v>
      </c>
      <c r="BJ301" s="13" t="s">
        <v>74</v>
      </c>
      <c r="BK301" s="116">
        <f>ROUND(I301*H301,2)</f>
        <v>19800</v>
      </c>
      <c r="BL301" s="13" t="s">
        <v>112</v>
      </c>
      <c r="BM301" s="115" t="s">
        <v>613</v>
      </c>
    </row>
    <row r="302" spans="2:65" s="1" customFormat="1" ht="19.5">
      <c r="B302" s="25"/>
      <c r="D302" s="117" t="s">
        <v>114</v>
      </c>
      <c r="F302" s="118" t="s">
        <v>614</v>
      </c>
      <c r="L302" s="25"/>
      <c r="M302" s="119"/>
      <c r="T302" s="46"/>
      <c r="AT302" s="13" t="s">
        <v>114</v>
      </c>
      <c r="AU302" s="13" t="s">
        <v>66</v>
      </c>
    </row>
    <row r="303" spans="2:65" s="1" customFormat="1" ht="16.5" customHeight="1">
      <c r="B303" s="104"/>
      <c r="C303" s="105" t="s">
        <v>364</v>
      </c>
      <c r="D303" s="105" t="s">
        <v>107</v>
      </c>
      <c r="E303" s="106" t="s">
        <v>615</v>
      </c>
      <c r="F303" s="107" t="s">
        <v>616</v>
      </c>
      <c r="G303" s="108" t="s">
        <v>124</v>
      </c>
      <c r="H303" s="109">
        <v>200</v>
      </c>
      <c r="I303" s="110">
        <v>55.7</v>
      </c>
      <c r="J303" s="110">
        <f>ROUND(I303*H303,2)</f>
        <v>11140</v>
      </c>
      <c r="K303" s="107" t="s">
        <v>111</v>
      </c>
      <c r="L303" s="25"/>
      <c r="M303" s="111" t="s">
        <v>3</v>
      </c>
      <c r="N303" s="112" t="s">
        <v>37</v>
      </c>
      <c r="O303" s="113">
        <v>0</v>
      </c>
      <c r="P303" s="113">
        <f>O303*H303</f>
        <v>0</v>
      </c>
      <c r="Q303" s="113">
        <v>0</v>
      </c>
      <c r="R303" s="113">
        <f>Q303*H303</f>
        <v>0</v>
      </c>
      <c r="S303" s="113">
        <v>0</v>
      </c>
      <c r="T303" s="114">
        <f>S303*H303</f>
        <v>0</v>
      </c>
      <c r="AR303" s="115" t="s">
        <v>112</v>
      </c>
      <c r="AT303" s="115" t="s">
        <v>107</v>
      </c>
      <c r="AU303" s="115" t="s">
        <v>66</v>
      </c>
      <c r="AY303" s="13" t="s">
        <v>113</v>
      </c>
      <c r="BE303" s="116">
        <f>IF(N303="základní",J303,0)</f>
        <v>11140</v>
      </c>
      <c r="BF303" s="116">
        <f>IF(N303="snížená",J303,0)</f>
        <v>0</v>
      </c>
      <c r="BG303" s="116">
        <f>IF(N303="zákl. přenesená",J303,0)</f>
        <v>0</v>
      </c>
      <c r="BH303" s="116">
        <f>IF(N303="sníž. přenesená",J303,0)</f>
        <v>0</v>
      </c>
      <c r="BI303" s="116">
        <f>IF(N303="nulová",J303,0)</f>
        <v>0</v>
      </c>
      <c r="BJ303" s="13" t="s">
        <v>74</v>
      </c>
      <c r="BK303" s="116">
        <f>ROUND(I303*H303,2)</f>
        <v>11140</v>
      </c>
      <c r="BL303" s="13" t="s">
        <v>112</v>
      </c>
      <c r="BM303" s="115" t="s">
        <v>617</v>
      </c>
    </row>
    <row r="304" spans="2:65" s="1" customFormat="1" ht="19.5">
      <c r="B304" s="25"/>
      <c r="D304" s="117" t="s">
        <v>114</v>
      </c>
      <c r="F304" s="118" t="s">
        <v>618</v>
      </c>
      <c r="L304" s="25"/>
      <c r="M304" s="119"/>
      <c r="T304" s="46"/>
      <c r="AT304" s="13" t="s">
        <v>114</v>
      </c>
      <c r="AU304" s="13" t="s">
        <v>66</v>
      </c>
    </row>
    <row r="305" spans="2:65" s="1" customFormat="1" ht="16.5" customHeight="1">
      <c r="B305" s="104"/>
      <c r="C305" s="105" t="s">
        <v>619</v>
      </c>
      <c r="D305" s="105" t="s">
        <v>107</v>
      </c>
      <c r="E305" s="106" t="s">
        <v>620</v>
      </c>
      <c r="F305" s="107" t="s">
        <v>621</v>
      </c>
      <c r="G305" s="108" t="s">
        <v>135</v>
      </c>
      <c r="H305" s="109">
        <v>1</v>
      </c>
      <c r="I305" s="110">
        <v>2480</v>
      </c>
      <c r="J305" s="110">
        <f>ROUND(I305*H305,2)</f>
        <v>2480</v>
      </c>
      <c r="K305" s="107" t="s">
        <v>111</v>
      </c>
      <c r="L305" s="25"/>
      <c r="M305" s="111" t="s">
        <v>3</v>
      </c>
      <c r="N305" s="112" t="s">
        <v>37</v>
      </c>
      <c r="O305" s="113">
        <v>0</v>
      </c>
      <c r="P305" s="113">
        <f>O305*H305</f>
        <v>0</v>
      </c>
      <c r="Q305" s="113">
        <v>0</v>
      </c>
      <c r="R305" s="113">
        <f>Q305*H305</f>
        <v>0</v>
      </c>
      <c r="S305" s="113">
        <v>0</v>
      </c>
      <c r="T305" s="114">
        <f>S305*H305</f>
        <v>0</v>
      </c>
      <c r="AR305" s="115" t="s">
        <v>112</v>
      </c>
      <c r="AT305" s="115" t="s">
        <v>107</v>
      </c>
      <c r="AU305" s="115" t="s">
        <v>66</v>
      </c>
      <c r="AY305" s="13" t="s">
        <v>113</v>
      </c>
      <c r="BE305" s="116">
        <f>IF(N305="základní",J305,0)</f>
        <v>2480</v>
      </c>
      <c r="BF305" s="116">
        <f>IF(N305="snížená",J305,0)</f>
        <v>0</v>
      </c>
      <c r="BG305" s="116">
        <f>IF(N305="zákl. přenesená",J305,0)</f>
        <v>0</v>
      </c>
      <c r="BH305" s="116">
        <f>IF(N305="sníž. přenesená",J305,0)</f>
        <v>0</v>
      </c>
      <c r="BI305" s="116">
        <f>IF(N305="nulová",J305,0)</f>
        <v>0</v>
      </c>
      <c r="BJ305" s="13" t="s">
        <v>74</v>
      </c>
      <c r="BK305" s="116">
        <f>ROUND(I305*H305,2)</f>
        <v>2480</v>
      </c>
      <c r="BL305" s="13" t="s">
        <v>112</v>
      </c>
      <c r="BM305" s="115" t="s">
        <v>622</v>
      </c>
    </row>
    <row r="306" spans="2:65" s="1" customFormat="1" ht="19.5">
      <c r="B306" s="25"/>
      <c r="D306" s="117" t="s">
        <v>114</v>
      </c>
      <c r="F306" s="118" t="s">
        <v>623</v>
      </c>
      <c r="L306" s="25"/>
      <c r="M306" s="119"/>
      <c r="T306" s="46"/>
      <c r="AT306" s="13" t="s">
        <v>114</v>
      </c>
      <c r="AU306" s="13" t="s">
        <v>66</v>
      </c>
    </row>
    <row r="307" spans="2:65" s="1" customFormat="1" ht="16.5" customHeight="1">
      <c r="B307" s="104"/>
      <c r="C307" s="105" t="s">
        <v>369</v>
      </c>
      <c r="D307" s="105" t="s">
        <v>107</v>
      </c>
      <c r="E307" s="106" t="s">
        <v>624</v>
      </c>
      <c r="F307" s="107" t="s">
        <v>625</v>
      </c>
      <c r="G307" s="108" t="s">
        <v>110</v>
      </c>
      <c r="H307" s="109">
        <v>50</v>
      </c>
      <c r="I307" s="110">
        <v>1570</v>
      </c>
      <c r="J307" s="110">
        <f>ROUND(I307*H307,2)</f>
        <v>78500</v>
      </c>
      <c r="K307" s="107" t="s">
        <v>111</v>
      </c>
      <c r="L307" s="25"/>
      <c r="M307" s="111" t="s">
        <v>3</v>
      </c>
      <c r="N307" s="112" t="s">
        <v>37</v>
      </c>
      <c r="O307" s="113">
        <v>0</v>
      </c>
      <c r="P307" s="113">
        <f>O307*H307</f>
        <v>0</v>
      </c>
      <c r="Q307" s="113">
        <v>0</v>
      </c>
      <c r="R307" s="113">
        <f>Q307*H307</f>
        <v>0</v>
      </c>
      <c r="S307" s="113">
        <v>0</v>
      </c>
      <c r="T307" s="114">
        <f>S307*H307</f>
        <v>0</v>
      </c>
      <c r="AR307" s="115" t="s">
        <v>112</v>
      </c>
      <c r="AT307" s="115" t="s">
        <v>107</v>
      </c>
      <c r="AU307" s="115" t="s">
        <v>66</v>
      </c>
      <c r="AY307" s="13" t="s">
        <v>113</v>
      </c>
      <c r="BE307" s="116">
        <f>IF(N307="základní",J307,0)</f>
        <v>78500</v>
      </c>
      <c r="BF307" s="116">
        <f>IF(N307="snížená",J307,0)</f>
        <v>0</v>
      </c>
      <c r="BG307" s="116">
        <f>IF(N307="zákl. přenesená",J307,0)</f>
        <v>0</v>
      </c>
      <c r="BH307" s="116">
        <f>IF(N307="sníž. přenesená",J307,0)</f>
        <v>0</v>
      </c>
      <c r="BI307" s="116">
        <f>IF(N307="nulová",J307,0)</f>
        <v>0</v>
      </c>
      <c r="BJ307" s="13" t="s">
        <v>74</v>
      </c>
      <c r="BK307" s="116">
        <f>ROUND(I307*H307,2)</f>
        <v>78500</v>
      </c>
      <c r="BL307" s="13" t="s">
        <v>112</v>
      </c>
      <c r="BM307" s="115" t="s">
        <v>626</v>
      </c>
    </row>
    <row r="308" spans="2:65" s="1" customFormat="1" ht="58.5">
      <c r="B308" s="25"/>
      <c r="D308" s="117" t="s">
        <v>114</v>
      </c>
      <c r="F308" s="118" t="s">
        <v>627</v>
      </c>
      <c r="L308" s="25"/>
      <c r="M308" s="119"/>
      <c r="T308" s="46"/>
      <c r="AT308" s="13" t="s">
        <v>114</v>
      </c>
      <c r="AU308" s="13" t="s">
        <v>66</v>
      </c>
    </row>
    <row r="309" spans="2:65" s="1" customFormat="1" ht="16.5" customHeight="1">
      <c r="B309" s="104"/>
      <c r="C309" s="105" t="s">
        <v>628</v>
      </c>
      <c r="D309" s="105" t="s">
        <v>107</v>
      </c>
      <c r="E309" s="106" t="s">
        <v>629</v>
      </c>
      <c r="F309" s="107" t="s">
        <v>630</v>
      </c>
      <c r="G309" s="108" t="s">
        <v>110</v>
      </c>
      <c r="H309" s="109">
        <v>50</v>
      </c>
      <c r="I309" s="110">
        <v>1470</v>
      </c>
      <c r="J309" s="110">
        <f>ROUND(I309*H309,2)</f>
        <v>73500</v>
      </c>
      <c r="K309" s="107" t="s">
        <v>111</v>
      </c>
      <c r="L309" s="25"/>
      <c r="M309" s="111" t="s">
        <v>3</v>
      </c>
      <c r="N309" s="112" t="s">
        <v>37</v>
      </c>
      <c r="O309" s="113">
        <v>0</v>
      </c>
      <c r="P309" s="113">
        <f>O309*H309</f>
        <v>0</v>
      </c>
      <c r="Q309" s="113">
        <v>0</v>
      </c>
      <c r="R309" s="113">
        <f>Q309*H309</f>
        <v>0</v>
      </c>
      <c r="S309" s="113">
        <v>0</v>
      </c>
      <c r="T309" s="114">
        <f>S309*H309</f>
        <v>0</v>
      </c>
      <c r="AR309" s="115" t="s">
        <v>112</v>
      </c>
      <c r="AT309" s="115" t="s">
        <v>107</v>
      </c>
      <c r="AU309" s="115" t="s">
        <v>66</v>
      </c>
      <c r="AY309" s="13" t="s">
        <v>113</v>
      </c>
      <c r="BE309" s="116">
        <f>IF(N309="základní",J309,0)</f>
        <v>73500</v>
      </c>
      <c r="BF309" s="116">
        <f>IF(N309="snížená",J309,0)</f>
        <v>0</v>
      </c>
      <c r="BG309" s="116">
        <f>IF(N309="zákl. přenesená",J309,0)</f>
        <v>0</v>
      </c>
      <c r="BH309" s="116">
        <f>IF(N309="sníž. přenesená",J309,0)</f>
        <v>0</v>
      </c>
      <c r="BI309" s="116">
        <f>IF(N309="nulová",J309,0)</f>
        <v>0</v>
      </c>
      <c r="BJ309" s="13" t="s">
        <v>74</v>
      </c>
      <c r="BK309" s="116">
        <f>ROUND(I309*H309,2)</f>
        <v>73500</v>
      </c>
      <c r="BL309" s="13" t="s">
        <v>112</v>
      </c>
      <c r="BM309" s="115" t="s">
        <v>631</v>
      </c>
    </row>
    <row r="310" spans="2:65" s="1" customFormat="1" ht="58.5">
      <c r="B310" s="25"/>
      <c r="D310" s="117" t="s">
        <v>114</v>
      </c>
      <c r="F310" s="118" t="s">
        <v>632</v>
      </c>
      <c r="L310" s="25"/>
      <c r="M310" s="119"/>
      <c r="T310" s="46"/>
      <c r="AT310" s="13" t="s">
        <v>114</v>
      </c>
      <c r="AU310" s="13" t="s">
        <v>66</v>
      </c>
    </row>
    <row r="311" spans="2:65" s="1" customFormat="1" ht="16.5" customHeight="1">
      <c r="B311" s="104"/>
      <c r="C311" s="105" t="s">
        <v>373</v>
      </c>
      <c r="D311" s="105" t="s">
        <v>107</v>
      </c>
      <c r="E311" s="106" t="s">
        <v>633</v>
      </c>
      <c r="F311" s="107" t="s">
        <v>634</v>
      </c>
      <c r="G311" s="108" t="s">
        <v>110</v>
      </c>
      <c r="H311" s="109">
        <v>10</v>
      </c>
      <c r="I311" s="110">
        <v>2190</v>
      </c>
      <c r="J311" s="110">
        <f>ROUND(I311*H311,2)</f>
        <v>21900</v>
      </c>
      <c r="K311" s="107" t="s">
        <v>111</v>
      </c>
      <c r="L311" s="25"/>
      <c r="M311" s="111" t="s">
        <v>3</v>
      </c>
      <c r="N311" s="112" t="s">
        <v>37</v>
      </c>
      <c r="O311" s="113">
        <v>0</v>
      </c>
      <c r="P311" s="113">
        <f>O311*H311</f>
        <v>0</v>
      </c>
      <c r="Q311" s="113">
        <v>0</v>
      </c>
      <c r="R311" s="113">
        <f>Q311*H311</f>
        <v>0</v>
      </c>
      <c r="S311" s="113">
        <v>0</v>
      </c>
      <c r="T311" s="114">
        <f>S311*H311</f>
        <v>0</v>
      </c>
      <c r="AR311" s="115" t="s">
        <v>112</v>
      </c>
      <c r="AT311" s="115" t="s">
        <v>107</v>
      </c>
      <c r="AU311" s="115" t="s">
        <v>66</v>
      </c>
      <c r="AY311" s="13" t="s">
        <v>113</v>
      </c>
      <c r="BE311" s="116">
        <f>IF(N311="základní",J311,0)</f>
        <v>21900</v>
      </c>
      <c r="BF311" s="116">
        <f>IF(N311="snížená",J311,0)</f>
        <v>0</v>
      </c>
      <c r="BG311" s="116">
        <f>IF(N311="zákl. přenesená",J311,0)</f>
        <v>0</v>
      </c>
      <c r="BH311" s="116">
        <f>IF(N311="sníž. přenesená",J311,0)</f>
        <v>0</v>
      </c>
      <c r="BI311" s="116">
        <f>IF(N311="nulová",J311,0)</f>
        <v>0</v>
      </c>
      <c r="BJ311" s="13" t="s">
        <v>74</v>
      </c>
      <c r="BK311" s="116">
        <f>ROUND(I311*H311,2)</f>
        <v>21900</v>
      </c>
      <c r="BL311" s="13" t="s">
        <v>112</v>
      </c>
      <c r="BM311" s="115" t="s">
        <v>635</v>
      </c>
    </row>
    <row r="312" spans="2:65" s="1" customFormat="1" ht="58.5">
      <c r="B312" s="25"/>
      <c r="D312" s="117" t="s">
        <v>114</v>
      </c>
      <c r="F312" s="118" t="s">
        <v>636</v>
      </c>
      <c r="L312" s="25"/>
      <c r="M312" s="119"/>
      <c r="T312" s="46"/>
      <c r="AT312" s="13" t="s">
        <v>114</v>
      </c>
      <c r="AU312" s="13" t="s">
        <v>66</v>
      </c>
    </row>
    <row r="313" spans="2:65" s="1" customFormat="1" ht="16.5" customHeight="1">
      <c r="B313" s="104"/>
      <c r="C313" s="105" t="s">
        <v>637</v>
      </c>
      <c r="D313" s="105" t="s">
        <v>107</v>
      </c>
      <c r="E313" s="106" t="s">
        <v>638</v>
      </c>
      <c r="F313" s="107" t="s">
        <v>639</v>
      </c>
      <c r="G313" s="108" t="s">
        <v>110</v>
      </c>
      <c r="H313" s="109">
        <v>10</v>
      </c>
      <c r="I313" s="110">
        <v>2190</v>
      </c>
      <c r="J313" s="110">
        <f>ROUND(I313*H313,2)</f>
        <v>21900</v>
      </c>
      <c r="K313" s="107" t="s">
        <v>111</v>
      </c>
      <c r="L313" s="25"/>
      <c r="M313" s="111" t="s">
        <v>3</v>
      </c>
      <c r="N313" s="112" t="s">
        <v>37</v>
      </c>
      <c r="O313" s="113">
        <v>0</v>
      </c>
      <c r="P313" s="113">
        <f>O313*H313</f>
        <v>0</v>
      </c>
      <c r="Q313" s="113">
        <v>0</v>
      </c>
      <c r="R313" s="113">
        <f>Q313*H313</f>
        <v>0</v>
      </c>
      <c r="S313" s="113">
        <v>0</v>
      </c>
      <c r="T313" s="114">
        <f>S313*H313</f>
        <v>0</v>
      </c>
      <c r="AR313" s="115" t="s">
        <v>112</v>
      </c>
      <c r="AT313" s="115" t="s">
        <v>107</v>
      </c>
      <c r="AU313" s="115" t="s">
        <v>66</v>
      </c>
      <c r="AY313" s="13" t="s">
        <v>113</v>
      </c>
      <c r="BE313" s="116">
        <f>IF(N313="základní",J313,0)</f>
        <v>21900</v>
      </c>
      <c r="BF313" s="116">
        <f>IF(N313="snížená",J313,0)</f>
        <v>0</v>
      </c>
      <c r="BG313" s="116">
        <f>IF(N313="zákl. přenesená",J313,0)</f>
        <v>0</v>
      </c>
      <c r="BH313" s="116">
        <f>IF(N313="sníž. přenesená",J313,0)</f>
        <v>0</v>
      </c>
      <c r="BI313" s="116">
        <f>IF(N313="nulová",J313,0)</f>
        <v>0</v>
      </c>
      <c r="BJ313" s="13" t="s">
        <v>74</v>
      </c>
      <c r="BK313" s="116">
        <f>ROUND(I313*H313,2)</f>
        <v>21900</v>
      </c>
      <c r="BL313" s="13" t="s">
        <v>112</v>
      </c>
      <c r="BM313" s="115" t="s">
        <v>640</v>
      </c>
    </row>
    <row r="314" spans="2:65" s="1" customFormat="1" ht="58.5">
      <c r="B314" s="25"/>
      <c r="D314" s="117" t="s">
        <v>114</v>
      </c>
      <c r="F314" s="118" t="s">
        <v>641</v>
      </c>
      <c r="L314" s="25"/>
      <c r="M314" s="119"/>
      <c r="T314" s="46"/>
      <c r="AT314" s="13" t="s">
        <v>114</v>
      </c>
      <c r="AU314" s="13" t="s">
        <v>66</v>
      </c>
    </row>
    <row r="315" spans="2:65" s="1" customFormat="1" ht="16.5" customHeight="1">
      <c r="B315" s="104"/>
      <c r="C315" s="105" t="s">
        <v>378</v>
      </c>
      <c r="D315" s="105" t="s">
        <v>107</v>
      </c>
      <c r="E315" s="106" t="s">
        <v>642</v>
      </c>
      <c r="F315" s="107" t="s">
        <v>643</v>
      </c>
      <c r="G315" s="108" t="s">
        <v>110</v>
      </c>
      <c r="H315" s="109">
        <v>50</v>
      </c>
      <c r="I315" s="110">
        <v>1670</v>
      </c>
      <c r="J315" s="110">
        <f>ROUND(I315*H315,2)</f>
        <v>83500</v>
      </c>
      <c r="K315" s="107" t="s">
        <v>111</v>
      </c>
      <c r="L315" s="25"/>
      <c r="M315" s="111" t="s">
        <v>3</v>
      </c>
      <c r="N315" s="112" t="s">
        <v>37</v>
      </c>
      <c r="O315" s="113">
        <v>0</v>
      </c>
      <c r="P315" s="113">
        <f>O315*H315</f>
        <v>0</v>
      </c>
      <c r="Q315" s="113">
        <v>0</v>
      </c>
      <c r="R315" s="113">
        <f>Q315*H315</f>
        <v>0</v>
      </c>
      <c r="S315" s="113">
        <v>0</v>
      </c>
      <c r="T315" s="114">
        <f>S315*H315</f>
        <v>0</v>
      </c>
      <c r="AR315" s="115" t="s">
        <v>112</v>
      </c>
      <c r="AT315" s="115" t="s">
        <v>107</v>
      </c>
      <c r="AU315" s="115" t="s">
        <v>66</v>
      </c>
      <c r="AY315" s="13" t="s">
        <v>113</v>
      </c>
      <c r="BE315" s="116">
        <f>IF(N315="základní",J315,0)</f>
        <v>83500</v>
      </c>
      <c r="BF315" s="116">
        <f>IF(N315="snížená",J315,0)</f>
        <v>0</v>
      </c>
      <c r="BG315" s="116">
        <f>IF(N315="zákl. přenesená",J315,0)</f>
        <v>0</v>
      </c>
      <c r="BH315" s="116">
        <f>IF(N315="sníž. přenesená",J315,0)</f>
        <v>0</v>
      </c>
      <c r="BI315" s="116">
        <f>IF(N315="nulová",J315,0)</f>
        <v>0</v>
      </c>
      <c r="BJ315" s="13" t="s">
        <v>74</v>
      </c>
      <c r="BK315" s="116">
        <f>ROUND(I315*H315,2)</f>
        <v>83500</v>
      </c>
      <c r="BL315" s="13" t="s">
        <v>112</v>
      </c>
      <c r="BM315" s="115" t="s">
        <v>644</v>
      </c>
    </row>
    <row r="316" spans="2:65" s="1" customFormat="1" ht="58.5">
      <c r="B316" s="25"/>
      <c r="D316" s="117" t="s">
        <v>114</v>
      </c>
      <c r="F316" s="118" t="s">
        <v>645</v>
      </c>
      <c r="L316" s="25"/>
      <c r="M316" s="119"/>
      <c r="T316" s="46"/>
      <c r="AT316" s="13" t="s">
        <v>114</v>
      </c>
      <c r="AU316" s="13" t="s">
        <v>66</v>
      </c>
    </row>
    <row r="317" spans="2:65" s="1" customFormat="1" ht="16.5" customHeight="1">
      <c r="B317" s="104"/>
      <c r="C317" s="105" t="s">
        <v>646</v>
      </c>
      <c r="D317" s="105" t="s">
        <v>107</v>
      </c>
      <c r="E317" s="106" t="s">
        <v>647</v>
      </c>
      <c r="F317" s="107" t="s">
        <v>648</v>
      </c>
      <c r="G317" s="108" t="s">
        <v>110</v>
      </c>
      <c r="H317" s="109">
        <v>50</v>
      </c>
      <c r="I317" s="110">
        <v>1550</v>
      </c>
      <c r="J317" s="110">
        <f>ROUND(I317*H317,2)</f>
        <v>77500</v>
      </c>
      <c r="K317" s="107" t="s">
        <v>111</v>
      </c>
      <c r="L317" s="25"/>
      <c r="M317" s="111" t="s">
        <v>3</v>
      </c>
      <c r="N317" s="112" t="s">
        <v>37</v>
      </c>
      <c r="O317" s="113">
        <v>0</v>
      </c>
      <c r="P317" s="113">
        <f>O317*H317</f>
        <v>0</v>
      </c>
      <c r="Q317" s="113">
        <v>0</v>
      </c>
      <c r="R317" s="113">
        <f>Q317*H317</f>
        <v>0</v>
      </c>
      <c r="S317" s="113">
        <v>0</v>
      </c>
      <c r="T317" s="114">
        <f>S317*H317</f>
        <v>0</v>
      </c>
      <c r="AR317" s="115" t="s">
        <v>112</v>
      </c>
      <c r="AT317" s="115" t="s">
        <v>107</v>
      </c>
      <c r="AU317" s="115" t="s">
        <v>66</v>
      </c>
      <c r="AY317" s="13" t="s">
        <v>113</v>
      </c>
      <c r="BE317" s="116">
        <f>IF(N317="základní",J317,0)</f>
        <v>77500</v>
      </c>
      <c r="BF317" s="116">
        <f>IF(N317="snížená",J317,0)</f>
        <v>0</v>
      </c>
      <c r="BG317" s="116">
        <f>IF(N317="zákl. přenesená",J317,0)</f>
        <v>0</v>
      </c>
      <c r="BH317" s="116">
        <f>IF(N317="sníž. přenesená",J317,0)</f>
        <v>0</v>
      </c>
      <c r="BI317" s="116">
        <f>IF(N317="nulová",J317,0)</f>
        <v>0</v>
      </c>
      <c r="BJ317" s="13" t="s">
        <v>74</v>
      </c>
      <c r="BK317" s="116">
        <f>ROUND(I317*H317,2)</f>
        <v>77500</v>
      </c>
      <c r="BL317" s="13" t="s">
        <v>112</v>
      </c>
      <c r="BM317" s="115" t="s">
        <v>649</v>
      </c>
    </row>
    <row r="318" spans="2:65" s="1" customFormat="1" ht="58.5">
      <c r="B318" s="25"/>
      <c r="D318" s="117" t="s">
        <v>114</v>
      </c>
      <c r="F318" s="118" t="s">
        <v>650</v>
      </c>
      <c r="L318" s="25"/>
      <c r="M318" s="119"/>
      <c r="T318" s="46"/>
      <c r="AT318" s="13" t="s">
        <v>114</v>
      </c>
      <c r="AU318" s="13" t="s">
        <v>66</v>
      </c>
    </row>
    <row r="319" spans="2:65" s="1" customFormat="1" ht="16.5" customHeight="1">
      <c r="B319" s="104"/>
      <c r="C319" s="105" t="s">
        <v>382</v>
      </c>
      <c r="D319" s="105" t="s">
        <v>107</v>
      </c>
      <c r="E319" s="106" t="s">
        <v>651</v>
      </c>
      <c r="F319" s="107" t="s">
        <v>652</v>
      </c>
      <c r="G319" s="108" t="s">
        <v>110</v>
      </c>
      <c r="H319" s="109">
        <v>50</v>
      </c>
      <c r="I319" s="110">
        <v>1760</v>
      </c>
      <c r="J319" s="110">
        <f>ROUND(I319*H319,2)</f>
        <v>88000</v>
      </c>
      <c r="K319" s="107" t="s">
        <v>111</v>
      </c>
      <c r="L319" s="25"/>
      <c r="M319" s="111" t="s">
        <v>3</v>
      </c>
      <c r="N319" s="112" t="s">
        <v>37</v>
      </c>
      <c r="O319" s="113">
        <v>0</v>
      </c>
      <c r="P319" s="113">
        <f>O319*H319</f>
        <v>0</v>
      </c>
      <c r="Q319" s="113">
        <v>0</v>
      </c>
      <c r="R319" s="113">
        <f>Q319*H319</f>
        <v>0</v>
      </c>
      <c r="S319" s="113">
        <v>0</v>
      </c>
      <c r="T319" s="114">
        <f>S319*H319</f>
        <v>0</v>
      </c>
      <c r="AR319" s="115" t="s">
        <v>112</v>
      </c>
      <c r="AT319" s="115" t="s">
        <v>107</v>
      </c>
      <c r="AU319" s="115" t="s">
        <v>66</v>
      </c>
      <c r="AY319" s="13" t="s">
        <v>113</v>
      </c>
      <c r="BE319" s="116">
        <f>IF(N319="základní",J319,0)</f>
        <v>88000</v>
      </c>
      <c r="BF319" s="116">
        <f>IF(N319="snížená",J319,0)</f>
        <v>0</v>
      </c>
      <c r="BG319" s="116">
        <f>IF(N319="zákl. přenesená",J319,0)</f>
        <v>0</v>
      </c>
      <c r="BH319" s="116">
        <f>IF(N319="sníž. přenesená",J319,0)</f>
        <v>0</v>
      </c>
      <c r="BI319" s="116">
        <f>IF(N319="nulová",J319,0)</f>
        <v>0</v>
      </c>
      <c r="BJ319" s="13" t="s">
        <v>74</v>
      </c>
      <c r="BK319" s="116">
        <f>ROUND(I319*H319,2)</f>
        <v>88000</v>
      </c>
      <c r="BL319" s="13" t="s">
        <v>112</v>
      </c>
      <c r="BM319" s="115" t="s">
        <v>653</v>
      </c>
    </row>
    <row r="320" spans="2:65" s="1" customFormat="1" ht="58.5">
      <c r="B320" s="25"/>
      <c r="D320" s="117" t="s">
        <v>114</v>
      </c>
      <c r="F320" s="118" t="s">
        <v>654</v>
      </c>
      <c r="L320" s="25"/>
      <c r="M320" s="119"/>
      <c r="T320" s="46"/>
      <c r="AT320" s="13" t="s">
        <v>114</v>
      </c>
      <c r="AU320" s="13" t="s">
        <v>66</v>
      </c>
    </row>
    <row r="321" spans="2:65" s="1" customFormat="1" ht="16.5" customHeight="1">
      <c r="B321" s="104"/>
      <c r="C321" s="105" t="s">
        <v>655</v>
      </c>
      <c r="D321" s="105" t="s">
        <v>107</v>
      </c>
      <c r="E321" s="106" t="s">
        <v>656</v>
      </c>
      <c r="F321" s="107" t="s">
        <v>657</v>
      </c>
      <c r="G321" s="108" t="s">
        <v>110</v>
      </c>
      <c r="H321" s="109">
        <v>10</v>
      </c>
      <c r="I321" s="110">
        <v>1840</v>
      </c>
      <c r="J321" s="110">
        <f>ROUND(I321*H321,2)</f>
        <v>18400</v>
      </c>
      <c r="K321" s="107" t="s">
        <v>111</v>
      </c>
      <c r="L321" s="25"/>
      <c r="M321" s="111" t="s">
        <v>3</v>
      </c>
      <c r="N321" s="112" t="s">
        <v>37</v>
      </c>
      <c r="O321" s="113">
        <v>0</v>
      </c>
      <c r="P321" s="113">
        <f>O321*H321</f>
        <v>0</v>
      </c>
      <c r="Q321" s="113">
        <v>0</v>
      </c>
      <c r="R321" s="113">
        <f>Q321*H321</f>
        <v>0</v>
      </c>
      <c r="S321" s="113">
        <v>0</v>
      </c>
      <c r="T321" s="114">
        <f>S321*H321</f>
        <v>0</v>
      </c>
      <c r="AR321" s="115" t="s">
        <v>112</v>
      </c>
      <c r="AT321" s="115" t="s">
        <v>107</v>
      </c>
      <c r="AU321" s="115" t="s">
        <v>66</v>
      </c>
      <c r="AY321" s="13" t="s">
        <v>113</v>
      </c>
      <c r="BE321" s="116">
        <f>IF(N321="základní",J321,0)</f>
        <v>18400</v>
      </c>
      <c r="BF321" s="116">
        <f>IF(N321="snížená",J321,0)</f>
        <v>0</v>
      </c>
      <c r="BG321" s="116">
        <f>IF(N321="zákl. přenesená",J321,0)</f>
        <v>0</v>
      </c>
      <c r="BH321" s="116">
        <f>IF(N321="sníž. přenesená",J321,0)</f>
        <v>0</v>
      </c>
      <c r="BI321" s="116">
        <f>IF(N321="nulová",J321,0)</f>
        <v>0</v>
      </c>
      <c r="BJ321" s="13" t="s">
        <v>74</v>
      </c>
      <c r="BK321" s="116">
        <f>ROUND(I321*H321,2)</f>
        <v>18400</v>
      </c>
      <c r="BL321" s="13" t="s">
        <v>112</v>
      </c>
      <c r="BM321" s="115" t="s">
        <v>658</v>
      </c>
    </row>
    <row r="322" spans="2:65" s="1" customFormat="1" ht="58.5">
      <c r="B322" s="25"/>
      <c r="D322" s="117" t="s">
        <v>114</v>
      </c>
      <c r="F322" s="118" t="s">
        <v>659</v>
      </c>
      <c r="L322" s="25"/>
      <c r="M322" s="119"/>
      <c r="T322" s="46"/>
      <c r="AT322" s="13" t="s">
        <v>114</v>
      </c>
      <c r="AU322" s="13" t="s">
        <v>66</v>
      </c>
    </row>
    <row r="323" spans="2:65" s="1" customFormat="1" ht="16.5" customHeight="1">
      <c r="B323" s="104"/>
      <c r="C323" s="105" t="s">
        <v>387</v>
      </c>
      <c r="D323" s="105" t="s">
        <v>107</v>
      </c>
      <c r="E323" s="106" t="s">
        <v>660</v>
      </c>
      <c r="F323" s="107" t="s">
        <v>661</v>
      </c>
      <c r="G323" s="108" t="s">
        <v>110</v>
      </c>
      <c r="H323" s="109">
        <v>10</v>
      </c>
      <c r="I323" s="110">
        <v>1930</v>
      </c>
      <c r="J323" s="110">
        <f>ROUND(I323*H323,2)</f>
        <v>19300</v>
      </c>
      <c r="K323" s="107" t="s">
        <v>111</v>
      </c>
      <c r="L323" s="25"/>
      <c r="M323" s="111" t="s">
        <v>3</v>
      </c>
      <c r="N323" s="112" t="s">
        <v>37</v>
      </c>
      <c r="O323" s="113">
        <v>0</v>
      </c>
      <c r="P323" s="113">
        <f>O323*H323</f>
        <v>0</v>
      </c>
      <c r="Q323" s="113">
        <v>0</v>
      </c>
      <c r="R323" s="113">
        <f>Q323*H323</f>
        <v>0</v>
      </c>
      <c r="S323" s="113">
        <v>0</v>
      </c>
      <c r="T323" s="114">
        <f>S323*H323</f>
        <v>0</v>
      </c>
      <c r="AR323" s="115" t="s">
        <v>112</v>
      </c>
      <c r="AT323" s="115" t="s">
        <v>107</v>
      </c>
      <c r="AU323" s="115" t="s">
        <v>66</v>
      </c>
      <c r="AY323" s="13" t="s">
        <v>113</v>
      </c>
      <c r="BE323" s="116">
        <f>IF(N323="základní",J323,0)</f>
        <v>19300</v>
      </c>
      <c r="BF323" s="116">
        <f>IF(N323="snížená",J323,0)</f>
        <v>0</v>
      </c>
      <c r="BG323" s="116">
        <f>IF(N323="zákl. přenesená",J323,0)</f>
        <v>0</v>
      </c>
      <c r="BH323" s="116">
        <f>IF(N323="sníž. přenesená",J323,0)</f>
        <v>0</v>
      </c>
      <c r="BI323" s="116">
        <f>IF(N323="nulová",J323,0)</f>
        <v>0</v>
      </c>
      <c r="BJ323" s="13" t="s">
        <v>74</v>
      </c>
      <c r="BK323" s="116">
        <f>ROUND(I323*H323,2)</f>
        <v>19300</v>
      </c>
      <c r="BL323" s="13" t="s">
        <v>112</v>
      </c>
      <c r="BM323" s="115" t="s">
        <v>662</v>
      </c>
    </row>
    <row r="324" spans="2:65" s="1" customFormat="1" ht="58.5">
      <c r="B324" s="25"/>
      <c r="D324" s="117" t="s">
        <v>114</v>
      </c>
      <c r="F324" s="118" t="s">
        <v>663</v>
      </c>
      <c r="L324" s="25"/>
      <c r="M324" s="119"/>
      <c r="T324" s="46"/>
      <c r="AT324" s="13" t="s">
        <v>114</v>
      </c>
      <c r="AU324" s="13" t="s">
        <v>66</v>
      </c>
    </row>
    <row r="325" spans="2:65" s="1" customFormat="1" ht="16.5" customHeight="1">
      <c r="B325" s="104"/>
      <c r="C325" s="105" t="s">
        <v>664</v>
      </c>
      <c r="D325" s="105" t="s">
        <v>107</v>
      </c>
      <c r="E325" s="106" t="s">
        <v>665</v>
      </c>
      <c r="F325" s="107" t="s">
        <v>666</v>
      </c>
      <c r="G325" s="108" t="s">
        <v>110</v>
      </c>
      <c r="H325" s="109">
        <v>10</v>
      </c>
      <c r="I325" s="110">
        <v>3320</v>
      </c>
      <c r="J325" s="110">
        <f>ROUND(I325*H325,2)</f>
        <v>33200</v>
      </c>
      <c r="K325" s="107" t="s">
        <v>111</v>
      </c>
      <c r="L325" s="25"/>
      <c r="M325" s="111" t="s">
        <v>3</v>
      </c>
      <c r="N325" s="112" t="s">
        <v>37</v>
      </c>
      <c r="O325" s="113">
        <v>0</v>
      </c>
      <c r="P325" s="113">
        <f>O325*H325</f>
        <v>0</v>
      </c>
      <c r="Q325" s="113">
        <v>0</v>
      </c>
      <c r="R325" s="113">
        <f>Q325*H325</f>
        <v>0</v>
      </c>
      <c r="S325" s="113">
        <v>0</v>
      </c>
      <c r="T325" s="114">
        <f>S325*H325</f>
        <v>0</v>
      </c>
      <c r="AR325" s="115" t="s">
        <v>112</v>
      </c>
      <c r="AT325" s="115" t="s">
        <v>107</v>
      </c>
      <c r="AU325" s="115" t="s">
        <v>66</v>
      </c>
      <c r="AY325" s="13" t="s">
        <v>113</v>
      </c>
      <c r="BE325" s="116">
        <f>IF(N325="základní",J325,0)</f>
        <v>33200</v>
      </c>
      <c r="BF325" s="116">
        <f>IF(N325="snížená",J325,0)</f>
        <v>0</v>
      </c>
      <c r="BG325" s="116">
        <f>IF(N325="zákl. přenesená",J325,0)</f>
        <v>0</v>
      </c>
      <c r="BH325" s="116">
        <f>IF(N325="sníž. přenesená",J325,0)</f>
        <v>0</v>
      </c>
      <c r="BI325" s="116">
        <f>IF(N325="nulová",J325,0)</f>
        <v>0</v>
      </c>
      <c r="BJ325" s="13" t="s">
        <v>74</v>
      </c>
      <c r="BK325" s="116">
        <f>ROUND(I325*H325,2)</f>
        <v>33200</v>
      </c>
      <c r="BL325" s="13" t="s">
        <v>112</v>
      </c>
      <c r="BM325" s="115" t="s">
        <v>667</v>
      </c>
    </row>
    <row r="326" spans="2:65" s="1" customFormat="1" ht="58.5">
      <c r="B326" s="25"/>
      <c r="D326" s="117" t="s">
        <v>114</v>
      </c>
      <c r="F326" s="118" t="s">
        <v>668</v>
      </c>
      <c r="L326" s="25"/>
      <c r="M326" s="119"/>
      <c r="T326" s="46"/>
      <c r="AT326" s="13" t="s">
        <v>114</v>
      </c>
      <c r="AU326" s="13" t="s">
        <v>66</v>
      </c>
    </row>
    <row r="327" spans="2:65" s="1" customFormat="1" ht="16.5" customHeight="1">
      <c r="B327" s="104"/>
      <c r="C327" s="105" t="s">
        <v>391</v>
      </c>
      <c r="D327" s="105" t="s">
        <v>107</v>
      </c>
      <c r="E327" s="106" t="s">
        <v>669</v>
      </c>
      <c r="F327" s="107" t="s">
        <v>670</v>
      </c>
      <c r="G327" s="108" t="s">
        <v>110</v>
      </c>
      <c r="H327" s="109">
        <v>10</v>
      </c>
      <c r="I327" s="110">
        <v>2960</v>
      </c>
      <c r="J327" s="110">
        <f>ROUND(I327*H327,2)</f>
        <v>29600</v>
      </c>
      <c r="K327" s="107" t="s">
        <v>111</v>
      </c>
      <c r="L327" s="25"/>
      <c r="M327" s="111" t="s">
        <v>3</v>
      </c>
      <c r="N327" s="112" t="s">
        <v>37</v>
      </c>
      <c r="O327" s="113">
        <v>0</v>
      </c>
      <c r="P327" s="113">
        <f>O327*H327</f>
        <v>0</v>
      </c>
      <c r="Q327" s="113">
        <v>0</v>
      </c>
      <c r="R327" s="113">
        <f>Q327*H327</f>
        <v>0</v>
      </c>
      <c r="S327" s="113">
        <v>0</v>
      </c>
      <c r="T327" s="114">
        <f>S327*H327</f>
        <v>0</v>
      </c>
      <c r="AR327" s="115" t="s">
        <v>112</v>
      </c>
      <c r="AT327" s="115" t="s">
        <v>107</v>
      </c>
      <c r="AU327" s="115" t="s">
        <v>66</v>
      </c>
      <c r="AY327" s="13" t="s">
        <v>113</v>
      </c>
      <c r="BE327" s="116">
        <f>IF(N327="základní",J327,0)</f>
        <v>29600</v>
      </c>
      <c r="BF327" s="116">
        <f>IF(N327="snížená",J327,0)</f>
        <v>0</v>
      </c>
      <c r="BG327" s="116">
        <f>IF(N327="zákl. přenesená",J327,0)</f>
        <v>0</v>
      </c>
      <c r="BH327" s="116">
        <f>IF(N327="sníž. přenesená",J327,0)</f>
        <v>0</v>
      </c>
      <c r="BI327" s="116">
        <f>IF(N327="nulová",J327,0)</f>
        <v>0</v>
      </c>
      <c r="BJ327" s="13" t="s">
        <v>74</v>
      </c>
      <c r="BK327" s="116">
        <f>ROUND(I327*H327,2)</f>
        <v>29600</v>
      </c>
      <c r="BL327" s="13" t="s">
        <v>112</v>
      </c>
      <c r="BM327" s="115" t="s">
        <v>671</v>
      </c>
    </row>
    <row r="328" spans="2:65" s="1" customFormat="1" ht="58.5">
      <c r="B328" s="25"/>
      <c r="D328" s="117" t="s">
        <v>114</v>
      </c>
      <c r="F328" s="118" t="s">
        <v>672</v>
      </c>
      <c r="L328" s="25"/>
      <c r="M328" s="119"/>
      <c r="T328" s="46"/>
      <c r="AT328" s="13" t="s">
        <v>114</v>
      </c>
      <c r="AU328" s="13" t="s">
        <v>66</v>
      </c>
    </row>
    <row r="329" spans="2:65" s="1" customFormat="1" ht="16.5" customHeight="1">
      <c r="B329" s="104"/>
      <c r="C329" s="105" t="s">
        <v>673</v>
      </c>
      <c r="D329" s="105" t="s">
        <v>107</v>
      </c>
      <c r="E329" s="106" t="s">
        <v>674</v>
      </c>
      <c r="F329" s="107" t="s">
        <v>675</v>
      </c>
      <c r="G329" s="108" t="s">
        <v>110</v>
      </c>
      <c r="H329" s="109">
        <v>1</v>
      </c>
      <c r="I329" s="110">
        <v>3100</v>
      </c>
      <c r="J329" s="110">
        <f>ROUND(I329*H329,2)</f>
        <v>3100</v>
      </c>
      <c r="K329" s="107" t="s">
        <v>111</v>
      </c>
      <c r="L329" s="25"/>
      <c r="M329" s="111" t="s">
        <v>3</v>
      </c>
      <c r="N329" s="112" t="s">
        <v>37</v>
      </c>
      <c r="O329" s="113">
        <v>0</v>
      </c>
      <c r="P329" s="113">
        <f>O329*H329</f>
        <v>0</v>
      </c>
      <c r="Q329" s="113">
        <v>0</v>
      </c>
      <c r="R329" s="113">
        <f>Q329*H329</f>
        <v>0</v>
      </c>
      <c r="S329" s="113">
        <v>0</v>
      </c>
      <c r="T329" s="114">
        <f>S329*H329</f>
        <v>0</v>
      </c>
      <c r="AR329" s="115" t="s">
        <v>112</v>
      </c>
      <c r="AT329" s="115" t="s">
        <v>107</v>
      </c>
      <c r="AU329" s="115" t="s">
        <v>66</v>
      </c>
      <c r="AY329" s="13" t="s">
        <v>113</v>
      </c>
      <c r="BE329" s="116">
        <f>IF(N329="základní",J329,0)</f>
        <v>3100</v>
      </c>
      <c r="BF329" s="116">
        <f>IF(N329="snížená",J329,0)</f>
        <v>0</v>
      </c>
      <c r="BG329" s="116">
        <f>IF(N329="zákl. přenesená",J329,0)</f>
        <v>0</v>
      </c>
      <c r="BH329" s="116">
        <f>IF(N329="sníž. přenesená",J329,0)</f>
        <v>0</v>
      </c>
      <c r="BI329" s="116">
        <f>IF(N329="nulová",J329,0)</f>
        <v>0</v>
      </c>
      <c r="BJ329" s="13" t="s">
        <v>74</v>
      </c>
      <c r="BK329" s="116">
        <f>ROUND(I329*H329,2)</f>
        <v>3100</v>
      </c>
      <c r="BL329" s="13" t="s">
        <v>112</v>
      </c>
      <c r="BM329" s="115" t="s">
        <v>676</v>
      </c>
    </row>
    <row r="330" spans="2:65" s="1" customFormat="1" ht="58.5">
      <c r="B330" s="25"/>
      <c r="D330" s="117" t="s">
        <v>114</v>
      </c>
      <c r="F330" s="118" t="s">
        <v>677</v>
      </c>
      <c r="L330" s="25"/>
      <c r="M330" s="119"/>
      <c r="T330" s="46"/>
      <c r="AT330" s="13" t="s">
        <v>114</v>
      </c>
      <c r="AU330" s="13" t="s">
        <v>66</v>
      </c>
    </row>
    <row r="331" spans="2:65" s="1" customFormat="1" ht="16.5" customHeight="1">
      <c r="B331" s="104"/>
      <c r="C331" s="105" t="s">
        <v>396</v>
      </c>
      <c r="D331" s="105" t="s">
        <v>107</v>
      </c>
      <c r="E331" s="106" t="s">
        <v>678</v>
      </c>
      <c r="F331" s="107" t="s">
        <v>679</v>
      </c>
      <c r="G331" s="108" t="s">
        <v>110</v>
      </c>
      <c r="H331" s="109">
        <v>1</v>
      </c>
      <c r="I331" s="110">
        <v>2970</v>
      </c>
      <c r="J331" s="110">
        <f>ROUND(I331*H331,2)</f>
        <v>2970</v>
      </c>
      <c r="K331" s="107" t="s">
        <v>111</v>
      </c>
      <c r="L331" s="25"/>
      <c r="M331" s="111" t="s">
        <v>3</v>
      </c>
      <c r="N331" s="112" t="s">
        <v>37</v>
      </c>
      <c r="O331" s="113">
        <v>0</v>
      </c>
      <c r="P331" s="113">
        <f>O331*H331</f>
        <v>0</v>
      </c>
      <c r="Q331" s="113">
        <v>0</v>
      </c>
      <c r="R331" s="113">
        <f>Q331*H331</f>
        <v>0</v>
      </c>
      <c r="S331" s="113">
        <v>0</v>
      </c>
      <c r="T331" s="114">
        <f>S331*H331</f>
        <v>0</v>
      </c>
      <c r="AR331" s="115" t="s">
        <v>112</v>
      </c>
      <c r="AT331" s="115" t="s">
        <v>107</v>
      </c>
      <c r="AU331" s="115" t="s">
        <v>66</v>
      </c>
      <c r="AY331" s="13" t="s">
        <v>113</v>
      </c>
      <c r="BE331" s="116">
        <f>IF(N331="základní",J331,0)</f>
        <v>2970</v>
      </c>
      <c r="BF331" s="116">
        <f>IF(N331="snížená",J331,0)</f>
        <v>0</v>
      </c>
      <c r="BG331" s="116">
        <f>IF(N331="zákl. přenesená",J331,0)</f>
        <v>0</v>
      </c>
      <c r="BH331" s="116">
        <f>IF(N331="sníž. přenesená",J331,0)</f>
        <v>0</v>
      </c>
      <c r="BI331" s="116">
        <f>IF(N331="nulová",J331,0)</f>
        <v>0</v>
      </c>
      <c r="BJ331" s="13" t="s">
        <v>74</v>
      </c>
      <c r="BK331" s="116">
        <f>ROUND(I331*H331,2)</f>
        <v>2970</v>
      </c>
      <c r="BL331" s="13" t="s">
        <v>112</v>
      </c>
      <c r="BM331" s="115" t="s">
        <v>680</v>
      </c>
    </row>
    <row r="332" spans="2:65" s="1" customFormat="1" ht="58.5">
      <c r="B332" s="25"/>
      <c r="D332" s="117" t="s">
        <v>114</v>
      </c>
      <c r="F332" s="118" t="s">
        <v>681</v>
      </c>
      <c r="L332" s="25"/>
      <c r="M332" s="119"/>
      <c r="T332" s="46"/>
      <c r="AT332" s="13" t="s">
        <v>114</v>
      </c>
      <c r="AU332" s="13" t="s">
        <v>66</v>
      </c>
    </row>
    <row r="333" spans="2:65" s="1" customFormat="1" ht="21.75" customHeight="1">
      <c r="B333" s="104"/>
      <c r="C333" s="105" t="s">
        <v>682</v>
      </c>
      <c r="D333" s="105" t="s">
        <v>107</v>
      </c>
      <c r="E333" s="106" t="s">
        <v>683</v>
      </c>
      <c r="F333" s="107" t="s">
        <v>684</v>
      </c>
      <c r="G333" s="108" t="s">
        <v>110</v>
      </c>
      <c r="H333" s="109">
        <v>100</v>
      </c>
      <c r="I333" s="110">
        <v>1220</v>
      </c>
      <c r="J333" s="110">
        <f>ROUND(I333*H333,2)</f>
        <v>122000</v>
      </c>
      <c r="K333" s="107" t="s">
        <v>111</v>
      </c>
      <c r="L333" s="25"/>
      <c r="M333" s="111" t="s">
        <v>3</v>
      </c>
      <c r="N333" s="112" t="s">
        <v>37</v>
      </c>
      <c r="O333" s="113">
        <v>0</v>
      </c>
      <c r="P333" s="113">
        <f>O333*H333</f>
        <v>0</v>
      </c>
      <c r="Q333" s="113">
        <v>0</v>
      </c>
      <c r="R333" s="113">
        <f>Q333*H333</f>
        <v>0</v>
      </c>
      <c r="S333" s="113">
        <v>0</v>
      </c>
      <c r="T333" s="114">
        <f>S333*H333</f>
        <v>0</v>
      </c>
      <c r="AR333" s="115" t="s">
        <v>112</v>
      </c>
      <c r="AT333" s="115" t="s">
        <v>107</v>
      </c>
      <c r="AU333" s="115" t="s">
        <v>66</v>
      </c>
      <c r="AY333" s="13" t="s">
        <v>113</v>
      </c>
      <c r="BE333" s="116">
        <f>IF(N333="základní",J333,0)</f>
        <v>122000</v>
      </c>
      <c r="BF333" s="116">
        <f>IF(N333="snížená",J333,0)</f>
        <v>0</v>
      </c>
      <c r="BG333" s="116">
        <f>IF(N333="zákl. přenesená",J333,0)</f>
        <v>0</v>
      </c>
      <c r="BH333" s="116">
        <f>IF(N333="sníž. přenesená",J333,0)</f>
        <v>0</v>
      </c>
      <c r="BI333" s="116">
        <f>IF(N333="nulová",J333,0)</f>
        <v>0</v>
      </c>
      <c r="BJ333" s="13" t="s">
        <v>74</v>
      </c>
      <c r="BK333" s="116">
        <f>ROUND(I333*H333,2)</f>
        <v>122000</v>
      </c>
      <c r="BL333" s="13" t="s">
        <v>112</v>
      </c>
      <c r="BM333" s="115" t="s">
        <v>685</v>
      </c>
    </row>
    <row r="334" spans="2:65" s="1" customFormat="1" ht="58.5">
      <c r="B334" s="25"/>
      <c r="D334" s="117" t="s">
        <v>114</v>
      </c>
      <c r="F334" s="118" t="s">
        <v>686</v>
      </c>
      <c r="L334" s="25"/>
      <c r="M334" s="119"/>
      <c r="T334" s="46"/>
      <c r="AT334" s="13" t="s">
        <v>114</v>
      </c>
      <c r="AU334" s="13" t="s">
        <v>66</v>
      </c>
    </row>
    <row r="335" spans="2:65" s="1" customFormat="1" ht="21.75" customHeight="1">
      <c r="B335" s="104"/>
      <c r="C335" s="105" t="s">
        <v>400</v>
      </c>
      <c r="D335" s="105" t="s">
        <v>107</v>
      </c>
      <c r="E335" s="106" t="s">
        <v>687</v>
      </c>
      <c r="F335" s="107" t="s">
        <v>688</v>
      </c>
      <c r="G335" s="108" t="s">
        <v>110</v>
      </c>
      <c r="H335" s="109">
        <v>50</v>
      </c>
      <c r="I335" s="110">
        <v>1150</v>
      </c>
      <c r="J335" s="110">
        <f>ROUND(I335*H335,2)</f>
        <v>57500</v>
      </c>
      <c r="K335" s="107" t="s">
        <v>111</v>
      </c>
      <c r="L335" s="25"/>
      <c r="M335" s="111" t="s">
        <v>3</v>
      </c>
      <c r="N335" s="112" t="s">
        <v>37</v>
      </c>
      <c r="O335" s="113">
        <v>0</v>
      </c>
      <c r="P335" s="113">
        <f>O335*H335</f>
        <v>0</v>
      </c>
      <c r="Q335" s="113">
        <v>0</v>
      </c>
      <c r="R335" s="113">
        <f>Q335*H335</f>
        <v>0</v>
      </c>
      <c r="S335" s="113">
        <v>0</v>
      </c>
      <c r="T335" s="114">
        <f>S335*H335</f>
        <v>0</v>
      </c>
      <c r="AR335" s="115" t="s">
        <v>112</v>
      </c>
      <c r="AT335" s="115" t="s">
        <v>107</v>
      </c>
      <c r="AU335" s="115" t="s">
        <v>66</v>
      </c>
      <c r="AY335" s="13" t="s">
        <v>113</v>
      </c>
      <c r="BE335" s="116">
        <f>IF(N335="základní",J335,0)</f>
        <v>57500</v>
      </c>
      <c r="BF335" s="116">
        <f>IF(N335="snížená",J335,0)</f>
        <v>0</v>
      </c>
      <c r="BG335" s="116">
        <f>IF(N335="zákl. přenesená",J335,0)</f>
        <v>0</v>
      </c>
      <c r="BH335" s="116">
        <f>IF(N335="sníž. přenesená",J335,0)</f>
        <v>0</v>
      </c>
      <c r="BI335" s="116">
        <f>IF(N335="nulová",J335,0)</f>
        <v>0</v>
      </c>
      <c r="BJ335" s="13" t="s">
        <v>74</v>
      </c>
      <c r="BK335" s="116">
        <f>ROUND(I335*H335,2)</f>
        <v>57500</v>
      </c>
      <c r="BL335" s="13" t="s">
        <v>112</v>
      </c>
      <c r="BM335" s="115" t="s">
        <v>689</v>
      </c>
    </row>
    <row r="336" spans="2:65" s="1" customFormat="1" ht="58.5">
      <c r="B336" s="25"/>
      <c r="D336" s="117" t="s">
        <v>114</v>
      </c>
      <c r="F336" s="118" t="s">
        <v>690</v>
      </c>
      <c r="L336" s="25"/>
      <c r="M336" s="119"/>
      <c r="T336" s="46"/>
      <c r="AT336" s="13" t="s">
        <v>114</v>
      </c>
      <c r="AU336" s="13" t="s">
        <v>66</v>
      </c>
    </row>
    <row r="337" spans="2:65" s="1" customFormat="1" ht="21.75" customHeight="1">
      <c r="B337" s="104"/>
      <c r="C337" s="105" t="s">
        <v>691</v>
      </c>
      <c r="D337" s="105" t="s">
        <v>107</v>
      </c>
      <c r="E337" s="106" t="s">
        <v>692</v>
      </c>
      <c r="F337" s="107" t="s">
        <v>693</v>
      </c>
      <c r="G337" s="108" t="s">
        <v>110</v>
      </c>
      <c r="H337" s="109">
        <v>50</v>
      </c>
      <c r="I337" s="110">
        <v>1220</v>
      </c>
      <c r="J337" s="110">
        <f>ROUND(I337*H337,2)</f>
        <v>61000</v>
      </c>
      <c r="K337" s="107" t="s">
        <v>111</v>
      </c>
      <c r="L337" s="25"/>
      <c r="M337" s="111" t="s">
        <v>3</v>
      </c>
      <c r="N337" s="112" t="s">
        <v>37</v>
      </c>
      <c r="O337" s="113">
        <v>0</v>
      </c>
      <c r="P337" s="113">
        <f>O337*H337</f>
        <v>0</v>
      </c>
      <c r="Q337" s="113">
        <v>0</v>
      </c>
      <c r="R337" s="113">
        <f>Q337*H337</f>
        <v>0</v>
      </c>
      <c r="S337" s="113">
        <v>0</v>
      </c>
      <c r="T337" s="114">
        <f>S337*H337</f>
        <v>0</v>
      </c>
      <c r="AR337" s="115" t="s">
        <v>112</v>
      </c>
      <c r="AT337" s="115" t="s">
        <v>107</v>
      </c>
      <c r="AU337" s="115" t="s">
        <v>66</v>
      </c>
      <c r="AY337" s="13" t="s">
        <v>113</v>
      </c>
      <c r="BE337" s="116">
        <f>IF(N337="základní",J337,0)</f>
        <v>61000</v>
      </c>
      <c r="BF337" s="116">
        <f>IF(N337="snížená",J337,0)</f>
        <v>0</v>
      </c>
      <c r="BG337" s="116">
        <f>IF(N337="zákl. přenesená",J337,0)</f>
        <v>0</v>
      </c>
      <c r="BH337" s="116">
        <f>IF(N337="sníž. přenesená",J337,0)</f>
        <v>0</v>
      </c>
      <c r="BI337" s="116">
        <f>IF(N337="nulová",J337,0)</f>
        <v>0</v>
      </c>
      <c r="BJ337" s="13" t="s">
        <v>74</v>
      </c>
      <c r="BK337" s="116">
        <f>ROUND(I337*H337,2)</f>
        <v>61000</v>
      </c>
      <c r="BL337" s="13" t="s">
        <v>112</v>
      </c>
      <c r="BM337" s="115" t="s">
        <v>694</v>
      </c>
    </row>
    <row r="338" spans="2:65" s="1" customFormat="1" ht="58.5">
      <c r="B338" s="25"/>
      <c r="D338" s="117" t="s">
        <v>114</v>
      </c>
      <c r="F338" s="118" t="s">
        <v>695</v>
      </c>
      <c r="L338" s="25"/>
      <c r="M338" s="119"/>
      <c r="T338" s="46"/>
      <c r="AT338" s="13" t="s">
        <v>114</v>
      </c>
      <c r="AU338" s="13" t="s">
        <v>66</v>
      </c>
    </row>
    <row r="339" spans="2:65" s="1" customFormat="1" ht="24.2" customHeight="1">
      <c r="B339" s="104"/>
      <c r="C339" s="105" t="s">
        <v>405</v>
      </c>
      <c r="D339" s="105" t="s">
        <v>107</v>
      </c>
      <c r="E339" s="106" t="s">
        <v>696</v>
      </c>
      <c r="F339" s="107" t="s">
        <v>697</v>
      </c>
      <c r="G339" s="108" t="s">
        <v>110</v>
      </c>
      <c r="H339" s="109">
        <v>50</v>
      </c>
      <c r="I339" s="110">
        <v>1290</v>
      </c>
      <c r="J339" s="110">
        <f>ROUND(I339*H339,2)</f>
        <v>64500</v>
      </c>
      <c r="K339" s="107" t="s">
        <v>111</v>
      </c>
      <c r="L339" s="25"/>
      <c r="M339" s="111" t="s">
        <v>3</v>
      </c>
      <c r="N339" s="112" t="s">
        <v>37</v>
      </c>
      <c r="O339" s="113">
        <v>0</v>
      </c>
      <c r="P339" s="113">
        <f>O339*H339</f>
        <v>0</v>
      </c>
      <c r="Q339" s="113">
        <v>0</v>
      </c>
      <c r="R339" s="113">
        <f>Q339*H339</f>
        <v>0</v>
      </c>
      <c r="S339" s="113">
        <v>0</v>
      </c>
      <c r="T339" s="114">
        <f>S339*H339</f>
        <v>0</v>
      </c>
      <c r="AR339" s="115" t="s">
        <v>112</v>
      </c>
      <c r="AT339" s="115" t="s">
        <v>107</v>
      </c>
      <c r="AU339" s="115" t="s">
        <v>66</v>
      </c>
      <c r="AY339" s="13" t="s">
        <v>113</v>
      </c>
      <c r="BE339" s="116">
        <f>IF(N339="základní",J339,0)</f>
        <v>64500</v>
      </c>
      <c r="BF339" s="116">
        <f>IF(N339="snížená",J339,0)</f>
        <v>0</v>
      </c>
      <c r="BG339" s="116">
        <f>IF(N339="zákl. přenesená",J339,0)</f>
        <v>0</v>
      </c>
      <c r="BH339" s="116">
        <f>IF(N339="sníž. přenesená",J339,0)</f>
        <v>0</v>
      </c>
      <c r="BI339" s="116">
        <f>IF(N339="nulová",J339,0)</f>
        <v>0</v>
      </c>
      <c r="BJ339" s="13" t="s">
        <v>74</v>
      </c>
      <c r="BK339" s="116">
        <f>ROUND(I339*H339,2)</f>
        <v>64500</v>
      </c>
      <c r="BL339" s="13" t="s">
        <v>112</v>
      </c>
      <c r="BM339" s="115" t="s">
        <v>698</v>
      </c>
    </row>
    <row r="340" spans="2:65" s="1" customFormat="1" ht="58.5">
      <c r="B340" s="25"/>
      <c r="D340" s="117" t="s">
        <v>114</v>
      </c>
      <c r="F340" s="118" t="s">
        <v>699</v>
      </c>
      <c r="L340" s="25"/>
      <c r="M340" s="119"/>
      <c r="T340" s="46"/>
      <c r="AT340" s="13" t="s">
        <v>114</v>
      </c>
      <c r="AU340" s="13" t="s">
        <v>66</v>
      </c>
    </row>
    <row r="341" spans="2:65" s="1" customFormat="1" ht="24.2" customHeight="1">
      <c r="B341" s="104"/>
      <c r="C341" s="105" t="s">
        <v>700</v>
      </c>
      <c r="D341" s="105" t="s">
        <v>107</v>
      </c>
      <c r="E341" s="106" t="s">
        <v>701</v>
      </c>
      <c r="F341" s="107" t="s">
        <v>702</v>
      </c>
      <c r="G341" s="108" t="s">
        <v>110</v>
      </c>
      <c r="H341" s="109">
        <v>20</v>
      </c>
      <c r="I341" s="110">
        <v>1350</v>
      </c>
      <c r="J341" s="110">
        <f>ROUND(I341*H341,2)</f>
        <v>27000</v>
      </c>
      <c r="K341" s="107" t="s">
        <v>111</v>
      </c>
      <c r="L341" s="25"/>
      <c r="M341" s="111" t="s">
        <v>3</v>
      </c>
      <c r="N341" s="112" t="s">
        <v>37</v>
      </c>
      <c r="O341" s="113">
        <v>0</v>
      </c>
      <c r="P341" s="113">
        <f>O341*H341</f>
        <v>0</v>
      </c>
      <c r="Q341" s="113">
        <v>0</v>
      </c>
      <c r="R341" s="113">
        <f>Q341*H341</f>
        <v>0</v>
      </c>
      <c r="S341" s="113">
        <v>0</v>
      </c>
      <c r="T341" s="114">
        <f>S341*H341</f>
        <v>0</v>
      </c>
      <c r="AR341" s="115" t="s">
        <v>112</v>
      </c>
      <c r="AT341" s="115" t="s">
        <v>107</v>
      </c>
      <c r="AU341" s="115" t="s">
        <v>66</v>
      </c>
      <c r="AY341" s="13" t="s">
        <v>113</v>
      </c>
      <c r="BE341" s="116">
        <f>IF(N341="základní",J341,0)</f>
        <v>27000</v>
      </c>
      <c r="BF341" s="116">
        <f>IF(N341="snížená",J341,0)</f>
        <v>0</v>
      </c>
      <c r="BG341" s="116">
        <f>IF(N341="zákl. přenesená",J341,0)</f>
        <v>0</v>
      </c>
      <c r="BH341" s="116">
        <f>IF(N341="sníž. přenesená",J341,0)</f>
        <v>0</v>
      </c>
      <c r="BI341" s="116">
        <f>IF(N341="nulová",J341,0)</f>
        <v>0</v>
      </c>
      <c r="BJ341" s="13" t="s">
        <v>74</v>
      </c>
      <c r="BK341" s="116">
        <f>ROUND(I341*H341,2)</f>
        <v>27000</v>
      </c>
      <c r="BL341" s="13" t="s">
        <v>112</v>
      </c>
      <c r="BM341" s="115" t="s">
        <v>703</v>
      </c>
    </row>
    <row r="342" spans="2:65" s="1" customFormat="1" ht="58.5">
      <c r="B342" s="25"/>
      <c r="D342" s="117" t="s">
        <v>114</v>
      </c>
      <c r="F342" s="118" t="s">
        <v>704</v>
      </c>
      <c r="L342" s="25"/>
      <c r="M342" s="119"/>
      <c r="T342" s="46"/>
      <c r="AT342" s="13" t="s">
        <v>114</v>
      </c>
      <c r="AU342" s="13" t="s">
        <v>66</v>
      </c>
    </row>
    <row r="343" spans="2:65" s="1" customFormat="1" ht="24.2" customHeight="1">
      <c r="B343" s="104"/>
      <c r="C343" s="105" t="s">
        <v>410</v>
      </c>
      <c r="D343" s="105" t="s">
        <v>107</v>
      </c>
      <c r="E343" s="106" t="s">
        <v>705</v>
      </c>
      <c r="F343" s="107" t="s">
        <v>706</v>
      </c>
      <c r="G343" s="108" t="s">
        <v>110</v>
      </c>
      <c r="H343" s="109">
        <v>10</v>
      </c>
      <c r="I343" s="110">
        <v>1420</v>
      </c>
      <c r="J343" s="110">
        <f>ROUND(I343*H343,2)</f>
        <v>14200</v>
      </c>
      <c r="K343" s="107" t="s">
        <v>111</v>
      </c>
      <c r="L343" s="25"/>
      <c r="M343" s="111" t="s">
        <v>3</v>
      </c>
      <c r="N343" s="112" t="s">
        <v>37</v>
      </c>
      <c r="O343" s="113">
        <v>0</v>
      </c>
      <c r="P343" s="113">
        <f>O343*H343</f>
        <v>0</v>
      </c>
      <c r="Q343" s="113">
        <v>0</v>
      </c>
      <c r="R343" s="113">
        <f>Q343*H343</f>
        <v>0</v>
      </c>
      <c r="S343" s="113">
        <v>0</v>
      </c>
      <c r="T343" s="114">
        <f>S343*H343</f>
        <v>0</v>
      </c>
      <c r="AR343" s="115" t="s">
        <v>112</v>
      </c>
      <c r="AT343" s="115" t="s">
        <v>107</v>
      </c>
      <c r="AU343" s="115" t="s">
        <v>66</v>
      </c>
      <c r="AY343" s="13" t="s">
        <v>113</v>
      </c>
      <c r="BE343" s="116">
        <f>IF(N343="základní",J343,0)</f>
        <v>14200</v>
      </c>
      <c r="BF343" s="116">
        <f>IF(N343="snížená",J343,0)</f>
        <v>0</v>
      </c>
      <c r="BG343" s="116">
        <f>IF(N343="zákl. přenesená",J343,0)</f>
        <v>0</v>
      </c>
      <c r="BH343" s="116">
        <f>IF(N343="sníž. přenesená",J343,0)</f>
        <v>0</v>
      </c>
      <c r="BI343" s="116">
        <f>IF(N343="nulová",J343,0)</f>
        <v>0</v>
      </c>
      <c r="BJ343" s="13" t="s">
        <v>74</v>
      </c>
      <c r="BK343" s="116">
        <f>ROUND(I343*H343,2)</f>
        <v>14200</v>
      </c>
      <c r="BL343" s="13" t="s">
        <v>112</v>
      </c>
      <c r="BM343" s="115" t="s">
        <v>707</v>
      </c>
    </row>
    <row r="344" spans="2:65" s="1" customFormat="1" ht="58.5">
      <c r="B344" s="25"/>
      <c r="D344" s="117" t="s">
        <v>114</v>
      </c>
      <c r="F344" s="118" t="s">
        <v>708</v>
      </c>
      <c r="L344" s="25"/>
      <c r="M344" s="119"/>
      <c r="T344" s="46"/>
      <c r="AT344" s="13" t="s">
        <v>114</v>
      </c>
      <c r="AU344" s="13" t="s">
        <v>66</v>
      </c>
    </row>
    <row r="345" spans="2:65" s="1" customFormat="1" ht="21.75" customHeight="1">
      <c r="B345" s="104"/>
      <c r="C345" s="105" t="s">
        <v>709</v>
      </c>
      <c r="D345" s="105" t="s">
        <v>107</v>
      </c>
      <c r="E345" s="106" t="s">
        <v>710</v>
      </c>
      <c r="F345" s="107" t="s">
        <v>711</v>
      </c>
      <c r="G345" s="108" t="s">
        <v>110</v>
      </c>
      <c r="H345" s="109">
        <v>50</v>
      </c>
      <c r="I345" s="110">
        <v>2120</v>
      </c>
      <c r="J345" s="110">
        <f>ROUND(I345*H345,2)</f>
        <v>106000</v>
      </c>
      <c r="K345" s="107" t="s">
        <v>111</v>
      </c>
      <c r="L345" s="25"/>
      <c r="M345" s="111" t="s">
        <v>3</v>
      </c>
      <c r="N345" s="112" t="s">
        <v>37</v>
      </c>
      <c r="O345" s="113">
        <v>0</v>
      </c>
      <c r="P345" s="113">
        <f>O345*H345</f>
        <v>0</v>
      </c>
      <c r="Q345" s="113">
        <v>0</v>
      </c>
      <c r="R345" s="113">
        <f>Q345*H345</f>
        <v>0</v>
      </c>
      <c r="S345" s="113">
        <v>0</v>
      </c>
      <c r="T345" s="114">
        <f>S345*H345</f>
        <v>0</v>
      </c>
      <c r="AR345" s="115" t="s">
        <v>112</v>
      </c>
      <c r="AT345" s="115" t="s">
        <v>107</v>
      </c>
      <c r="AU345" s="115" t="s">
        <v>66</v>
      </c>
      <c r="AY345" s="13" t="s">
        <v>113</v>
      </c>
      <c r="BE345" s="116">
        <f>IF(N345="základní",J345,0)</f>
        <v>106000</v>
      </c>
      <c r="BF345" s="116">
        <f>IF(N345="snížená",J345,0)</f>
        <v>0</v>
      </c>
      <c r="BG345" s="116">
        <f>IF(N345="zákl. přenesená",J345,0)</f>
        <v>0</v>
      </c>
      <c r="BH345" s="116">
        <f>IF(N345="sníž. přenesená",J345,0)</f>
        <v>0</v>
      </c>
      <c r="BI345" s="116">
        <f>IF(N345="nulová",J345,0)</f>
        <v>0</v>
      </c>
      <c r="BJ345" s="13" t="s">
        <v>74</v>
      </c>
      <c r="BK345" s="116">
        <f>ROUND(I345*H345,2)</f>
        <v>106000</v>
      </c>
      <c r="BL345" s="13" t="s">
        <v>112</v>
      </c>
      <c r="BM345" s="115" t="s">
        <v>712</v>
      </c>
    </row>
    <row r="346" spans="2:65" s="1" customFormat="1" ht="58.5">
      <c r="B346" s="25"/>
      <c r="D346" s="117" t="s">
        <v>114</v>
      </c>
      <c r="F346" s="118" t="s">
        <v>713</v>
      </c>
      <c r="L346" s="25"/>
      <c r="M346" s="119"/>
      <c r="T346" s="46"/>
      <c r="AT346" s="13" t="s">
        <v>114</v>
      </c>
      <c r="AU346" s="13" t="s">
        <v>66</v>
      </c>
    </row>
    <row r="347" spans="2:65" s="1" customFormat="1" ht="21.75" customHeight="1">
      <c r="B347" s="104"/>
      <c r="C347" s="105" t="s">
        <v>415</v>
      </c>
      <c r="D347" s="105" t="s">
        <v>107</v>
      </c>
      <c r="E347" s="106" t="s">
        <v>714</v>
      </c>
      <c r="F347" s="107" t="s">
        <v>715</v>
      </c>
      <c r="G347" s="108" t="s">
        <v>110</v>
      </c>
      <c r="H347" s="109">
        <v>100</v>
      </c>
      <c r="I347" s="110">
        <v>1890</v>
      </c>
      <c r="J347" s="110">
        <f>ROUND(I347*H347,2)</f>
        <v>189000</v>
      </c>
      <c r="K347" s="107" t="s">
        <v>111</v>
      </c>
      <c r="L347" s="25"/>
      <c r="M347" s="111" t="s">
        <v>3</v>
      </c>
      <c r="N347" s="112" t="s">
        <v>37</v>
      </c>
      <c r="O347" s="113">
        <v>0</v>
      </c>
      <c r="P347" s="113">
        <f>O347*H347</f>
        <v>0</v>
      </c>
      <c r="Q347" s="113">
        <v>0</v>
      </c>
      <c r="R347" s="113">
        <f>Q347*H347</f>
        <v>0</v>
      </c>
      <c r="S347" s="113">
        <v>0</v>
      </c>
      <c r="T347" s="114">
        <f>S347*H347</f>
        <v>0</v>
      </c>
      <c r="AR347" s="115" t="s">
        <v>112</v>
      </c>
      <c r="AT347" s="115" t="s">
        <v>107</v>
      </c>
      <c r="AU347" s="115" t="s">
        <v>66</v>
      </c>
      <c r="AY347" s="13" t="s">
        <v>113</v>
      </c>
      <c r="BE347" s="116">
        <f>IF(N347="základní",J347,0)</f>
        <v>189000</v>
      </c>
      <c r="BF347" s="116">
        <f>IF(N347="snížená",J347,0)</f>
        <v>0</v>
      </c>
      <c r="BG347" s="116">
        <f>IF(N347="zákl. přenesená",J347,0)</f>
        <v>0</v>
      </c>
      <c r="BH347" s="116">
        <f>IF(N347="sníž. přenesená",J347,0)</f>
        <v>0</v>
      </c>
      <c r="BI347" s="116">
        <f>IF(N347="nulová",J347,0)</f>
        <v>0</v>
      </c>
      <c r="BJ347" s="13" t="s">
        <v>74</v>
      </c>
      <c r="BK347" s="116">
        <f>ROUND(I347*H347,2)</f>
        <v>189000</v>
      </c>
      <c r="BL347" s="13" t="s">
        <v>112</v>
      </c>
      <c r="BM347" s="115" t="s">
        <v>716</v>
      </c>
    </row>
    <row r="348" spans="2:65" s="1" customFormat="1" ht="58.5">
      <c r="B348" s="25"/>
      <c r="D348" s="117" t="s">
        <v>114</v>
      </c>
      <c r="F348" s="118" t="s">
        <v>717</v>
      </c>
      <c r="L348" s="25"/>
      <c r="M348" s="119"/>
      <c r="T348" s="46"/>
      <c r="AT348" s="13" t="s">
        <v>114</v>
      </c>
      <c r="AU348" s="13" t="s">
        <v>66</v>
      </c>
    </row>
    <row r="349" spans="2:65" s="1" customFormat="1" ht="21.75" customHeight="1">
      <c r="B349" s="104"/>
      <c r="C349" s="105" t="s">
        <v>718</v>
      </c>
      <c r="D349" s="105" t="s">
        <v>107</v>
      </c>
      <c r="E349" s="106" t="s">
        <v>719</v>
      </c>
      <c r="F349" s="107" t="s">
        <v>720</v>
      </c>
      <c r="G349" s="108" t="s">
        <v>110</v>
      </c>
      <c r="H349" s="109">
        <v>1</v>
      </c>
      <c r="I349" s="110">
        <v>2270</v>
      </c>
      <c r="J349" s="110">
        <f>ROUND(I349*H349,2)</f>
        <v>2270</v>
      </c>
      <c r="K349" s="107" t="s">
        <v>111</v>
      </c>
      <c r="L349" s="25"/>
      <c r="M349" s="111" t="s">
        <v>3</v>
      </c>
      <c r="N349" s="112" t="s">
        <v>37</v>
      </c>
      <c r="O349" s="113">
        <v>0</v>
      </c>
      <c r="P349" s="113">
        <f>O349*H349</f>
        <v>0</v>
      </c>
      <c r="Q349" s="113">
        <v>0</v>
      </c>
      <c r="R349" s="113">
        <f>Q349*H349</f>
        <v>0</v>
      </c>
      <c r="S349" s="113">
        <v>0</v>
      </c>
      <c r="T349" s="114">
        <f>S349*H349</f>
        <v>0</v>
      </c>
      <c r="AR349" s="115" t="s">
        <v>112</v>
      </c>
      <c r="AT349" s="115" t="s">
        <v>107</v>
      </c>
      <c r="AU349" s="115" t="s">
        <v>66</v>
      </c>
      <c r="AY349" s="13" t="s">
        <v>113</v>
      </c>
      <c r="BE349" s="116">
        <f>IF(N349="základní",J349,0)</f>
        <v>2270</v>
      </c>
      <c r="BF349" s="116">
        <f>IF(N349="snížená",J349,0)</f>
        <v>0</v>
      </c>
      <c r="BG349" s="116">
        <f>IF(N349="zákl. přenesená",J349,0)</f>
        <v>0</v>
      </c>
      <c r="BH349" s="116">
        <f>IF(N349="sníž. přenesená",J349,0)</f>
        <v>0</v>
      </c>
      <c r="BI349" s="116">
        <f>IF(N349="nulová",J349,0)</f>
        <v>0</v>
      </c>
      <c r="BJ349" s="13" t="s">
        <v>74</v>
      </c>
      <c r="BK349" s="116">
        <f>ROUND(I349*H349,2)</f>
        <v>2270</v>
      </c>
      <c r="BL349" s="13" t="s">
        <v>112</v>
      </c>
      <c r="BM349" s="115" t="s">
        <v>721</v>
      </c>
    </row>
    <row r="350" spans="2:65" s="1" customFormat="1" ht="58.5">
      <c r="B350" s="25"/>
      <c r="D350" s="117" t="s">
        <v>114</v>
      </c>
      <c r="F350" s="118" t="s">
        <v>722</v>
      </c>
      <c r="L350" s="25"/>
      <c r="M350" s="119"/>
      <c r="T350" s="46"/>
      <c r="AT350" s="13" t="s">
        <v>114</v>
      </c>
      <c r="AU350" s="13" t="s">
        <v>66</v>
      </c>
    </row>
    <row r="351" spans="2:65" s="1" customFormat="1" ht="21.75" customHeight="1">
      <c r="B351" s="104"/>
      <c r="C351" s="105" t="s">
        <v>419</v>
      </c>
      <c r="D351" s="105" t="s">
        <v>107</v>
      </c>
      <c r="E351" s="106" t="s">
        <v>723</v>
      </c>
      <c r="F351" s="107" t="s">
        <v>724</v>
      </c>
      <c r="G351" s="108" t="s">
        <v>110</v>
      </c>
      <c r="H351" s="109">
        <v>1</v>
      </c>
      <c r="I351" s="110">
        <v>2170</v>
      </c>
      <c r="J351" s="110">
        <f>ROUND(I351*H351,2)</f>
        <v>2170</v>
      </c>
      <c r="K351" s="107" t="s">
        <v>111</v>
      </c>
      <c r="L351" s="25"/>
      <c r="M351" s="111" t="s">
        <v>3</v>
      </c>
      <c r="N351" s="112" t="s">
        <v>37</v>
      </c>
      <c r="O351" s="113">
        <v>0</v>
      </c>
      <c r="P351" s="113">
        <f>O351*H351</f>
        <v>0</v>
      </c>
      <c r="Q351" s="113">
        <v>0</v>
      </c>
      <c r="R351" s="113">
        <f>Q351*H351</f>
        <v>0</v>
      </c>
      <c r="S351" s="113">
        <v>0</v>
      </c>
      <c r="T351" s="114">
        <f>S351*H351</f>
        <v>0</v>
      </c>
      <c r="AR351" s="115" t="s">
        <v>112</v>
      </c>
      <c r="AT351" s="115" t="s">
        <v>107</v>
      </c>
      <c r="AU351" s="115" t="s">
        <v>66</v>
      </c>
      <c r="AY351" s="13" t="s">
        <v>113</v>
      </c>
      <c r="BE351" s="116">
        <f>IF(N351="základní",J351,0)</f>
        <v>2170</v>
      </c>
      <c r="BF351" s="116">
        <f>IF(N351="snížená",J351,0)</f>
        <v>0</v>
      </c>
      <c r="BG351" s="116">
        <f>IF(N351="zákl. přenesená",J351,0)</f>
        <v>0</v>
      </c>
      <c r="BH351" s="116">
        <f>IF(N351="sníž. přenesená",J351,0)</f>
        <v>0</v>
      </c>
      <c r="BI351" s="116">
        <f>IF(N351="nulová",J351,0)</f>
        <v>0</v>
      </c>
      <c r="BJ351" s="13" t="s">
        <v>74</v>
      </c>
      <c r="BK351" s="116">
        <f>ROUND(I351*H351,2)</f>
        <v>2170</v>
      </c>
      <c r="BL351" s="13" t="s">
        <v>112</v>
      </c>
      <c r="BM351" s="115" t="s">
        <v>725</v>
      </c>
    </row>
    <row r="352" spans="2:65" s="1" customFormat="1" ht="58.5">
      <c r="B352" s="25"/>
      <c r="D352" s="117" t="s">
        <v>114</v>
      </c>
      <c r="F352" s="118" t="s">
        <v>726</v>
      </c>
      <c r="L352" s="25"/>
      <c r="M352" s="119"/>
      <c r="T352" s="46"/>
      <c r="AT352" s="13" t="s">
        <v>114</v>
      </c>
      <c r="AU352" s="13" t="s">
        <v>66</v>
      </c>
    </row>
    <row r="353" spans="2:65" s="1" customFormat="1" ht="16.5" customHeight="1">
      <c r="B353" s="104"/>
      <c r="C353" s="105" t="s">
        <v>727</v>
      </c>
      <c r="D353" s="105" t="s">
        <v>107</v>
      </c>
      <c r="E353" s="106" t="s">
        <v>728</v>
      </c>
      <c r="F353" s="107" t="s">
        <v>729</v>
      </c>
      <c r="G353" s="108" t="s">
        <v>110</v>
      </c>
      <c r="H353" s="109">
        <v>10</v>
      </c>
      <c r="I353" s="110">
        <v>1340</v>
      </c>
      <c r="J353" s="110">
        <f>ROUND(I353*H353,2)</f>
        <v>13400</v>
      </c>
      <c r="K353" s="107" t="s">
        <v>111</v>
      </c>
      <c r="L353" s="25"/>
      <c r="M353" s="111" t="s">
        <v>3</v>
      </c>
      <c r="N353" s="112" t="s">
        <v>37</v>
      </c>
      <c r="O353" s="113">
        <v>0</v>
      </c>
      <c r="P353" s="113">
        <f>O353*H353</f>
        <v>0</v>
      </c>
      <c r="Q353" s="113">
        <v>0</v>
      </c>
      <c r="R353" s="113">
        <f>Q353*H353</f>
        <v>0</v>
      </c>
      <c r="S353" s="113">
        <v>0</v>
      </c>
      <c r="T353" s="114">
        <f>S353*H353</f>
        <v>0</v>
      </c>
      <c r="AR353" s="115" t="s">
        <v>112</v>
      </c>
      <c r="AT353" s="115" t="s">
        <v>107</v>
      </c>
      <c r="AU353" s="115" t="s">
        <v>66</v>
      </c>
      <c r="AY353" s="13" t="s">
        <v>113</v>
      </c>
      <c r="BE353" s="116">
        <f>IF(N353="základní",J353,0)</f>
        <v>13400</v>
      </c>
      <c r="BF353" s="116">
        <f>IF(N353="snížená",J353,0)</f>
        <v>0</v>
      </c>
      <c r="BG353" s="116">
        <f>IF(N353="zákl. přenesená",J353,0)</f>
        <v>0</v>
      </c>
      <c r="BH353" s="116">
        <f>IF(N353="sníž. přenesená",J353,0)</f>
        <v>0</v>
      </c>
      <c r="BI353" s="116">
        <f>IF(N353="nulová",J353,0)</f>
        <v>0</v>
      </c>
      <c r="BJ353" s="13" t="s">
        <v>74</v>
      </c>
      <c r="BK353" s="116">
        <f>ROUND(I353*H353,2)</f>
        <v>13400</v>
      </c>
      <c r="BL353" s="13" t="s">
        <v>112</v>
      </c>
      <c r="BM353" s="115" t="s">
        <v>730</v>
      </c>
    </row>
    <row r="354" spans="2:65" s="1" customFormat="1" ht="48.75">
      <c r="B354" s="25"/>
      <c r="D354" s="117" t="s">
        <v>114</v>
      </c>
      <c r="F354" s="118" t="s">
        <v>731</v>
      </c>
      <c r="L354" s="25"/>
      <c r="M354" s="119"/>
      <c r="T354" s="46"/>
      <c r="AT354" s="13" t="s">
        <v>114</v>
      </c>
      <c r="AU354" s="13" t="s">
        <v>66</v>
      </c>
    </row>
    <row r="355" spans="2:65" s="1" customFormat="1" ht="16.5" customHeight="1">
      <c r="B355" s="104"/>
      <c r="C355" s="105" t="s">
        <v>424</v>
      </c>
      <c r="D355" s="105" t="s">
        <v>107</v>
      </c>
      <c r="E355" s="106" t="s">
        <v>732</v>
      </c>
      <c r="F355" s="107" t="s">
        <v>733</v>
      </c>
      <c r="G355" s="108" t="s">
        <v>110</v>
      </c>
      <c r="H355" s="109">
        <v>50</v>
      </c>
      <c r="I355" s="110">
        <v>1260</v>
      </c>
      <c r="J355" s="110">
        <f>ROUND(I355*H355,2)</f>
        <v>63000</v>
      </c>
      <c r="K355" s="107" t="s">
        <v>111</v>
      </c>
      <c r="L355" s="25"/>
      <c r="M355" s="111" t="s">
        <v>3</v>
      </c>
      <c r="N355" s="112" t="s">
        <v>37</v>
      </c>
      <c r="O355" s="113">
        <v>0</v>
      </c>
      <c r="P355" s="113">
        <f>O355*H355</f>
        <v>0</v>
      </c>
      <c r="Q355" s="113">
        <v>0</v>
      </c>
      <c r="R355" s="113">
        <f>Q355*H355</f>
        <v>0</v>
      </c>
      <c r="S355" s="113">
        <v>0</v>
      </c>
      <c r="T355" s="114">
        <f>S355*H355</f>
        <v>0</v>
      </c>
      <c r="AR355" s="115" t="s">
        <v>112</v>
      </c>
      <c r="AT355" s="115" t="s">
        <v>107</v>
      </c>
      <c r="AU355" s="115" t="s">
        <v>66</v>
      </c>
      <c r="AY355" s="13" t="s">
        <v>113</v>
      </c>
      <c r="BE355" s="116">
        <f>IF(N355="základní",J355,0)</f>
        <v>63000</v>
      </c>
      <c r="BF355" s="116">
        <f>IF(N355="snížená",J355,0)</f>
        <v>0</v>
      </c>
      <c r="BG355" s="116">
        <f>IF(N355="zákl. přenesená",J355,0)</f>
        <v>0</v>
      </c>
      <c r="BH355" s="116">
        <f>IF(N355="sníž. přenesená",J355,0)</f>
        <v>0</v>
      </c>
      <c r="BI355" s="116">
        <f>IF(N355="nulová",J355,0)</f>
        <v>0</v>
      </c>
      <c r="BJ355" s="13" t="s">
        <v>74</v>
      </c>
      <c r="BK355" s="116">
        <f>ROUND(I355*H355,2)</f>
        <v>63000</v>
      </c>
      <c r="BL355" s="13" t="s">
        <v>112</v>
      </c>
      <c r="BM355" s="115" t="s">
        <v>734</v>
      </c>
    </row>
    <row r="356" spans="2:65" s="1" customFormat="1" ht="48.75">
      <c r="B356" s="25"/>
      <c r="D356" s="117" t="s">
        <v>114</v>
      </c>
      <c r="F356" s="118" t="s">
        <v>735</v>
      </c>
      <c r="L356" s="25"/>
      <c r="M356" s="119"/>
      <c r="T356" s="46"/>
      <c r="AT356" s="13" t="s">
        <v>114</v>
      </c>
      <c r="AU356" s="13" t="s">
        <v>66</v>
      </c>
    </row>
    <row r="357" spans="2:65" s="1" customFormat="1" ht="16.5" customHeight="1">
      <c r="B357" s="104"/>
      <c r="C357" s="105" t="s">
        <v>736</v>
      </c>
      <c r="D357" s="105" t="s">
        <v>107</v>
      </c>
      <c r="E357" s="106" t="s">
        <v>737</v>
      </c>
      <c r="F357" s="107" t="s">
        <v>738</v>
      </c>
      <c r="G357" s="108" t="s">
        <v>110</v>
      </c>
      <c r="H357" s="109">
        <v>20</v>
      </c>
      <c r="I357" s="110">
        <v>1430</v>
      </c>
      <c r="J357" s="110">
        <f>ROUND(I357*H357,2)</f>
        <v>28600</v>
      </c>
      <c r="K357" s="107" t="s">
        <v>111</v>
      </c>
      <c r="L357" s="25"/>
      <c r="M357" s="111" t="s">
        <v>3</v>
      </c>
      <c r="N357" s="112" t="s">
        <v>37</v>
      </c>
      <c r="O357" s="113">
        <v>0</v>
      </c>
      <c r="P357" s="113">
        <f>O357*H357</f>
        <v>0</v>
      </c>
      <c r="Q357" s="113">
        <v>0</v>
      </c>
      <c r="R357" s="113">
        <f>Q357*H357</f>
        <v>0</v>
      </c>
      <c r="S357" s="113">
        <v>0</v>
      </c>
      <c r="T357" s="114">
        <f>S357*H357</f>
        <v>0</v>
      </c>
      <c r="AR357" s="115" t="s">
        <v>112</v>
      </c>
      <c r="AT357" s="115" t="s">
        <v>107</v>
      </c>
      <c r="AU357" s="115" t="s">
        <v>66</v>
      </c>
      <c r="AY357" s="13" t="s">
        <v>113</v>
      </c>
      <c r="BE357" s="116">
        <f>IF(N357="základní",J357,0)</f>
        <v>28600</v>
      </c>
      <c r="BF357" s="116">
        <f>IF(N357="snížená",J357,0)</f>
        <v>0</v>
      </c>
      <c r="BG357" s="116">
        <f>IF(N357="zákl. přenesená",J357,0)</f>
        <v>0</v>
      </c>
      <c r="BH357" s="116">
        <f>IF(N357="sníž. přenesená",J357,0)</f>
        <v>0</v>
      </c>
      <c r="BI357" s="116">
        <f>IF(N357="nulová",J357,0)</f>
        <v>0</v>
      </c>
      <c r="BJ357" s="13" t="s">
        <v>74</v>
      </c>
      <c r="BK357" s="116">
        <f>ROUND(I357*H357,2)</f>
        <v>28600</v>
      </c>
      <c r="BL357" s="13" t="s">
        <v>112</v>
      </c>
      <c r="BM357" s="115" t="s">
        <v>739</v>
      </c>
    </row>
    <row r="358" spans="2:65" s="1" customFormat="1" ht="48.75">
      <c r="B358" s="25"/>
      <c r="D358" s="117" t="s">
        <v>114</v>
      </c>
      <c r="F358" s="118" t="s">
        <v>740</v>
      </c>
      <c r="L358" s="25"/>
      <c r="M358" s="119"/>
      <c r="T358" s="46"/>
      <c r="AT358" s="13" t="s">
        <v>114</v>
      </c>
      <c r="AU358" s="13" t="s">
        <v>66</v>
      </c>
    </row>
    <row r="359" spans="2:65" s="1" customFormat="1" ht="21.75" customHeight="1">
      <c r="B359" s="104"/>
      <c r="C359" s="105" t="s">
        <v>428</v>
      </c>
      <c r="D359" s="105" t="s">
        <v>107</v>
      </c>
      <c r="E359" s="106" t="s">
        <v>741</v>
      </c>
      <c r="F359" s="107" t="s">
        <v>742</v>
      </c>
      <c r="G359" s="108" t="s">
        <v>110</v>
      </c>
      <c r="H359" s="109">
        <v>10</v>
      </c>
      <c r="I359" s="110">
        <v>1420</v>
      </c>
      <c r="J359" s="110">
        <f>ROUND(I359*H359,2)</f>
        <v>14200</v>
      </c>
      <c r="K359" s="107" t="s">
        <v>111</v>
      </c>
      <c r="L359" s="25"/>
      <c r="M359" s="111" t="s">
        <v>3</v>
      </c>
      <c r="N359" s="112" t="s">
        <v>37</v>
      </c>
      <c r="O359" s="113">
        <v>0</v>
      </c>
      <c r="P359" s="113">
        <f>O359*H359</f>
        <v>0</v>
      </c>
      <c r="Q359" s="113">
        <v>0</v>
      </c>
      <c r="R359" s="113">
        <f>Q359*H359</f>
        <v>0</v>
      </c>
      <c r="S359" s="113">
        <v>0</v>
      </c>
      <c r="T359" s="114">
        <f>S359*H359</f>
        <v>0</v>
      </c>
      <c r="AR359" s="115" t="s">
        <v>112</v>
      </c>
      <c r="AT359" s="115" t="s">
        <v>107</v>
      </c>
      <c r="AU359" s="115" t="s">
        <v>66</v>
      </c>
      <c r="AY359" s="13" t="s">
        <v>113</v>
      </c>
      <c r="BE359" s="116">
        <f>IF(N359="základní",J359,0)</f>
        <v>14200</v>
      </c>
      <c r="BF359" s="116">
        <f>IF(N359="snížená",J359,0)</f>
        <v>0</v>
      </c>
      <c r="BG359" s="116">
        <f>IF(N359="zákl. přenesená",J359,0)</f>
        <v>0</v>
      </c>
      <c r="BH359" s="116">
        <f>IF(N359="sníž. přenesená",J359,0)</f>
        <v>0</v>
      </c>
      <c r="BI359" s="116">
        <f>IF(N359="nulová",J359,0)</f>
        <v>0</v>
      </c>
      <c r="BJ359" s="13" t="s">
        <v>74</v>
      </c>
      <c r="BK359" s="116">
        <f>ROUND(I359*H359,2)</f>
        <v>14200</v>
      </c>
      <c r="BL359" s="13" t="s">
        <v>112</v>
      </c>
      <c r="BM359" s="115" t="s">
        <v>743</v>
      </c>
    </row>
    <row r="360" spans="2:65" s="1" customFormat="1" ht="58.5">
      <c r="B360" s="25"/>
      <c r="D360" s="117" t="s">
        <v>114</v>
      </c>
      <c r="F360" s="118" t="s">
        <v>744</v>
      </c>
      <c r="L360" s="25"/>
      <c r="M360" s="119"/>
      <c r="T360" s="46"/>
      <c r="AT360" s="13" t="s">
        <v>114</v>
      </c>
      <c r="AU360" s="13" t="s">
        <v>66</v>
      </c>
    </row>
    <row r="361" spans="2:65" s="1" customFormat="1" ht="21.75" customHeight="1">
      <c r="B361" s="104"/>
      <c r="C361" s="105" t="s">
        <v>745</v>
      </c>
      <c r="D361" s="105" t="s">
        <v>107</v>
      </c>
      <c r="E361" s="106" t="s">
        <v>746</v>
      </c>
      <c r="F361" s="107" t="s">
        <v>747</v>
      </c>
      <c r="G361" s="108" t="s">
        <v>110</v>
      </c>
      <c r="H361" s="109">
        <v>10</v>
      </c>
      <c r="I361" s="110">
        <v>1490</v>
      </c>
      <c r="J361" s="110">
        <f>ROUND(I361*H361,2)</f>
        <v>14900</v>
      </c>
      <c r="K361" s="107" t="s">
        <v>111</v>
      </c>
      <c r="L361" s="25"/>
      <c r="M361" s="111" t="s">
        <v>3</v>
      </c>
      <c r="N361" s="112" t="s">
        <v>37</v>
      </c>
      <c r="O361" s="113">
        <v>0</v>
      </c>
      <c r="P361" s="113">
        <f>O361*H361</f>
        <v>0</v>
      </c>
      <c r="Q361" s="113">
        <v>0</v>
      </c>
      <c r="R361" s="113">
        <f>Q361*H361</f>
        <v>0</v>
      </c>
      <c r="S361" s="113">
        <v>0</v>
      </c>
      <c r="T361" s="114">
        <f>S361*H361</f>
        <v>0</v>
      </c>
      <c r="AR361" s="115" t="s">
        <v>112</v>
      </c>
      <c r="AT361" s="115" t="s">
        <v>107</v>
      </c>
      <c r="AU361" s="115" t="s">
        <v>66</v>
      </c>
      <c r="AY361" s="13" t="s">
        <v>113</v>
      </c>
      <c r="BE361" s="116">
        <f>IF(N361="základní",J361,0)</f>
        <v>14900</v>
      </c>
      <c r="BF361" s="116">
        <f>IF(N361="snížená",J361,0)</f>
        <v>0</v>
      </c>
      <c r="BG361" s="116">
        <f>IF(N361="zákl. přenesená",J361,0)</f>
        <v>0</v>
      </c>
      <c r="BH361" s="116">
        <f>IF(N361="sníž. přenesená",J361,0)</f>
        <v>0</v>
      </c>
      <c r="BI361" s="116">
        <f>IF(N361="nulová",J361,0)</f>
        <v>0</v>
      </c>
      <c r="BJ361" s="13" t="s">
        <v>74</v>
      </c>
      <c r="BK361" s="116">
        <f>ROUND(I361*H361,2)</f>
        <v>14900</v>
      </c>
      <c r="BL361" s="13" t="s">
        <v>112</v>
      </c>
      <c r="BM361" s="115" t="s">
        <v>748</v>
      </c>
    </row>
    <row r="362" spans="2:65" s="1" customFormat="1" ht="58.5">
      <c r="B362" s="25"/>
      <c r="D362" s="117" t="s">
        <v>114</v>
      </c>
      <c r="F362" s="118" t="s">
        <v>749</v>
      </c>
      <c r="L362" s="25"/>
      <c r="M362" s="119"/>
      <c r="T362" s="46"/>
      <c r="AT362" s="13" t="s">
        <v>114</v>
      </c>
      <c r="AU362" s="13" t="s">
        <v>66</v>
      </c>
    </row>
    <row r="363" spans="2:65" s="1" customFormat="1" ht="16.5" customHeight="1">
      <c r="B363" s="104"/>
      <c r="C363" s="105" t="s">
        <v>433</v>
      </c>
      <c r="D363" s="105" t="s">
        <v>107</v>
      </c>
      <c r="E363" s="106" t="s">
        <v>750</v>
      </c>
      <c r="F363" s="107" t="s">
        <v>751</v>
      </c>
      <c r="G363" s="108" t="s">
        <v>110</v>
      </c>
      <c r="H363" s="109">
        <v>10</v>
      </c>
      <c r="I363" s="110">
        <v>2360</v>
      </c>
      <c r="J363" s="110">
        <f>ROUND(I363*H363,2)</f>
        <v>23600</v>
      </c>
      <c r="K363" s="107" t="s">
        <v>111</v>
      </c>
      <c r="L363" s="25"/>
      <c r="M363" s="111" t="s">
        <v>3</v>
      </c>
      <c r="N363" s="112" t="s">
        <v>37</v>
      </c>
      <c r="O363" s="113">
        <v>0</v>
      </c>
      <c r="P363" s="113">
        <f>O363*H363</f>
        <v>0</v>
      </c>
      <c r="Q363" s="113">
        <v>0</v>
      </c>
      <c r="R363" s="113">
        <f>Q363*H363</f>
        <v>0</v>
      </c>
      <c r="S363" s="113">
        <v>0</v>
      </c>
      <c r="T363" s="114">
        <f>S363*H363</f>
        <v>0</v>
      </c>
      <c r="AR363" s="115" t="s">
        <v>112</v>
      </c>
      <c r="AT363" s="115" t="s">
        <v>107</v>
      </c>
      <c r="AU363" s="115" t="s">
        <v>66</v>
      </c>
      <c r="AY363" s="13" t="s">
        <v>113</v>
      </c>
      <c r="BE363" s="116">
        <f>IF(N363="základní",J363,0)</f>
        <v>23600</v>
      </c>
      <c r="BF363" s="116">
        <f>IF(N363="snížená",J363,0)</f>
        <v>0</v>
      </c>
      <c r="BG363" s="116">
        <f>IF(N363="zákl. přenesená",J363,0)</f>
        <v>0</v>
      </c>
      <c r="BH363" s="116">
        <f>IF(N363="sníž. přenesená",J363,0)</f>
        <v>0</v>
      </c>
      <c r="BI363" s="116">
        <f>IF(N363="nulová",J363,0)</f>
        <v>0</v>
      </c>
      <c r="BJ363" s="13" t="s">
        <v>74</v>
      </c>
      <c r="BK363" s="116">
        <f>ROUND(I363*H363,2)</f>
        <v>23600</v>
      </c>
      <c r="BL363" s="13" t="s">
        <v>112</v>
      </c>
      <c r="BM363" s="115" t="s">
        <v>752</v>
      </c>
    </row>
    <row r="364" spans="2:65" s="1" customFormat="1" ht="48.75">
      <c r="B364" s="25"/>
      <c r="D364" s="117" t="s">
        <v>114</v>
      </c>
      <c r="F364" s="118" t="s">
        <v>753</v>
      </c>
      <c r="L364" s="25"/>
      <c r="M364" s="119"/>
      <c r="T364" s="46"/>
      <c r="AT364" s="13" t="s">
        <v>114</v>
      </c>
      <c r="AU364" s="13" t="s">
        <v>66</v>
      </c>
    </row>
    <row r="365" spans="2:65" s="1" customFormat="1" ht="16.5" customHeight="1">
      <c r="B365" s="104"/>
      <c r="C365" s="105" t="s">
        <v>754</v>
      </c>
      <c r="D365" s="105" t="s">
        <v>107</v>
      </c>
      <c r="E365" s="106" t="s">
        <v>755</v>
      </c>
      <c r="F365" s="107" t="s">
        <v>756</v>
      </c>
      <c r="G365" s="108" t="s">
        <v>110</v>
      </c>
      <c r="H365" s="109">
        <v>200</v>
      </c>
      <c r="I365" s="110">
        <v>2100</v>
      </c>
      <c r="J365" s="110">
        <f>ROUND(I365*H365,2)</f>
        <v>420000</v>
      </c>
      <c r="K365" s="107" t="s">
        <v>111</v>
      </c>
      <c r="L365" s="25"/>
      <c r="M365" s="111" t="s">
        <v>3</v>
      </c>
      <c r="N365" s="112" t="s">
        <v>37</v>
      </c>
      <c r="O365" s="113">
        <v>0</v>
      </c>
      <c r="P365" s="113">
        <f>O365*H365</f>
        <v>0</v>
      </c>
      <c r="Q365" s="113">
        <v>0</v>
      </c>
      <c r="R365" s="113">
        <f>Q365*H365</f>
        <v>0</v>
      </c>
      <c r="S365" s="113">
        <v>0</v>
      </c>
      <c r="T365" s="114">
        <f>S365*H365</f>
        <v>0</v>
      </c>
      <c r="AR365" s="115" t="s">
        <v>112</v>
      </c>
      <c r="AT365" s="115" t="s">
        <v>107</v>
      </c>
      <c r="AU365" s="115" t="s">
        <v>66</v>
      </c>
      <c r="AY365" s="13" t="s">
        <v>113</v>
      </c>
      <c r="BE365" s="116">
        <f>IF(N365="základní",J365,0)</f>
        <v>420000</v>
      </c>
      <c r="BF365" s="116">
        <f>IF(N365="snížená",J365,0)</f>
        <v>0</v>
      </c>
      <c r="BG365" s="116">
        <f>IF(N365="zákl. přenesená",J365,0)</f>
        <v>0</v>
      </c>
      <c r="BH365" s="116">
        <f>IF(N365="sníž. přenesená",J365,0)</f>
        <v>0</v>
      </c>
      <c r="BI365" s="116">
        <f>IF(N365="nulová",J365,0)</f>
        <v>0</v>
      </c>
      <c r="BJ365" s="13" t="s">
        <v>74</v>
      </c>
      <c r="BK365" s="116">
        <f>ROUND(I365*H365,2)</f>
        <v>420000</v>
      </c>
      <c r="BL365" s="13" t="s">
        <v>112</v>
      </c>
      <c r="BM365" s="115" t="s">
        <v>757</v>
      </c>
    </row>
    <row r="366" spans="2:65" s="1" customFormat="1" ht="48.75">
      <c r="B366" s="25"/>
      <c r="D366" s="117" t="s">
        <v>114</v>
      </c>
      <c r="F366" s="118" t="s">
        <v>758</v>
      </c>
      <c r="L366" s="25"/>
      <c r="M366" s="119"/>
      <c r="T366" s="46"/>
      <c r="AT366" s="13" t="s">
        <v>114</v>
      </c>
      <c r="AU366" s="13" t="s">
        <v>66</v>
      </c>
    </row>
    <row r="367" spans="2:65" s="1" customFormat="1" ht="16.5" customHeight="1">
      <c r="B367" s="104"/>
      <c r="C367" s="105" t="s">
        <v>437</v>
      </c>
      <c r="D367" s="105" t="s">
        <v>107</v>
      </c>
      <c r="E367" s="106" t="s">
        <v>759</v>
      </c>
      <c r="F367" s="107" t="s">
        <v>760</v>
      </c>
      <c r="G367" s="108" t="s">
        <v>110</v>
      </c>
      <c r="H367" s="109">
        <v>1</v>
      </c>
      <c r="I367" s="110">
        <v>2010</v>
      </c>
      <c r="J367" s="110">
        <f>ROUND(I367*H367,2)</f>
        <v>2010</v>
      </c>
      <c r="K367" s="107" t="s">
        <v>111</v>
      </c>
      <c r="L367" s="25"/>
      <c r="M367" s="111" t="s">
        <v>3</v>
      </c>
      <c r="N367" s="112" t="s">
        <v>37</v>
      </c>
      <c r="O367" s="113">
        <v>0</v>
      </c>
      <c r="P367" s="113">
        <f>O367*H367</f>
        <v>0</v>
      </c>
      <c r="Q367" s="113">
        <v>0</v>
      </c>
      <c r="R367" s="113">
        <f>Q367*H367</f>
        <v>0</v>
      </c>
      <c r="S367" s="113">
        <v>0</v>
      </c>
      <c r="T367" s="114">
        <f>S367*H367</f>
        <v>0</v>
      </c>
      <c r="AR367" s="115" t="s">
        <v>112</v>
      </c>
      <c r="AT367" s="115" t="s">
        <v>107</v>
      </c>
      <c r="AU367" s="115" t="s">
        <v>66</v>
      </c>
      <c r="AY367" s="13" t="s">
        <v>113</v>
      </c>
      <c r="BE367" s="116">
        <f>IF(N367="základní",J367,0)</f>
        <v>2010</v>
      </c>
      <c r="BF367" s="116">
        <f>IF(N367="snížená",J367,0)</f>
        <v>0</v>
      </c>
      <c r="BG367" s="116">
        <f>IF(N367="zákl. přenesená",J367,0)</f>
        <v>0</v>
      </c>
      <c r="BH367" s="116">
        <f>IF(N367="sníž. přenesená",J367,0)</f>
        <v>0</v>
      </c>
      <c r="BI367" s="116">
        <f>IF(N367="nulová",J367,0)</f>
        <v>0</v>
      </c>
      <c r="BJ367" s="13" t="s">
        <v>74</v>
      </c>
      <c r="BK367" s="116">
        <f>ROUND(I367*H367,2)</f>
        <v>2010</v>
      </c>
      <c r="BL367" s="13" t="s">
        <v>112</v>
      </c>
      <c r="BM367" s="115" t="s">
        <v>761</v>
      </c>
    </row>
    <row r="368" spans="2:65" s="1" customFormat="1" ht="58.5">
      <c r="B368" s="25"/>
      <c r="D368" s="117" t="s">
        <v>114</v>
      </c>
      <c r="F368" s="118" t="s">
        <v>762</v>
      </c>
      <c r="L368" s="25"/>
      <c r="M368" s="119"/>
      <c r="T368" s="46"/>
      <c r="AT368" s="13" t="s">
        <v>114</v>
      </c>
      <c r="AU368" s="13" t="s">
        <v>66</v>
      </c>
    </row>
    <row r="369" spans="2:65" s="1" customFormat="1" ht="16.5" customHeight="1">
      <c r="B369" s="104"/>
      <c r="C369" s="105" t="s">
        <v>763</v>
      </c>
      <c r="D369" s="105" t="s">
        <v>107</v>
      </c>
      <c r="E369" s="106" t="s">
        <v>764</v>
      </c>
      <c r="F369" s="107" t="s">
        <v>765</v>
      </c>
      <c r="G369" s="108" t="s">
        <v>110</v>
      </c>
      <c r="H369" s="109">
        <v>1</v>
      </c>
      <c r="I369" s="110">
        <v>1930</v>
      </c>
      <c r="J369" s="110">
        <f>ROUND(I369*H369,2)</f>
        <v>1930</v>
      </c>
      <c r="K369" s="107" t="s">
        <v>111</v>
      </c>
      <c r="L369" s="25"/>
      <c r="M369" s="111" t="s">
        <v>3</v>
      </c>
      <c r="N369" s="112" t="s">
        <v>37</v>
      </c>
      <c r="O369" s="113">
        <v>0</v>
      </c>
      <c r="P369" s="113">
        <f>O369*H369</f>
        <v>0</v>
      </c>
      <c r="Q369" s="113">
        <v>0</v>
      </c>
      <c r="R369" s="113">
        <f>Q369*H369</f>
        <v>0</v>
      </c>
      <c r="S369" s="113">
        <v>0</v>
      </c>
      <c r="T369" s="114">
        <f>S369*H369</f>
        <v>0</v>
      </c>
      <c r="AR369" s="115" t="s">
        <v>112</v>
      </c>
      <c r="AT369" s="115" t="s">
        <v>107</v>
      </c>
      <c r="AU369" s="115" t="s">
        <v>66</v>
      </c>
      <c r="AY369" s="13" t="s">
        <v>113</v>
      </c>
      <c r="BE369" s="116">
        <f>IF(N369="základní",J369,0)</f>
        <v>1930</v>
      </c>
      <c r="BF369" s="116">
        <f>IF(N369="snížená",J369,0)</f>
        <v>0</v>
      </c>
      <c r="BG369" s="116">
        <f>IF(N369="zákl. přenesená",J369,0)</f>
        <v>0</v>
      </c>
      <c r="BH369" s="116">
        <f>IF(N369="sníž. přenesená",J369,0)</f>
        <v>0</v>
      </c>
      <c r="BI369" s="116">
        <f>IF(N369="nulová",J369,0)</f>
        <v>0</v>
      </c>
      <c r="BJ369" s="13" t="s">
        <v>74</v>
      </c>
      <c r="BK369" s="116">
        <f>ROUND(I369*H369,2)</f>
        <v>1930</v>
      </c>
      <c r="BL369" s="13" t="s">
        <v>112</v>
      </c>
      <c r="BM369" s="115" t="s">
        <v>766</v>
      </c>
    </row>
    <row r="370" spans="2:65" s="1" customFormat="1" ht="48.75">
      <c r="B370" s="25"/>
      <c r="D370" s="117" t="s">
        <v>114</v>
      </c>
      <c r="F370" s="118" t="s">
        <v>767</v>
      </c>
      <c r="L370" s="25"/>
      <c r="M370" s="119"/>
      <c r="T370" s="46"/>
      <c r="AT370" s="13" t="s">
        <v>114</v>
      </c>
      <c r="AU370" s="13" t="s">
        <v>66</v>
      </c>
    </row>
    <row r="371" spans="2:65" s="1" customFormat="1" ht="16.5" customHeight="1">
      <c r="B371" s="104"/>
      <c r="C371" s="105" t="s">
        <v>442</v>
      </c>
      <c r="D371" s="105" t="s">
        <v>107</v>
      </c>
      <c r="E371" s="106" t="s">
        <v>768</v>
      </c>
      <c r="F371" s="107" t="s">
        <v>769</v>
      </c>
      <c r="G371" s="108" t="s">
        <v>110</v>
      </c>
      <c r="H371" s="109">
        <v>50</v>
      </c>
      <c r="I371" s="110">
        <v>821</v>
      </c>
      <c r="J371" s="110">
        <f>ROUND(I371*H371,2)</f>
        <v>41050</v>
      </c>
      <c r="K371" s="107" t="s">
        <v>111</v>
      </c>
      <c r="L371" s="25"/>
      <c r="M371" s="111" t="s">
        <v>3</v>
      </c>
      <c r="N371" s="112" t="s">
        <v>37</v>
      </c>
      <c r="O371" s="113">
        <v>0</v>
      </c>
      <c r="P371" s="113">
        <f>O371*H371</f>
        <v>0</v>
      </c>
      <c r="Q371" s="113">
        <v>0</v>
      </c>
      <c r="R371" s="113">
        <f>Q371*H371</f>
        <v>0</v>
      </c>
      <c r="S371" s="113">
        <v>0</v>
      </c>
      <c r="T371" s="114">
        <f>S371*H371</f>
        <v>0</v>
      </c>
      <c r="AR371" s="115" t="s">
        <v>112</v>
      </c>
      <c r="AT371" s="115" t="s">
        <v>107</v>
      </c>
      <c r="AU371" s="115" t="s">
        <v>66</v>
      </c>
      <c r="AY371" s="13" t="s">
        <v>113</v>
      </c>
      <c r="BE371" s="116">
        <f>IF(N371="základní",J371,0)</f>
        <v>41050</v>
      </c>
      <c r="BF371" s="116">
        <f>IF(N371="snížená",J371,0)</f>
        <v>0</v>
      </c>
      <c r="BG371" s="116">
        <f>IF(N371="zákl. přenesená",J371,0)</f>
        <v>0</v>
      </c>
      <c r="BH371" s="116">
        <f>IF(N371="sníž. přenesená",J371,0)</f>
        <v>0</v>
      </c>
      <c r="BI371" s="116">
        <f>IF(N371="nulová",J371,0)</f>
        <v>0</v>
      </c>
      <c r="BJ371" s="13" t="s">
        <v>74</v>
      </c>
      <c r="BK371" s="116">
        <f>ROUND(I371*H371,2)</f>
        <v>41050</v>
      </c>
      <c r="BL371" s="13" t="s">
        <v>112</v>
      </c>
      <c r="BM371" s="115" t="s">
        <v>770</v>
      </c>
    </row>
    <row r="372" spans="2:65" s="1" customFormat="1" ht="39">
      <c r="B372" s="25"/>
      <c r="D372" s="117" t="s">
        <v>114</v>
      </c>
      <c r="F372" s="118" t="s">
        <v>771</v>
      </c>
      <c r="L372" s="25"/>
      <c r="M372" s="119"/>
      <c r="T372" s="46"/>
      <c r="AT372" s="13" t="s">
        <v>114</v>
      </c>
      <c r="AU372" s="13" t="s">
        <v>66</v>
      </c>
    </row>
    <row r="373" spans="2:65" s="1" customFormat="1" ht="16.5" customHeight="1">
      <c r="B373" s="104"/>
      <c r="C373" s="105" t="s">
        <v>772</v>
      </c>
      <c r="D373" s="105" t="s">
        <v>107</v>
      </c>
      <c r="E373" s="106" t="s">
        <v>773</v>
      </c>
      <c r="F373" s="107" t="s">
        <v>774</v>
      </c>
      <c r="G373" s="108" t="s">
        <v>110</v>
      </c>
      <c r="H373" s="109">
        <v>50</v>
      </c>
      <c r="I373" s="110">
        <v>743</v>
      </c>
      <c r="J373" s="110">
        <f>ROUND(I373*H373,2)</f>
        <v>37150</v>
      </c>
      <c r="K373" s="107" t="s">
        <v>111</v>
      </c>
      <c r="L373" s="25"/>
      <c r="M373" s="111" t="s">
        <v>3</v>
      </c>
      <c r="N373" s="112" t="s">
        <v>37</v>
      </c>
      <c r="O373" s="113">
        <v>0</v>
      </c>
      <c r="P373" s="113">
        <f>O373*H373</f>
        <v>0</v>
      </c>
      <c r="Q373" s="113">
        <v>0</v>
      </c>
      <c r="R373" s="113">
        <f>Q373*H373</f>
        <v>0</v>
      </c>
      <c r="S373" s="113">
        <v>0</v>
      </c>
      <c r="T373" s="114">
        <f>S373*H373</f>
        <v>0</v>
      </c>
      <c r="AR373" s="115" t="s">
        <v>112</v>
      </c>
      <c r="AT373" s="115" t="s">
        <v>107</v>
      </c>
      <c r="AU373" s="115" t="s">
        <v>66</v>
      </c>
      <c r="AY373" s="13" t="s">
        <v>113</v>
      </c>
      <c r="BE373" s="116">
        <f>IF(N373="základní",J373,0)</f>
        <v>37150</v>
      </c>
      <c r="BF373" s="116">
        <f>IF(N373="snížená",J373,0)</f>
        <v>0</v>
      </c>
      <c r="BG373" s="116">
        <f>IF(N373="zákl. přenesená",J373,0)</f>
        <v>0</v>
      </c>
      <c r="BH373" s="116">
        <f>IF(N373="sníž. přenesená",J373,0)</f>
        <v>0</v>
      </c>
      <c r="BI373" s="116">
        <f>IF(N373="nulová",J373,0)</f>
        <v>0</v>
      </c>
      <c r="BJ373" s="13" t="s">
        <v>74</v>
      </c>
      <c r="BK373" s="116">
        <f>ROUND(I373*H373,2)</f>
        <v>37150</v>
      </c>
      <c r="BL373" s="13" t="s">
        <v>112</v>
      </c>
      <c r="BM373" s="115" t="s">
        <v>775</v>
      </c>
    </row>
    <row r="374" spans="2:65" s="1" customFormat="1" ht="39">
      <c r="B374" s="25"/>
      <c r="D374" s="117" t="s">
        <v>114</v>
      </c>
      <c r="F374" s="118" t="s">
        <v>776</v>
      </c>
      <c r="L374" s="25"/>
      <c r="M374" s="119"/>
      <c r="T374" s="46"/>
      <c r="AT374" s="13" t="s">
        <v>114</v>
      </c>
      <c r="AU374" s="13" t="s">
        <v>66</v>
      </c>
    </row>
    <row r="375" spans="2:65" s="1" customFormat="1" ht="16.5" customHeight="1">
      <c r="B375" s="104"/>
      <c r="C375" s="105" t="s">
        <v>446</v>
      </c>
      <c r="D375" s="105" t="s">
        <v>107</v>
      </c>
      <c r="E375" s="106" t="s">
        <v>777</v>
      </c>
      <c r="F375" s="107" t="s">
        <v>778</v>
      </c>
      <c r="G375" s="108" t="s">
        <v>110</v>
      </c>
      <c r="H375" s="109">
        <v>50</v>
      </c>
      <c r="I375" s="110">
        <v>847</v>
      </c>
      <c r="J375" s="110">
        <f>ROUND(I375*H375,2)</f>
        <v>42350</v>
      </c>
      <c r="K375" s="107" t="s">
        <v>111</v>
      </c>
      <c r="L375" s="25"/>
      <c r="M375" s="111" t="s">
        <v>3</v>
      </c>
      <c r="N375" s="112" t="s">
        <v>37</v>
      </c>
      <c r="O375" s="113">
        <v>0</v>
      </c>
      <c r="P375" s="113">
        <f>O375*H375</f>
        <v>0</v>
      </c>
      <c r="Q375" s="113">
        <v>0</v>
      </c>
      <c r="R375" s="113">
        <f>Q375*H375</f>
        <v>0</v>
      </c>
      <c r="S375" s="113">
        <v>0</v>
      </c>
      <c r="T375" s="114">
        <f>S375*H375</f>
        <v>0</v>
      </c>
      <c r="AR375" s="115" t="s">
        <v>112</v>
      </c>
      <c r="AT375" s="115" t="s">
        <v>107</v>
      </c>
      <c r="AU375" s="115" t="s">
        <v>66</v>
      </c>
      <c r="AY375" s="13" t="s">
        <v>113</v>
      </c>
      <c r="BE375" s="116">
        <f>IF(N375="základní",J375,0)</f>
        <v>42350</v>
      </c>
      <c r="BF375" s="116">
        <f>IF(N375="snížená",J375,0)</f>
        <v>0</v>
      </c>
      <c r="BG375" s="116">
        <f>IF(N375="zákl. přenesená",J375,0)</f>
        <v>0</v>
      </c>
      <c r="BH375" s="116">
        <f>IF(N375="sníž. přenesená",J375,0)</f>
        <v>0</v>
      </c>
      <c r="BI375" s="116">
        <f>IF(N375="nulová",J375,0)</f>
        <v>0</v>
      </c>
      <c r="BJ375" s="13" t="s">
        <v>74</v>
      </c>
      <c r="BK375" s="116">
        <f>ROUND(I375*H375,2)</f>
        <v>42350</v>
      </c>
      <c r="BL375" s="13" t="s">
        <v>112</v>
      </c>
      <c r="BM375" s="115" t="s">
        <v>779</v>
      </c>
    </row>
    <row r="376" spans="2:65" s="1" customFormat="1" ht="39">
      <c r="B376" s="25"/>
      <c r="D376" s="117" t="s">
        <v>114</v>
      </c>
      <c r="F376" s="118" t="s">
        <v>780</v>
      </c>
      <c r="L376" s="25"/>
      <c r="M376" s="119"/>
      <c r="T376" s="46"/>
      <c r="AT376" s="13" t="s">
        <v>114</v>
      </c>
      <c r="AU376" s="13" t="s">
        <v>66</v>
      </c>
    </row>
    <row r="377" spans="2:65" s="1" customFormat="1" ht="16.5" customHeight="1">
      <c r="B377" s="104"/>
      <c r="C377" s="105" t="s">
        <v>781</v>
      </c>
      <c r="D377" s="105" t="s">
        <v>107</v>
      </c>
      <c r="E377" s="106" t="s">
        <v>782</v>
      </c>
      <c r="F377" s="107" t="s">
        <v>783</v>
      </c>
      <c r="G377" s="108" t="s">
        <v>110</v>
      </c>
      <c r="H377" s="109">
        <v>50</v>
      </c>
      <c r="I377" s="110">
        <v>898</v>
      </c>
      <c r="J377" s="110">
        <f>ROUND(I377*H377,2)</f>
        <v>44900</v>
      </c>
      <c r="K377" s="107" t="s">
        <v>111</v>
      </c>
      <c r="L377" s="25"/>
      <c r="M377" s="111" t="s">
        <v>3</v>
      </c>
      <c r="N377" s="112" t="s">
        <v>37</v>
      </c>
      <c r="O377" s="113">
        <v>0</v>
      </c>
      <c r="P377" s="113">
        <f>O377*H377</f>
        <v>0</v>
      </c>
      <c r="Q377" s="113">
        <v>0</v>
      </c>
      <c r="R377" s="113">
        <f>Q377*H377</f>
        <v>0</v>
      </c>
      <c r="S377" s="113">
        <v>0</v>
      </c>
      <c r="T377" s="114">
        <f>S377*H377</f>
        <v>0</v>
      </c>
      <c r="AR377" s="115" t="s">
        <v>112</v>
      </c>
      <c r="AT377" s="115" t="s">
        <v>107</v>
      </c>
      <c r="AU377" s="115" t="s">
        <v>66</v>
      </c>
      <c r="AY377" s="13" t="s">
        <v>113</v>
      </c>
      <c r="BE377" s="116">
        <f>IF(N377="základní",J377,0)</f>
        <v>44900</v>
      </c>
      <c r="BF377" s="116">
        <f>IF(N377="snížená",J377,0)</f>
        <v>0</v>
      </c>
      <c r="BG377" s="116">
        <f>IF(N377="zákl. přenesená",J377,0)</f>
        <v>0</v>
      </c>
      <c r="BH377" s="116">
        <f>IF(N377="sníž. přenesená",J377,0)</f>
        <v>0</v>
      </c>
      <c r="BI377" s="116">
        <f>IF(N377="nulová",J377,0)</f>
        <v>0</v>
      </c>
      <c r="BJ377" s="13" t="s">
        <v>74</v>
      </c>
      <c r="BK377" s="116">
        <f>ROUND(I377*H377,2)</f>
        <v>44900</v>
      </c>
      <c r="BL377" s="13" t="s">
        <v>112</v>
      </c>
      <c r="BM377" s="115" t="s">
        <v>784</v>
      </c>
    </row>
    <row r="378" spans="2:65" s="1" customFormat="1" ht="39">
      <c r="B378" s="25"/>
      <c r="D378" s="117" t="s">
        <v>114</v>
      </c>
      <c r="F378" s="118" t="s">
        <v>785</v>
      </c>
      <c r="L378" s="25"/>
      <c r="M378" s="119"/>
      <c r="T378" s="46"/>
      <c r="AT378" s="13" t="s">
        <v>114</v>
      </c>
      <c r="AU378" s="13" t="s">
        <v>66</v>
      </c>
    </row>
    <row r="379" spans="2:65" s="1" customFormat="1" ht="16.5" customHeight="1">
      <c r="B379" s="104"/>
      <c r="C379" s="105" t="s">
        <v>451</v>
      </c>
      <c r="D379" s="105" t="s">
        <v>107</v>
      </c>
      <c r="E379" s="106" t="s">
        <v>786</v>
      </c>
      <c r="F379" s="107" t="s">
        <v>787</v>
      </c>
      <c r="G379" s="108" t="s">
        <v>110</v>
      </c>
      <c r="H379" s="109">
        <v>20</v>
      </c>
      <c r="I379" s="110">
        <v>947</v>
      </c>
      <c r="J379" s="110">
        <f>ROUND(I379*H379,2)</f>
        <v>18940</v>
      </c>
      <c r="K379" s="107" t="s">
        <v>111</v>
      </c>
      <c r="L379" s="25"/>
      <c r="M379" s="111" t="s">
        <v>3</v>
      </c>
      <c r="N379" s="112" t="s">
        <v>37</v>
      </c>
      <c r="O379" s="113">
        <v>0</v>
      </c>
      <c r="P379" s="113">
        <f>O379*H379</f>
        <v>0</v>
      </c>
      <c r="Q379" s="113">
        <v>0</v>
      </c>
      <c r="R379" s="113">
        <f>Q379*H379</f>
        <v>0</v>
      </c>
      <c r="S379" s="113">
        <v>0</v>
      </c>
      <c r="T379" s="114">
        <f>S379*H379</f>
        <v>0</v>
      </c>
      <c r="AR379" s="115" t="s">
        <v>112</v>
      </c>
      <c r="AT379" s="115" t="s">
        <v>107</v>
      </c>
      <c r="AU379" s="115" t="s">
        <v>66</v>
      </c>
      <c r="AY379" s="13" t="s">
        <v>113</v>
      </c>
      <c r="BE379" s="116">
        <f>IF(N379="základní",J379,0)</f>
        <v>18940</v>
      </c>
      <c r="BF379" s="116">
        <f>IF(N379="snížená",J379,0)</f>
        <v>0</v>
      </c>
      <c r="BG379" s="116">
        <f>IF(N379="zákl. přenesená",J379,0)</f>
        <v>0</v>
      </c>
      <c r="BH379" s="116">
        <f>IF(N379="sníž. přenesená",J379,0)</f>
        <v>0</v>
      </c>
      <c r="BI379" s="116">
        <f>IF(N379="nulová",J379,0)</f>
        <v>0</v>
      </c>
      <c r="BJ379" s="13" t="s">
        <v>74</v>
      </c>
      <c r="BK379" s="116">
        <f>ROUND(I379*H379,2)</f>
        <v>18940</v>
      </c>
      <c r="BL379" s="13" t="s">
        <v>112</v>
      </c>
      <c r="BM379" s="115" t="s">
        <v>788</v>
      </c>
    </row>
    <row r="380" spans="2:65" s="1" customFormat="1" ht="39">
      <c r="B380" s="25"/>
      <c r="D380" s="117" t="s">
        <v>114</v>
      </c>
      <c r="F380" s="118" t="s">
        <v>789</v>
      </c>
      <c r="L380" s="25"/>
      <c r="M380" s="119"/>
      <c r="T380" s="46"/>
      <c r="AT380" s="13" t="s">
        <v>114</v>
      </c>
      <c r="AU380" s="13" t="s">
        <v>66</v>
      </c>
    </row>
    <row r="381" spans="2:65" s="1" customFormat="1" ht="16.5" customHeight="1">
      <c r="B381" s="104"/>
      <c r="C381" s="105" t="s">
        <v>790</v>
      </c>
      <c r="D381" s="105" t="s">
        <v>107</v>
      </c>
      <c r="E381" s="106" t="s">
        <v>791</v>
      </c>
      <c r="F381" s="107" t="s">
        <v>792</v>
      </c>
      <c r="G381" s="108" t="s">
        <v>110</v>
      </c>
      <c r="H381" s="109">
        <v>50</v>
      </c>
      <c r="I381" s="110">
        <v>1430</v>
      </c>
      <c r="J381" s="110">
        <f>ROUND(I381*H381,2)</f>
        <v>71500</v>
      </c>
      <c r="K381" s="107" t="s">
        <v>111</v>
      </c>
      <c r="L381" s="25"/>
      <c r="M381" s="111" t="s">
        <v>3</v>
      </c>
      <c r="N381" s="112" t="s">
        <v>37</v>
      </c>
      <c r="O381" s="113">
        <v>0</v>
      </c>
      <c r="P381" s="113">
        <f>O381*H381</f>
        <v>0</v>
      </c>
      <c r="Q381" s="113">
        <v>0</v>
      </c>
      <c r="R381" s="113">
        <f>Q381*H381</f>
        <v>0</v>
      </c>
      <c r="S381" s="113">
        <v>0</v>
      </c>
      <c r="T381" s="114">
        <f>S381*H381</f>
        <v>0</v>
      </c>
      <c r="AR381" s="115" t="s">
        <v>112</v>
      </c>
      <c r="AT381" s="115" t="s">
        <v>107</v>
      </c>
      <c r="AU381" s="115" t="s">
        <v>66</v>
      </c>
      <c r="AY381" s="13" t="s">
        <v>113</v>
      </c>
      <c r="BE381" s="116">
        <f>IF(N381="základní",J381,0)</f>
        <v>71500</v>
      </c>
      <c r="BF381" s="116">
        <f>IF(N381="snížená",J381,0)</f>
        <v>0</v>
      </c>
      <c r="BG381" s="116">
        <f>IF(N381="zákl. přenesená",J381,0)</f>
        <v>0</v>
      </c>
      <c r="BH381" s="116">
        <f>IF(N381="sníž. přenesená",J381,0)</f>
        <v>0</v>
      </c>
      <c r="BI381" s="116">
        <f>IF(N381="nulová",J381,0)</f>
        <v>0</v>
      </c>
      <c r="BJ381" s="13" t="s">
        <v>74</v>
      </c>
      <c r="BK381" s="116">
        <f>ROUND(I381*H381,2)</f>
        <v>71500</v>
      </c>
      <c r="BL381" s="13" t="s">
        <v>112</v>
      </c>
      <c r="BM381" s="115" t="s">
        <v>793</v>
      </c>
    </row>
    <row r="382" spans="2:65" s="1" customFormat="1" ht="39">
      <c r="B382" s="25"/>
      <c r="D382" s="117" t="s">
        <v>114</v>
      </c>
      <c r="F382" s="118" t="s">
        <v>794</v>
      </c>
      <c r="L382" s="25"/>
      <c r="M382" s="119"/>
      <c r="T382" s="46"/>
      <c r="AT382" s="13" t="s">
        <v>114</v>
      </c>
      <c r="AU382" s="13" t="s">
        <v>66</v>
      </c>
    </row>
    <row r="383" spans="2:65" s="1" customFormat="1" ht="16.5" customHeight="1">
      <c r="B383" s="104"/>
      <c r="C383" s="105" t="s">
        <v>455</v>
      </c>
      <c r="D383" s="105" t="s">
        <v>107</v>
      </c>
      <c r="E383" s="106" t="s">
        <v>795</v>
      </c>
      <c r="F383" s="107" t="s">
        <v>796</v>
      </c>
      <c r="G383" s="108" t="s">
        <v>110</v>
      </c>
      <c r="H383" s="109">
        <v>100</v>
      </c>
      <c r="I383" s="110">
        <v>1270</v>
      </c>
      <c r="J383" s="110">
        <f>ROUND(I383*H383,2)</f>
        <v>127000</v>
      </c>
      <c r="K383" s="107" t="s">
        <v>111</v>
      </c>
      <c r="L383" s="25"/>
      <c r="M383" s="111" t="s">
        <v>3</v>
      </c>
      <c r="N383" s="112" t="s">
        <v>37</v>
      </c>
      <c r="O383" s="113">
        <v>0</v>
      </c>
      <c r="P383" s="113">
        <f>O383*H383</f>
        <v>0</v>
      </c>
      <c r="Q383" s="113">
        <v>0</v>
      </c>
      <c r="R383" s="113">
        <f>Q383*H383</f>
        <v>0</v>
      </c>
      <c r="S383" s="113">
        <v>0</v>
      </c>
      <c r="T383" s="114">
        <f>S383*H383</f>
        <v>0</v>
      </c>
      <c r="AR383" s="115" t="s">
        <v>112</v>
      </c>
      <c r="AT383" s="115" t="s">
        <v>107</v>
      </c>
      <c r="AU383" s="115" t="s">
        <v>66</v>
      </c>
      <c r="AY383" s="13" t="s">
        <v>113</v>
      </c>
      <c r="BE383" s="116">
        <f>IF(N383="základní",J383,0)</f>
        <v>127000</v>
      </c>
      <c r="BF383" s="116">
        <f>IF(N383="snížená",J383,0)</f>
        <v>0</v>
      </c>
      <c r="BG383" s="116">
        <f>IF(N383="zákl. přenesená",J383,0)</f>
        <v>0</v>
      </c>
      <c r="BH383" s="116">
        <f>IF(N383="sníž. přenesená",J383,0)</f>
        <v>0</v>
      </c>
      <c r="BI383" s="116">
        <f>IF(N383="nulová",J383,0)</f>
        <v>0</v>
      </c>
      <c r="BJ383" s="13" t="s">
        <v>74</v>
      </c>
      <c r="BK383" s="116">
        <f>ROUND(I383*H383,2)</f>
        <v>127000</v>
      </c>
      <c r="BL383" s="13" t="s">
        <v>112</v>
      </c>
      <c r="BM383" s="115" t="s">
        <v>797</v>
      </c>
    </row>
    <row r="384" spans="2:65" s="1" customFormat="1" ht="39">
      <c r="B384" s="25"/>
      <c r="D384" s="117" t="s">
        <v>114</v>
      </c>
      <c r="F384" s="118" t="s">
        <v>798</v>
      </c>
      <c r="L384" s="25"/>
      <c r="M384" s="119"/>
      <c r="T384" s="46"/>
      <c r="AT384" s="13" t="s">
        <v>114</v>
      </c>
      <c r="AU384" s="13" t="s">
        <v>66</v>
      </c>
    </row>
    <row r="385" spans="2:65" s="1" customFormat="1" ht="16.5" customHeight="1">
      <c r="B385" s="104"/>
      <c r="C385" s="105" t="s">
        <v>799</v>
      </c>
      <c r="D385" s="105" t="s">
        <v>107</v>
      </c>
      <c r="E385" s="106" t="s">
        <v>800</v>
      </c>
      <c r="F385" s="107" t="s">
        <v>801</v>
      </c>
      <c r="G385" s="108" t="s">
        <v>110</v>
      </c>
      <c r="H385" s="109">
        <v>1</v>
      </c>
      <c r="I385" s="110">
        <v>1330</v>
      </c>
      <c r="J385" s="110">
        <f>ROUND(I385*H385,2)</f>
        <v>1330</v>
      </c>
      <c r="K385" s="107" t="s">
        <v>111</v>
      </c>
      <c r="L385" s="25"/>
      <c r="M385" s="111" t="s">
        <v>3</v>
      </c>
      <c r="N385" s="112" t="s">
        <v>37</v>
      </c>
      <c r="O385" s="113">
        <v>0</v>
      </c>
      <c r="P385" s="113">
        <f>O385*H385</f>
        <v>0</v>
      </c>
      <c r="Q385" s="113">
        <v>0</v>
      </c>
      <c r="R385" s="113">
        <f>Q385*H385</f>
        <v>0</v>
      </c>
      <c r="S385" s="113">
        <v>0</v>
      </c>
      <c r="T385" s="114">
        <f>S385*H385</f>
        <v>0</v>
      </c>
      <c r="AR385" s="115" t="s">
        <v>112</v>
      </c>
      <c r="AT385" s="115" t="s">
        <v>107</v>
      </c>
      <c r="AU385" s="115" t="s">
        <v>66</v>
      </c>
      <c r="AY385" s="13" t="s">
        <v>113</v>
      </c>
      <c r="BE385" s="116">
        <f>IF(N385="základní",J385,0)</f>
        <v>1330</v>
      </c>
      <c r="BF385" s="116">
        <f>IF(N385="snížená",J385,0)</f>
        <v>0</v>
      </c>
      <c r="BG385" s="116">
        <f>IF(N385="zákl. přenesená",J385,0)</f>
        <v>0</v>
      </c>
      <c r="BH385" s="116">
        <f>IF(N385="sníž. přenesená",J385,0)</f>
        <v>0</v>
      </c>
      <c r="BI385" s="116">
        <f>IF(N385="nulová",J385,0)</f>
        <v>0</v>
      </c>
      <c r="BJ385" s="13" t="s">
        <v>74</v>
      </c>
      <c r="BK385" s="116">
        <f>ROUND(I385*H385,2)</f>
        <v>1330</v>
      </c>
      <c r="BL385" s="13" t="s">
        <v>112</v>
      </c>
      <c r="BM385" s="115" t="s">
        <v>802</v>
      </c>
    </row>
    <row r="386" spans="2:65" s="1" customFormat="1" ht="39">
      <c r="B386" s="25"/>
      <c r="D386" s="117" t="s">
        <v>114</v>
      </c>
      <c r="F386" s="118" t="s">
        <v>803</v>
      </c>
      <c r="L386" s="25"/>
      <c r="M386" s="119"/>
      <c r="T386" s="46"/>
      <c r="AT386" s="13" t="s">
        <v>114</v>
      </c>
      <c r="AU386" s="13" t="s">
        <v>66</v>
      </c>
    </row>
    <row r="387" spans="2:65" s="1" customFormat="1" ht="16.5" customHeight="1">
      <c r="B387" s="104"/>
      <c r="C387" s="105" t="s">
        <v>460</v>
      </c>
      <c r="D387" s="105" t="s">
        <v>107</v>
      </c>
      <c r="E387" s="106" t="s">
        <v>804</v>
      </c>
      <c r="F387" s="107" t="s">
        <v>805</v>
      </c>
      <c r="G387" s="108" t="s">
        <v>110</v>
      </c>
      <c r="H387" s="109">
        <v>1</v>
      </c>
      <c r="I387" s="110">
        <v>1270</v>
      </c>
      <c r="J387" s="110">
        <f>ROUND(I387*H387,2)</f>
        <v>1270</v>
      </c>
      <c r="K387" s="107" t="s">
        <v>111</v>
      </c>
      <c r="L387" s="25"/>
      <c r="M387" s="111" t="s">
        <v>3</v>
      </c>
      <c r="N387" s="112" t="s">
        <v>37</v>
      </c>
      <c r="O387" s="113">
        <v>0</v>
      </c>
      <c r="P387" s="113">
        <f>O387*H387</f>
        <v>0</v>
      </c>
      <c r="Q387" s="113">
        <v>0</v>
      </c>
      <c r="R387" s="113">
        <f>Q387*H387</f>
        <v>0</v>
      </c>
      <c r="S387" s="113">
        <v>0</v>
      </c>
      <c r="T387" s="114">
        <f>S387*H387</f>
        <v>0</v>
      </c>
      <c r="AR387" s="115" t="s">
        <v>112</v>
      </c>
      <c r="AT387" s="115" t="s">
        <v>107</v>
      </c>
      <c r="AU387" s="115" t="s">
        <v>66</v>
      </c>
      <c r="AY387" s="13" t="s">
        <v>113</v>
      </c>
      <c r="BE387" s="116">
        <f>IF(N387="základní",J387,0)</f>
        <v>1270</v>
      </c>
      <c r="BF387" s="116">
        <f>IF(N387="snížená",J387,0)</f>
        <v>0</v>
      </c>
      <c r="BG387" s="116">
        <f>IF(N387="zákl. přenesená",J387,0)</f>
        <v>0</v>
      </c>
      <c r="BH387" s="116">
        <f>IF(N387="sníž. přenesená",J387,0)</f>
        <v>0</v>
      </c>
      <c r="BI387" s="116">
        <f>IF(N387="nulová",J387,0)</f>
        <v>0</v>
      </c>
      <c r="BJ387" s="13" t="s">
        <v>74</v>
      </c>
      <c r="BK387" s="116">
        <f>ROUND(I387*H387,2)</f>
        <v>1270</v>
      </c>
      <c r="BL387" s="13" t="s">
        <v>112</v>
      </c>
      <c r="BM387" s="115" t="s">
        <v>806</v>
      </c>
    </row>
    <row r="388" spans="2:65" s="1" customFormat="1" ht="39">
      <c r="B388" s="25"/>
      <c r="D388" s="117" t="s">
        <v>114</v>
      </c>
      <c r="F388" s="118" t="s">
        <v>807</v>
      </c>
      <c r="L388" s="25"/>
      <c r="M388" s="119"/>
      <c r="T388" s="46"/>
      <c r="AT388" s="13" t="s">
        <v>114</v>
      </c>
      <c r="AU388" s="13" t="s">
        <v>66</v>
      </c>
    </row>
    <row r="389" spans="2:65" s="1" customFormat="1" ht="24.2" customHeight="1">
      <c r="B389" s="104"/>
      <c r="C389" s="105" t="s">
        <v>808</v>
      </c>
      <c r="D389" s="105" t="s">
        <v>107</v>
      </c>
      <c r="E389" s="106" t="s">
        <v>809</v>
      </c>
      <c r="F389" s="107" t="s">
        <v>810</v>
      </c>
      <c r="G389" s="108" t="s">
        <v>110</v>
      </c>
      <c r="H389" s="109">
        <v>1</v>
      </c>
      <c r="I389" s="110">
        <v>2220</v>
      </c>
      <c r="J389" s="110">
        <f>ROUND(I389*H389,2)</f>
        <v>2220</v>
      </c>
      <c r="K389" s="107" t="s">
        <v>111</v>
      </c>
      <c r="L389" s="25"/>
      <c r="M389" s="111" t="s">
        <v>3</v>
      </c>
      <c r="N389" s="112" t="s">
        <v>37</v>
      </c>
      <c r="O389" s="113">
        <v>0</v>
      </c>
      <c r="P389" s="113">
        <f>O389*H389</f>
        <v>0</v>
      </c>
      <c r="Q389" s="113">
        <v>0</v>
      </c>
      <c r="R389" s="113">
        <f>Q389*H389</f>
        <v>0</v>
      </c>
      <c r="S389" s="113">
        <v>0</v>
      </c>
      <c r="T389" s="114">
        <f>S389*H389</f>
        <v>0</v>
      </c>
      <c r="AR389" s="115" t="s">
        <v>112</v>
      </c>
      <c r="AT389" s="115" t="s">
        <v>107</v>
      </c>
      <c r="AU389" s="115" t="s">
        <v>66</v>
      </c>
      <c r="AY389" s="13" t="s">
        <v>113</v>
      </c>
      <c r="BE389" s="116">
        <f>IF(N389="základní",J389,0)</f>
        <v>2220</v>
      </c>
      <c r="BF389" s="116">
        <f>IF(N389="snížená",J389,0)</f>
        <v>0</v>
      </c>
      <c r="BG389" s="116">
        <f>IF(N389="zákl. přenesená",J389,0)</f>
        <v>0</v>
      </c>
      <c r="BH389" s="116">
        <f>IF(N389="sníž. přenesená",J389,0)</f>
        <v>0</v>
      </c>
      <c r="BI389" s="116">
        <f>IF(N389="nulová",J389,0)</f>
        <v>0</v>
      </c>
      <c r="BJ389" s="13" t="s">
        <v>74</v>
      </c>
      <c r="BK389" s="116">
        <f>ROUND(I389*H389,2)</f>
        <v>2220</v>
      </c>
      <c r="BL389" s="13" t="s">
        <v>112</v>
      </c>
      <c r="BM389" s="115" t="s">
        <v>811</v>
      </c>
    </row>
    <row r="390" spans="2:65" s="1" customFormat="1" ht="48.75">
      <c r="B390" s="25"/>
      <c r="D390" s="117" t="s">
        <v>114</v>
      </c>
      <c r="F390" s="118" t="s">
        <v>812</v>
      </c>
      <c r="L390" s="25"/>
      <c r="M390" s="119"/>
      <c r="T390" s="46"/>
      <c r="AT390" s="13" t="s">
        <v>114</v>
      </c>
      <c r="AU390" s="13" t="s">
        <v>66</v>
      </c>
    </row>
    <row r="391" spans="2:65" s="1" customFormat="1" ht="24.2" customHeight="1">
      <c r="B391" s="104"/>
      <c r="C391" s="105" t="s">
        <v>464</v>
      </c>
      <c r="D391" s="105" t="s">
        <v>107</v>
      </c>
      <c r="E391" s="106" t="s">
        <v>813</v>
      </c>
      <c r="F391" s="107" t="s">
        <v>814</v>
      </c>
      <c r="G391" s="108" t="s">
        <v>110</v>
      </c>
      <c r="H391" s="109">
        <v>1</v>
      </c>
      <c r="I391" s="110">
        <v>2120</v>
      </c>
      <c r="J391" s="110">
        <f>ROUND(I391*H391,2)</f>
        <v>2120</v>
      </c>
      <c r="K391" s="107" t="s">
        <v>111</v>
      </c>
      <c r="L391" s="25"/>
      <c r="M391" s="111" t="s">
        <v>3</v>
      </c>
      <c r="N391" s="112" t="s">
        <v>37</v>
      </c>
      <c r="O391" s="113">
        <v>0</v>
      </c>
      <c r="P391" s="113">
        <f>O391*H391</f>
        <v>0</v>
      </c>
      <c r="Q391" s="113">
        <v>0</v>
      </c>
      <c r="R391" s="113">
        <f>Q391*H391</f>
        <v>0</v>
      </c>
      <c r="S391" s="113">
        <v>0</v>
      </c>
      <c r="T391" s="114">
        <f>S391*H391</f>
        <v>0</v>
      </c>
      <c r="AR391" s="115" t="s">
        <v>112</v>
      </c>
      <c r="AT391" s="115" t="s">
        <v>107</v>
      </c>
      <c r="AU391" s="115" t="s">
        <v>66</v>
      </c>
      <c r="AY391" s="13" t="s">
        <v>113</v>
      </c>
      <c r="BE391" s="116">
        <f>IF(N391="základní",J391,0)</f>
        <v>2120</v>
      </c>
      <c r="BF391" s="116">
        <f>IF(N391="snížená",J391,0)</f>
        <v>0</v>
      </c>
      <c r="BG391" s="116">
        <f>IF(N391="zákl. přenesená",J391,0)</f>
        <v>0</v>
      </c>
      <c r="BH391" s="116">
        <f>IF(N391="sníž. přenesená",J391,0)</f>
        <v>0</v>
      </c>
      <c r="BI391" s="116">
        <f>IF(N391="nulová",J391,0)</f>
        <v>0</v>
      </c>
      <c r="BJ391" s="13" t="s">
        <v>74</v>
      </c>
      <c r="BK391" s="116">
        <f>ROUND(I391*H391,2)</f>
        <v>2120</v>
      </c>
      <c r="BL391" s="13" t="s">
        <v>112</v>
      </c>
      <c r="BM391" s="115" t="s">
        <v>815</v>
      </c>
    </row>
    <row r="392" spans="2:65" s="1" customFormat="1" ht="48.75">
      <c r="B392" s="25"/>
      <c r="D392" s="117" t="s">
        <v>114</v>
      </c>
      <c r="F392" s="118" t="s">
        <v>816</v>
      </c>
      <c r="L392" s="25"/>
      <c r="M392" s="119"/>
      <c r="T392" s="46"/>
      <c r="AT392" s="13" t="s">
        <v>114</v>
      </c>
      <c r="AU392" s="13" t="s">
        <v>66</v>
      </c>
    </row>
    <row r="393" spans="2:65" s="1" customFormat="1" ht="21.75" customHeight="1">
      <c r="B393" s="104"/>
      <c r="C393" s="105" t="s">
        <v>817</v>
      </c>
      <c r="D393" s="105" t="s">
        <v>107</v>
      </c>
      <c r="E393" s="106" t="s">
        <v>818</v>
      </c>
      <c r="F393" s="107" t="s">
        <v>819</v>
      </c>
      <c r="G393" s="108" t="s">
        <v>110</v>
      </c>
      <c r="H393" s="109">
        <v>1</v>
      </c>
      <c r="I393" s="110">
        <v>1770</v>
      </c>
      <c r="J393" s="110">
        <f>ROUND(I393*H393,2)</f>
        <v>1770</v>
      </c>
      <c r="K393" s="107" t="s">
        <v>111</v>
      </c>
      <c r="L393" s="25"/>
      <c r="M393" s="111" t="s">
        <v>3</v>
      </c>
      <c r="N393" s="112" t="s">
        <v>37</v>
      </c>
      <c r="O393" s="113">
        <v>0</v>
      </c>
      <c r="P393" s="113">
        <f>O393*H393</f>
        <v>0</v>
      </c>
      <c r="Q393" s="113">
        <v>0</v>
      </c>
      <c r="R393" s="113">
        <f>Q393*H393</f>
        <v>0</v>
      </c>
      <c r="S393" s="113">
        <v>0</v>
      </c>
      <c r="T393" s="114">
        <f>S393*H393</f>
        <v>0</v>
      </c>
      <c r="AR393" s="115" t="s">
        <v>112</v>
      </c>
      <c r="AT393" s="115" t="s">
        <v>107</v>
      </c>
      <c r="AU393" s="115" t="s">
        <v>66</v>
      </c>
      <c r="AY393" s="13" t="s">
        <v>113</v>
      </c>
      <c r="BE393" s="116">
        <f>IF(N393="základní",J393,0)</f>
        <v>1770</v>
      </c>
      <c r="BF393" s="116">
        <f>IF(N393="snížená",J393,0)</f>
        <v>0</v>
      </c>
      <c r="BG393" s="116">
        <f>IF(N393="zákl. přenesená",J393,0)</f>
        <v>0</v>
      </c>
      <c r="BH393" s="116">
        <f>IF(N393="sníž. přenesená",J393,0)</f>
        <v>0</v>
      </c>
      <c r="BI393" s="116">
        <f>IF(N393="nulová",J393,0)</f>
        <v>0</v>
      </c>
      <c r="BJ393" s="13" t="s">
        <v>74</v>
      </c>
      <c r="BK393" s="116">
        <f>ROUND(I393*H393,2)</f>
        <v>1770</v>
      </c>
      <c r="BL393" s="13" t="s">
        <v>112</v>
      </c>
      <c r="BM393" s="115" t="s">
        <v>820</v>
      </c>
    </row>
    <row r="394" spans="2:65" s="1" customFormat="1" ht="48.75">
      <c r="B394" s="25"/>
      <c r="D394" s="117" t="s">
        <v>114</v>
      </c>
      <c r="F394" s="118" t="s">
        <v>821</v>
      </c>
      <c r="L394" s="25"/>
      <c r="M394" s="119"/>
      <c r="T394" s="46"/>
      <c r="AT394" s="13" t="s">
        <v>114</v>
      </c>
      <c r="AU394" s="13" t="s">
        <v>66</v>
      </c>
    </row>
    <row r="395" spans="2:65" s="1" customFormat="1" ht="21.75" customHeight="1">
      <c r="B395" s="104"/>
      <c r="C395" s="105" t="s">
        <v>469</v>
      </c>
      <c r="D395" s="105" t="s">
        <v>107</v>
      </c>
      <c r="E395" s="106" t="s">
        <v>822</v>
      </c>
      <c r="F395" s="107" t="s">
        <v>823</v>
      </c>
      <c r="G395" s="108" t="s">
        <v>110</v>
      </c>
      <c r="H395" s="109">
        <v>1</v>
      </c>
      <c r="I395" s="110">
        <v>1700</v>
      </c>
      <c r="J395" s="110">
        <f>ROUND(I395*H395,2)</f>
        <v>1700</v>
      </c>
      <c r="K395" s="107" t="s">
        <v>111</v>
      </c>
      <c r="L395" s="25"/>
      <c r="M395" s="111" t="s">
        <v>3</v>
      </c>
      <c r="N395" s="112" t="s">
        <v>37</v>
      </c>
      <c r="O395" s="113">
        <v>0</v>
      </c>
      <c r="P395" s="113">
        <f>O395*H395</f>
        <v>0</v>
      </c>
      <c r="Q395" s="113">
        <v>0</v>
      </c>
      <c r="R395" s="113">
        <f>Q395*H395</f>
        <v>0</v>
      </c>
      <c r="S395" s="113">
        <v>0</v>
      </c>
      <c r="T395" s="114">
        <f>S395*H395</f>
        <v>0</v>
      </c>
      <c r="AR395" s="115" t="s">
        <v>112</v>
      </c>
      <c r="AT395" s="115" t="s">
        <v>107</v>
      </c>
      <c r="AU395" s="115" t="s">
        <v>66</v>
      </c>
      <c r="AY395" s="13" t="s">
        <v>113</v>
      </c>
      <c r="BE395" s="116">
        <f>IF(N395="základní",J395,0)</f>
        <v>1700</v>
      </c>
      <c r="BF395" s="116">
        <f>IF(N395="snížená",J395,0)</f>
        <v>0</v>
      </c>
      <c r="BG395" s="116">
        <f>IF(N395="zákl. přenesená",J395,0)</f>
        <v>0</v>
      </c>
      <c r="BH395" s="116">
        <f>IF(N395="sníž. přenesená",J395,0)</f>
        <v>0</v>
      </c>
      <c r="BI395" s="116">
        <f>IF(N395="nulová",J395,0)</f>
        <v>0</v>
      </c>
      <c r="BJ395" s="13" t="s">
        <v>74</v>
      </c>
      <c r="BK395" s="116">
        <f>ROUND(I395*H395,2)</f>
        <v>1700</v>
      </c>
      <c r="BL395" s="13" t="s">
        <v>112</v>
      </c>
      <c r="BM395" s="115" t="s">
        <v>824</v>
      </c>
    </row>
    <row r="396" spans="2:65" s="1" customFormat="1" ht="48.75">
      <c r="B396" s="25"/>
      <c r="D396" s="117" t="s">
        <v>114</v>
      </c>
      <c r="F396" s="118" t="s">
        <v>825</v>
      </c>
      <c r="L396" s="25"/>
      <c r="M396" s="119"/>
      <c r="T396" s="46"/>
      <c r="AT396" s="13" t="s">
        <v>114</v>
      </c>
      <c r="AU396" s="13" t="s">
        <v>66</v>
      </c>
    </row>
    <row r="397" spans="2:65" s="1" customFormat="1" ht="16.5" customHeight="1">
      <c r="B397" s="104"/>
      <c r="C397" s="105" t="s">
        <v>826</v>
      </c>
      <c r="D397" s="105" t="s">
        <v>107</v>
      </c>
      <c r="E397" s="106" t="s">
        <v>827</v>
      </c>
      <c r="F397" s="107" t="s">
        <v>828</v>
      </c>
      <c r="G397" s="108" t="s">
        <v>124</v>
      </c>
      <c r="H397" s="109">
        <v>100</v>
      </c>
      <c r="I397" s="110">
        <v>186</v>
      </c>
      <c r="J397" s="110">
        <f>ROUND(I397*H397,2)</f>
        <v>18600</v>
      </c>
      <c r="K397" s="107" t="s">
        <v>111</v>
      </c>
      <c r="L397" s="25"/>
      <c r="M397" s="111" t="s">
        <v>3</v>
      </c>
      <c r="N397" s="112" t="s">
        <v>37</v>
      </c>
      <c r="O397" s="113">
        <v>0</v>
      </c>
      <c r="P397" s="113">
        <f>O397*H397</f>
        <v>0</v>
      </c>
      <c r="Q397" s="113">
        <v>0</v>
      </c>
      <c r="R397" s="113">
        <f>Q397*H397</f>
        <v>0</v>
      </c>
      <c r="S397" s="113">
        <v>0</v>
      </c>
      <c r="T397" s="114">
        <f>S397*H397</f>
        <v>0</v>
      </c>
      <c r="AR397" s="115" t="s">
        <v>112</v>
      </c>
      <c r="AT397" s="115" t="s">
        <v>107</v>
      </c>
      <c r="AU397" s="115" t="s">
        <v>66</v>
      </c>
      <c r="AY397" s="13" t="s">
        <v>113</v>
      </c>
      <c r="BE397" s="116">
        <f>IF(N397="základní",J397,0)</f>
        <v>18600</v>
      </c>
      <c r="BF397" s="116">
        <f>IF(N397="snížená",J397,0)</f>
        <v>0</v>
      </c>
      <c r="BG397" s="116">
        <f>IF(N397="zákl. přenesená",J397,0)</f>
        <v>0</v>
      </c>
      <c r="BH397" s="116">
        <f>IF(N397="sníž. přenesená",J397,0)</f>
        <v>0</v>
      </c>
      <c r="BI397" s="116">
        <f>IF(N397="nulová",J397,0)</f>
        <v>0</v>
      </c>
      <c r="BJ397" s="13" t="s">
        <v>74</v>
      </c>
      <c r="BK397" s="116">
        <f>ROUND(I397*H397,2)</f>
        <v>18600</v>
      </c>
      <c r="BL397" s="13" t="s">
        <v>112</v>
      </c>
      <c r="BM397" s="115" t="s">
        <v>829</v>
      </c>
    </row>
    <row r="398" spans="2:65" s="1" customFormat="1" ht="19.5">
      <c r="B398" s="25"/>
      <c r="D398" s="117" t="s">
        <v>114</v>
      </c>
      <c r="F398" s="118" t="s">
        <v>830</v>
      </c>
      <c r="L398" s="25"/>
      <c r="M398" s="119"/>
      <c r="T398" s="46"/>
      <c r="AT398" s="13" t="s">
        <v>114</v>
      </c>
      <c r="AU398" s="13" t="s">
        <v>66</v>
      </c>
    </row>
    <row r="399" spans="2:65" s="1" customFormat="1" ht="16.5" customHeight="1">
      <c r="B399" s="104"/>
      <c r="C399" s="105" t="s">
        <v>473</v>
      </c>
      <c r="D399" s="105" t="s">
        <v>107</v>
      </c>
      <c r="E399" s="106" t="s">
        <v>831</v>
      </c>
      <c r="F399" s="107" t="s">
        <v>832</v>
      </c>
      <c r="G399" s="108" t="s">
        <v>124</v>
      </c>
      <c r="H399" s="109">
        <v>100</v>
      </c>
      <c r="I399" s="110">
        <v>359</v>
      </c>
      <c r="J399" s="110">
        <f>ROUND(I399*H399,2)</f>
        <v>35900</v>
      </c>
      <c r="K399" s="107" t="s">
        <v>111</v>
      </c>
      <c r="L399" s="25"/>
      <c r="M399" s="111" t="s">
        <v>3</v>
      </c>
      <c r="N399" s="112" t="s">
        <v>37</v>
      </c>
      <c r="O399" s="113">
        <v>0</v>
      </c>
      <c r="P399" s="113">
        <f>O399*H399</f>
        <v>0</v>
      </c>
      <c r="Q399" s="113">
        <v>0</v>
      </c>
      <c r="R399" s="113">
        <f>Q399*H399</f>
        <v>0</v>
      </c>
      <c r="S399" s="113">
        <v>0</v>
      </c>
      <c r="T399" s="114">
        <f>S399*H399</f>
        <v>0</v>
      </c>
      <c r="AR399" s="115" t="s">
        <v>112</v>
      </c>
      <c r="AT399" s="115" t="s">
        <v>107</v>
      </c>
      <c r="AU399" s="115" t="s">
        <v>66</v>
      </c>
      <c r="AY399" s="13" t="s">
        <v>113</v>
      </c>
      <c r="BE399" s="116">
        <f>IF(N399="základní",J399,0)</f>
        <v>35900</v>
      </c>
      <c r="BF399" s="116">
        <f>IF(N399="snížená",J399,0)</f>
        <v>0</v>
      </c>
      <c r="BG399" s="116">
        <f>IF(N399="zákl. přenesená",J399,0)</f>
        <v>0</v>
      </c>
      <c r="BH399" s="116">
        <f>IF(N399="sníž. přenesená",J399,0)</f>
        <v>0</v>
      </c>
      <c r="BI399" s="116">
        <f>IF(N399="nulová",J399,0)</f>
        <v>0</v>
      </c>
      <c r="BJ399" s="13" t="s">
        <v>74</v>
      </c>
      <c r="BK399" s="116">
        <f>ROUND(I399*H399,2)</f>
        <v>35900</v>
      </c>
      <c r="BL399" s="13" t="s">
        <v>112</v>
      </c>
      <c r="BM399" s="115" t="s">
        <v>833</v>
      </c>
    </row>
    <row r="400" spans="2:65" s="1" customFormat="1" ht="19.5">
      <c r="B400" s="25"/>
      <c r="D400" s="117" t="s">
        <v>114</v>
      </c>
      <c r="F400" s="118" t="s">
        <v>834</v>
      </c>
      <c r="L400" s="25"/>
      <c r="M400" s="119"/>
      <c r="T400" s="46"/>
      <c r="AT400" s="13" t="s">
        <v>114</v>
      </c>
      <c r="AU400" s="13" t="s">
        <v>66</v>
      </c>
    </row>
    <row r="401" spans="2:65" s="1" customFormat="1" ht="16.5" customHeight="1">
      <c r="B401" s="104"/>
      <c r="C401" s="105" t="s">
        <v>835</v>
      </c>
      <c r="D401" s="105" t="s">
        <v>107</v>
      </c>
      <c r="E401" s="106" t="s">
        <v>836</v>
      </c>
      <c r="F401" s="107" t="s">
        <v>837</v>
      </c>
      <c r="G401" s="108" t="s">
        <v>110</v>
      </c>
      <c r="H401" s="109">
        <v>10</v>
      </c>
      <c r="I401" s="110">
        <v>470</v>
      </c>
      <c r="J401" s="110">
        <f>ROUND(I401*H401,2)</f>
        <v>4700</v>
      </c>
      <c r="K401" s="107" t="s">
        <v>111</v>
      </c>
      <c r="L401" s="25"/>
      <c r="M401" s="111" t="s">
        <v>3</v>
      </c>
      <c r="N401" s="112" t="s">
        <v>37</v>
      </c>
      <c r="O401" s="113">
        <v>0</v>
      </c>
      <c r="P401" s="113">
        <f>O401*H401</f>
        <v>0</v>
      </c>
      <c r="Q401" s="113">
        <v>0</v>
      </c>
      <c r="R401" s="113">
        <f>Q401*H401</f>
        <v>0</v>
      </c>
      <c r="S401" s="113">
        <v>0</v>
      </c>
      <c r="T401" s="114">
        <f>S401*H401</f>
        <v>0</v>
      </c>
      <c r="AR401" s="115" t="s">
        <v>112</v>
      </c>
      <c r="AT401" s="115" t="s">
        <v>107</v>
      </c>
      <c r="AU401" s="115" t="s">
        <v>66</v>
      </c>
      <c r="AY401" s="13" t="s">
        <v>113</v>
      </c>
      <c r="BE401" s="116">
        <f>IF(N401="základní",J401,0)</f>
        <v>4700</v>
      </c>
      <c r="BF401" s="116">
        <f>IF(N401="snížená",J401,0)</f>
        <v>0</v>
      </c>
      <c r="BG401" s="116">
        <f>IF(N401="zákl. přenesená",J401,0)</f>
        <v>0</v>
      </c>
      <c r="BH401" s="116">
        <f>IF(N401="sníž. přenesená",J401,0)</f>
        <v>0</v>
      </c>
      <c r="BI401" s="116">
        <f>IF(N401="nulová",J401,0)</f>
        <v>0</v>
      </c>
      <c r="BJ401" s="13" t="s">
        <v>74</v>
      </c>
      <c r="BK401" s="116">
        <f>ROUND(I401*H401,2)</f>
        <v>4700</v>
      </c>
      <c r="BL401" s="13" t="s">
        <v>112</v>
      </c>
      <c r="BM401" s="115" t="s">
        <v>838</v>
      </c>
    </row>
    <row r="402" spans="2:65" s="1" customFormat="1" ht="11.25">
      <c r="B402" s="25"/>
      <c r="D402" s="117" t="s">
        <v>114</v>
      </c>
      <c r="F402" s="118" t="s">
        <v>839</v>
      </c>
      <c r="L402" s="25"/>
      <c r="M402" s="119"/>
      <c r="T402" s="46"/>
      <c r="AT402" s="13" t="s">
        <v>114</v>
      </c>
      <c r="AU402" s="13" t="s">
        <v>66</v>
      </c>
    </row>
    <row r="403" spans="2:65" s="1" customFormat="1" ht="16.5" customHeight="1">
      <c r="B403" s="104"/>
      <c r="C403" s="105" t="s">
        <v>478</v>
      </c>
      <c r="D403" s="105" t="s">
        <v>107</v>
      </c>
      <c r="E403" s="106" t="s">
        <v>840</v>
      </c>
      <c r="F403" s="107" t="s">
        <v>841</v>
      </c>
      <c r="G403" s="108" t="s">
        <v>110</v>
      </c>
      <c r="H403" s="109">
        <v>10</v>
      </c>
      <c r="I403" s="110">
        <v>470</v>
      </c>
      <c r="J403" s="110">
        <f>ROUND(I403*H403,2)</f>
        <v>4700</v>
      </c>
      <c r="K403" s="107" t="s">
        <v>111</v>
      </c>
      <c r="L403" s="25"/>
      <c r="M403" s="111" t="s">
        <v>3</v>
      </c>
      <c r="N403" s="112" t="s">
        <v>37</v>
      </c>
      <c r="O403" s="113">
        <v>0</v>
      </c>
      <c r="P403" s="113">
        <f>O403*H403</f>
        <v>0</v>
      </c>
      <c r="Q403" s="113">
        <v>0</v>
      </c>
      <c r="R403" s="113">
        <f>Q403*H403</f>
        <v>0</v>
      </c>
      <c r="S403" s="113">
        <v>0</v>
      </c>
      <c r="T403" s="114">
        <f>S403*H403</f>
        <v>0</v>
      </c>
      <c r="AR403" s="115" t="s">
        <v>112</v>
      </c>
      <c r="AT403" s="115" t="s">
        <v>107</v>
      </c>
      <c r="AU403" s="115" t="s">
        <v>66</v>
      </c>
      <c r="AY403" s="13" t="s">
        <v>113</v>
      </c>
      <c r="BE403" s="116">
        <f>IF(N403="základní",J403,0)</f>
        <v>4700</v>
      </c>
      <c r="BF403" s="116">
        <f>IF(N403="snížená",J403,0)</f>
        <v>0</v>
      </c>
      <c r="BG403" s="116">
        <f>IF(N403="zákl. přenesená",J403,0)</f>
        <v>0</v>
      </c>
      <c r="BH403" s="116">
        <f>IF(N403="sníž. přenesená",J403,0)</f>
        <v>0</v>
      </c>
      <c r="BI403" s="116">
        <f>IF(N403="nulová",J403,0)</f>
        <v>0</v>
      </c>
      <c r="BJ403" s="13" t="s">
        <v>74</v>
      </c>
      <c r="BK403" s="116">
        <f>ROUND(I403*H403,2)</f>
        <v>4700</v>
      </c>
      <c r="BL403" s="13" t="s">
        <v>112</v>
      </c>
      <c r="BM403" s="115" t="s">
        <v>842</v>
      </c>
    </row>
    <row r="404" spans="2:65" s="1" customFormat="1" ht="11.25">
      <c r="B404" s="25"/>
      <c r="D404" s="117" t="s">
        <v>114</v>
      </c>
      <c r="F404" s="118" t="s">
        <v>843</v>
      </c>
      <c r="L404" s="25"/>
      <c r="M404" s="119"/>
      <c r="T404" s="46"/>
      <c r="AT404" s="13" t="s">
        <v>114</v>
      </c>
      <c r="AU404" s="13" t="s">
        <v>66</v>
      </c>
    </row>
    <row r="405" spans="2:65" s="1" customFormat="1" ht="16.5" customHeight="1">
      <c r="B405" s="104"/>
      <c r="C405" s="105" t="s">
        <v>844</v>
      </c>
      <c r="D405" s="105" t="s">
        <v>107</v>
      </c>
      <c r="E405" s="106" t="s">
        <v>845</v>
      </c>
      <c r="F405" s="107" t="s">
        <v>846</v>
      </c>
      <c r="G405" s="108" t="s">
        <v>110</v>
      </c>
      <c r="H405" s="109">
        <v>100</v>
      </c>
      <c r="I405" s="110">
        <v>136</v>
      </c>
      <c r="J405" s="110">
        <f>ROUND(I405*H405,2)</f>
        <v>13600</v>
      </c>
      <c r="K405" s="107" t="s">
        <v>111</v>
      </c>
      <c r="L405" s="25"/>
      <c r="M405" s="111" t="s">
        <v>3</v>
      </c>
      <c r="N405" s="112" t="s">
        <v>37</v>
      </c>
      <c r="O405" s="113">
        <v>0</v>
      </c>
      <c r="P405" s="113">
        <f>O405*H405</f>
        <v>0</v>
      </c>
      <c r="Q405" s="113">
        <v>0</v>
      </c>
      <c r="R405" s="113">
        <f>Q405*H405</f>
        <v>0</v>
      </c>
      <c r="S405" s="113">
        <v>0</v>
      </c>
      <c r="T405" s="114">
        <f>S405*H405</f>
        <v>0</v>
      </c>
      <c r="AR405" s="115" t="s">
        <v>112</v>
      </c>
      <c r="AT405" s="115" t="s">
        <v>107</v>
      </c>
      <c r="AU405" s="115" t="s">
        <v>66</v>
      </c>
      <c r="AY405" s="13" t="s">
        <v>113</v>
      </c>
      <c r="BE405" s="116">
        <f>IF(N405="základní",J405,0)</f>
        <v>13600</v>
      </c>
      <c r="BF405" s="116">
        <f>IF(N405="snížená",J405,0)</f>
        <v>0</v>
      </c>
      <c r="BG405" s="116">
        <f>IF(N405="zákl. přenesená",J405,0)</f>
        <v>0</v>
      </c>
      <c r="BH405" s="116">
        <f>IF(N405="sníž. přenesená",J405,0)</f>
        <v>0</v>
      </c>
      <c r="BI405" s="116">
        <f>IF(N405="nulová",J405,0)</f>
        <v>0</v>
      </c>
      <c r="BJ405" s="13" t="s">
        <v>74</v>
      </c>
      <c r="BK405" s="116">
        <f>ROUND(I405*H405,2)</f>
        <v>13600</v>
      </c>
      <c r="BL405" s="13" t="s">
        <v>112</v>
      </c>
      <c r="BM405" s="115" t="s">
        <v>847</v>
      </c>
    </row>
    <row r="406" spans="2:65" s="1" customFormat="1" ht="19.5">
      <c r="B406" s="25"/>
      <c r="D406" s="117" t="s">
        <v>114</v>
      </c>
      <c r="F406" s="118" t="s">
        <v>848</v>
      </c>
      <c r="L406" s="25"/>
      <c r="M406" s="119"/>
      <c r="T406" s="46"/>
      <c r="AT406" s="13" t="s">
        <v>114</v>
      </c>
      <c r="AU406" s="13" t="s">
        <v>66</v>
      </c>
    </row>
    <row r="407" spans="2:65" s="1" customFormat="1" ht="16.5" customHeight="1">
      <c r="B407" s="104"/>
      <c r="C407" s="105" t="s">
        <v>482</v>
      </c>
      <c r="D407" s="105" t="s">
        <v>107</v>
      </c>
      <c r="E407" s="106" t="s">
        <v>849</v>
      </c>
      <c r="F407" s="107" t="s">
        <v>850</v>
      </c>
      <c r="G407" s="108" t="s">
        <v>110</v>
      </c>
      <c r="H407" s="109">
        <v>100</v>
      </c>
      <c r="I407" s="110">
        <v>204</v>
      </c>
      <c r="J407" s="110">
        <f>ROUND(I407*H407,2)</f>
        <v>20400</v>
      </c>
      <c r="K407" s="107" t="s">
        <v>111</v>
      </c>
      <c r="L407" s="25"/>
      <c r="M407" s="111" t="s">
        <v>3</v>
      </c>
      <c r="N407" s="112" t="s">
        <v>37</v>
      </c>
      <c r="O407" s="113">
        <v>0</v>
      </c>
      <c r="P407" s="113">
        <f>O407*H407</f>
        <v>0</v>
      </c>
      <c r="Q407" s="113">
        <v>0</v>
      </c>
      <c r="R407" s="113">
        <f>Q407*H407</f>
        <v>0</v>
      </c>
      <c r="S407" s="113">
        <v>0</v>
      </c>
      <c r="T407" s="114">
        <f>S407*H407</f>
        <v>0</v>
      </c>
      <c r="AR407" s="115" t="s">
        <v>112</v>
      </c>
      <c r="AT407" s="115" t="s">
        <v>107</v>
      </c>
      <c r="AU407" s="115" t="s">
        <v>66</v>
      </c>
      <c r="AY407" s="13" t="s">
        <v>113</v>
      </c>
      <c r="BE407" s="116">
        <f>IF(N407="základní",J407,0)</f>
        <v>20400</v>
      </c>
      <c r="BF407" s="116">
        <f>IF(N407="snížená",J407,0)</f>
        <v>0</v>
      </c>
      <c r="BG407" s="116">
        <f>IF(N407="zákl. přenesená",J407,0)</f>
        <v>0</v>
      </c>
      <c r="BH407" s="116">
        <f>IF(N407="sníž. přenesená",J407,0)</f>
        <v>0</v>
      </c>
      <c r="BI407" s="116">
        <f>IF(N407="nulová",J407,0)</f>
        <v>0</v>
      </c>
      <c r="BJ407" s="13" t="s">
        <v>74</v>
      </c>
      <c r="BK407" s="116">
        <f>ROUND(I407*H407,2)</f>
        <v>20400</v>
      </c>
      <c r="BL407" s="13" t="s">
        <v>112</v>
      </c>
      <c r="BM407" s="115" t="s">
        <v>851</v>
      </c>
    </row>
    <row r="408" spans="2:65" s="1" customFormat="1" ht="29.25">
      <c r="B408" s="25"/>
      <c r="D408" s="117" t="s">
        <v>114</v>
      </c>
      <c r="F408" s="118" t="s">
        <v>852</v>
      </c>
      <c r="L408" s="25"/>
      <c r="M408" s="119"/>
      <c r="T408" s="46"/>
      <c r="AT408" s="13" t="s">
        <v>114</v>
      </c>
      <c r="AU408" s="13" t="s">
        <v>66</v>
      </c>
    </row>
    <row r="409" spans="2:65" s="1" customFormat="1" ht="21.75" customHeight="1">
      <c r="B409" s="104"/>
      <c r="C409" s="105" t="s">
        <v>853</v>
      </c>
      <c r="D409" s="105" t="s">
        <v>107</v>
      </c>
      <c r="E409" s="106" t="s">
        <v>854</v>
      </c>
      <c r="F409" s="107" t="s">
        <v>855</v>
      </c>
      <c r="G409" s="108" t="s">
        <v>110</v>
      </c>
      <c r="H409" s="109">
        <v>200</v>
      </c>
      <c r="I409" s="110">
        <v>378</v>
      </c>
      <c r="J409" s="110">
        <f>ROUND(I409*H409,2)</f>
        <v>75600</v>
      </c>
      <c r="K409" s="107" t="s">
        <v>111</v>
      </c>
      <c r="L409" s="25"/>
      <c r="M409" s="111" t="s">
        <v>3</v>
      </c>
      <c r="N409" s="112" t="s">
        <v>37</v>
      </c>
      <c r="O409" s="113">
        <v>0</v>
      </c>
      <c r="P409" s="113">
        <f>O409*H409</f>
        <v>0</v>
      </c>
      <c r="Q409" s="113">
        <v>0</v>
      </c>
      <c r="R409" s="113">
        <f>Q409*H409</f>
        <v>0</v>
      </c>
      <c r="S409" s="113">
        <v>0</v>
      </c>
      <c r="T409" s="114">
        <f>S409*H409</f>
        <v>0</v>
      </c>
      <c r="AR409" s="115" t="s">
        <v>112</v>
      </c>
      <c r="AT409" s="115" t="s">
        <v>107</v>
      </c>
      <c r="AU409" s="115" t="s">
        <v>66</v>
      </c>
      <c r="AY409" s="13" t="s">
        <v>113</v>
      </c>
      <c r="BE409" s="116">
        <f>IF(N409="základní",J409,0)</f>
        <v>75600</v>
      </c>
      <c r="BF409" s="116">
        <f>IF(N409="snížená",J409,0)</f>
        <v>0</v>
      </c>
      <c r="BG409" s="116">
        <f>IF(N409="zákl. přenesená",J409,0)</f>
        <v>0</v>
      </c>
      <c r="BH409" s="116">
        <f>IF(N409="sníž. přenesená",J409,0)</f>
        <v>0</v>
      </c>
      <c r="BI409" s="116">
        <f>IF(N409="nulová",J409,0)</f>
        <v>0</v>
      </c>
      <c r="BJ409" s="13" t="s">
        <v>74</v>
      </c>
      <c r="BK409" s="116">
        <f>ROUND(I409*H409,2)</f>
        <v>75600</v>
      </c>
      <c r="BL409" s="13" t="s">
        <v>112</v>
      </c>
      <c r="BM409" s="115" t="s">
        <v>856</v>
      </c>
    </row>
    <row r="410" spans="2:65" s="1" customFormat="1" ht="39">
      <c r="B410" s="25"/>
      <c r="D410" s="117" t="s">
        <v>114</v>
      </c>
      <c r="F410" s="118" t="s">
        <v>857</v>
      </c>
      <c r="L410" s="25"/>
      <c r="M410" s="119"/>
      <c r="T410" s="46"/>
      <c r="AT410" s="13" t="s">
        <v>114</v>
      </c>
      <c r="AU410" s="13" t="s">
        <v>66</v>
      </c>
    </row>
    <row r="411" spans="2:65" s="1" customFormat="1" ht="24.2" customHeight="1">
      <c r="B411" s="104"/>
      <c r="C411" s="105" t="s">
        <v>487</v>
      </c>
      <c r="D411" s="105" t="s">
        <v>107</v>
      </c>
      <c r="E411" s="106" t="s">
        <v>858</v>
      </c>
      <c r="F411" s="107" t="s">
        <v>859</v>
      </c>
      <c r="G411" s="108" t="s">
        <v>110</v>
      </c>
      <c r="H411" s="109">
        <v>200</v>
      </c>
      <c r="I411" s="110">
        <v>557</v>
      </c>
      <c r="J411" s="110">
        <f>ROUND(I411*H411,2)</f>
        <v>111400</v>
      </c>
      <c r="K411" s="107" t="s">
        <v>111</v>
      </c>
      <c r="L411" s="25"/>
      <c r="M411" s="111" t="s">
        <v>3</v>
      </c>
      <c r="N411" s="112" t="s">
        <v>37</v>
      </c>
      <c r="O411" s="113">
        <v>0</v>
      </c>
      <c r="P411" s="113">
        <f>O411*H411</f>
        <v>0</v>
      </c>
      <c r="Q411" s="113">
        <v>0</v>
      </c>
      <c r="R411" s="113">
        <f>Q411*H411</f>
        <v>0</v>
      </c>
      <c r="S411" s="113">
        <v>0</v>
      </c>
      <c r="T411" s="114">
        <f>S411*H411</f>
        <v>0</v>
      </c>
      <c r="AR411" s="115" t="s">
        <v>112</v>
      </c>
      <c r="AT411" s="115" t="s">
        <v>107</v>
      </c>
      <c r="AU411" s="115" t="s">
        <v>66</v>
      </c>
      <c r="AY411" s="13" t="s">
        <v>113</v>
      </c>
      <c r="BE411" s="116">
        <f>IF(N411="základní",J411,0)</f>
        <v>111400</v>
      </c>
      <c r="BF411" s="116">
        <f>IF(N411="snížená",J411,0)</f>
        <v>0</v>
      </c>
      <c r="BG411" s="116">
        <f>IF(N411="zákl. přenesená",J411,0)</f>
        <v>0</v>
      </c>
      <c r="BH411" s="116">
        <f>IF(N411="sníž. přenesená",J411,0)</f>
        <v>0</v>
      </c>
      <c r="BI411" s="116">
        <f>IF(N411="nulová",J411,0)</f>
        <v>0</v>
      </c>
      <c r="BJ411" s="13" t="s">
        <v>74</v>
      </c>
      <c r="BK411" s="116">
        <f>ROUND(I411*H411,2)</f>
        <v>111400</v>
      </c>
      <c r="BL411" s="13" t="s">
        <v>112</v>
      </c>
      <c r="BM411" s="115" t="s">
        <v>860</v>
      </c>
    </row>
    <row r="412" spans="2:65" s="1" customFormat="1" ht="39">
      <c r="B412" s="25"/>
      <c r="D412" s="117" t="s">
        <v>114</v>
      </c>
      <c r="F412" s="118" t="s">
        <v>861</v>
      </c>
      <c r="L412" s="25"/>
      <c r="M412" s="119"/>
      <c r="T412" s="46"/>
      <c r="AT412" s="13" t="s">
        <v>114</v>
      </c>
      <c r="AU412" s="13" t="s">
        <v>66</v>
      </c>
    </row>
    <row r="413" spans="2:65" s="1" customFormat="1" ht="16.5" customHeight="1">
      <c r="B413" s="104"/>
      <c r="C413" s="105" t="s">
        <v>862</v>
      </c>
      <c r="D413" s="105" t="s">
        <v>107</v>
      </c>
      <c r="E413" s="106" t="s">
        <v>863</v>
      </c>
      <c r="F413" s="107" t="s">
        <v>864</v>
      </c>
      <c r="G413" s="108" t="s">
        <v>110</v>
      </c>
      <c r="H413" s="109">
        <v>20</v>
      </c>
      <c r="I413" s="110">
        <v>737</v>
      </c>
      <c r="J413" s="110">
        <f>ROUND(I413*H413,2)</f>
        <v>14740</v>
      </c>
      <c r="K413" s="107" t="s">
        <v>111</v>
      </c>
      <c r="L413" s="25"/>
      <c r="M413" s="111" t="s">
        <v>3</v>
      </c>
      <c r="N413" s="112" t="s">
        <v>37</v>
      </c>
      <c r="O413" s="113">
        <v>0</v>
      </c>
      <c r="P413" s="113">
        <f>O413*H413</f>
        <v>0</v>
      </c>
      <c r="Q413" s="113">
        <v>0</v>
      </c>
      <c r="R413" s="113">
        <f>Q413*H413</f>
        <v>0</v>
      </c>
      <c r="S413" s="113">
        <v>0</v>
      </c>
      <c r="T413" s="114">
        <f>S413*H413</f>
        <v>0</v>
      </c>
      <c r="AR413" s="115" t="s">
        <v>112</v>
      </c>
      <c r="AT413" s="115" t="s">
        <v>107</v>
      </c>
      <c r="AU413" s="115" t="s">
        <v>66</v>
      </c>
      <c r="AY413" s="13" t="s">
        <v>113</v>
      </c>
      <c r="BE413" s="116">
        <f>IF(N413="základní",J413,0)</f>
        <v>14740</v>
      </c>
      <c r="BF413" s="116">
        <f>IF(N413="snížená",J413,0)</f>
        <v>0</v>
      </c>
      <c r="BG413" s="116">
        <f>IF(N413="zákl. přenesená",J413,0)</f>
        <v>0</v>
      </c>
      <c r="BH413" s="116">
        <f>IF(N413="sníž. přenesená",J413,0)</f>
        <v>0</v>
      </c>
      <c r="BI413" s="116">
        <f>IF(N413="nulová",J413,0)</f>
        <v>0</v>
      </c>
      <c r="BJ413" s="13" t="s">
        <v>74</v>
      </c>
      <c r="BK413" s="116">
        <f>ROUND(I413*H413,2)</f>
        <v>14740</v>
      </c>
      <c r="BL413" s="13" t="s">
        <v>112</v>
      </c>
      <c r="BM413" s="115" t="s">
        <v>865</v>
      </c>
    </row>
    <row r="414" spans="2:65" s="1" customFormat="1" ht="29.25">
      <c r="B414" s="25"/>
      <c r="D414" s="117" t="s">
        <v>114</v>
      </c>
      <c r="F414" s="118" t="s">
        <v>866</v>
      </c>
      <c r="L414" s="25"/>
      <c r="M414" s="119"/>
      <c r="T414" s="46"/>
      <c r="AT414" s="13" t="s">
        <v>114</v>
      </c>
      <c r="AU414" s="13" t="s">
        <v>66</v>
      </c>
    </row>
    <row r="415" spans="2:65" s="1" customFormat="1" ht="16.5" customHeight="1">
      <c r="B415" s="104"/>
      <c r="C415" s="105" t="s">
        <v>491</v>
      </c>
      <c r="D415" s="105" t="s">
        <v>107</v>
      </c>
      <c r="E415" s="106" t="s">
        <v>867</v>
      </c>
      <c r="F415" s="107" t="s">
        <v>868</v>
      </c>
      <c r="G415" s="108" t="s">
        <v>110</v>
      </c>
      <c r="H415" s="109">
        <v>20</v>
      </c>
      <c r="I415" s="110">
        <v>501</v>
      </c>
      <c r="J415" s="110">
        <f>ROUND(I415*H415,2)</f>
        <v>10020</v>
      </c>
      <c r="K415" s="107" t="s">
        <v>111</v>
      </c>
      <c r="L415" s="25"/>
      <c r="M415" s="111" t="s">
        <v>3</v>
      </c>
      <c r="N415" s="112" t="s">
        <v>37</v>
      </c>
      <c r="O415" s="113">
        <v>0</v>
      </c>
      <c r="P415" s="113">
        <f>O415*H415</f>
        <v>0</v>
      </c>
      <c r="Q415" s="113">
        <v>0</v>
      </c>
      <c r="R415" s="113">
        <f>Q415*H415</f>
        <v>0</v>
      </c>
      <c r="S415" s="113">
        <v>0</v>
      </c>
      <c r="T415" s="114">
        <f>S415*H415</f>
        <v>0</v>
      </c>
      <c r="AR415" s="115" t="s">
        <v>112</v>
      </c>
      <c r="AT415" s="115" t="s">
        <v>107</v>
      </c>
      <c r="AU415" s="115" t="s">
        <v>66</v>
      </c>
      <c r="AY415" s="13" t="s">
        <v>113</v>
      </c>
      <c r="BE415" s="116">
        <f>IF(N415="základní",J415,0)</f>
        <v>10020</v>
      </c>
      <c r="BF415" s="116">
        <f>IF(N415="snížená",J415,0)</f>
        <v>0</v>
      </c>
      <c r="BG415" s="116">
        <f>IF(N415="zákl. přenesená",J415,0)</f>
        <v>0</v>
      </c>
      <c r="BH415" s="116">
        <f>IF(N415="sníž. přenesená",J415,0)</f>
        <v>0</v>
      </c>
      <c r="BI415" s="116">
        <f>IF(N415="nulová",J415,0)</f>
        <v>0</v>
      </c>
      <c r="BJ415" s="13" t="s">
        <v>74</v>
      </c>
      <c r="BK415" s="116">
        <f>ROUND(I415*H415,2)</f>
        <v>10020</v>
      </c>
      <c r="BL415" s="13" t="s">
        <v>112</v>
      </c>
      <c r="BM415" s="115" t="s">
        <v>869</v>
      </c>
    </row>
    <row r="416" spans="2:65" s="1" customFormat="1" ht="29.25">
      <c r="B416" s="25"/>
      <c r="D416" s="117" t="s">
        <v>114</v>
      </c>
      <c r="F416" s="118" t="s">
        <v>870</v>
      </c>
      <c r="L416" s="25"/>
      <c r="M416" s="119"/>
      <c r="T416" s="46"/>
      <c r="AT416" s="13" t="s">
        <v>114</v>
      </c>
      <c r="AU416" s="13" t="s">
        <v>66</v>
      </c>
    </row>
    <row r="417" spans="2:65" s="1" customFormat="1" ht="16.5" customHeight="1">
      <c r="B417" s="104"/>
      <c r="C417" s="105" t="s">
        <v>871</v>
      </c>
      <c r="D417" s="105" t="s">
        <v>107</v>
      </c>
      <c r="E417" s="106" t="s">
        <v>872</v>
      </c>
      <c r="F417" s="107" t="s">
        <v>873</v>
      </c>
      <c r="G417" s="108" t="s">
        <v>874</v>
      </c>
      <c r="H417" s="109">
        <v>40</v>
      </c>
      <c r="I417" s="110">
        <v>290</v>
      </c>
      <c r="J417" s="110">
        <f>ROUND(I417*H417,2)</f>
        <v>11600</v>
      </c>
      <c r="K417" s="107" t="s">
        <v>111</v>
      </c>
      <c r="L417" s="25"/>
      <c r="M417" s="111" t="s">
        <v>3</v>
      </c>
      <c r="N417" s="112" t="s">
        <v>37</v>
      </c>
      <c r="O417" s="113">
        <v>0</v>
      </c>
      <c r="P417" s="113">
        <f>O417*H417</f>
        <v>0</v>
      </c>
      <c r="Q417" s="113">
        <v>0</v>
      </c>
      <c r="R417" s="113">
        <f>Q417*H417</f>
        <v>0</v>
      </c>
      <c r="S417" s="113">
        <v>0</v>
      </c>
      <c r="T417" s="114">
        <f>S417*H417</f>
        <v>0</v>
      </c>
      <c r="AR417" s="115" t="s">
        <v>112</v>
      </c>
      <c r="AT417" s="115" t="s">
        <v>107</v>
      </c>
      <c r="AU417" s="115" t="s">
        <v>66</v>
      </c>
      <c r="AY417" s="13" t="s">
        <v>113</v>
      </c>
      <c r="BE417" s="116">
        <f>IF(N417="základní",J417,0)</f>
        <v>11600</v>
      </c>
      <c r="BF417" s="116">
        <f>IF(N417="snížená",J417,0)</f>
        <v>0</v>
      </c>
      <c r="BG417" s="116">
        <f>IF(N417="zákl. přenesená",J417,0)</f>
        <v>0</v>
      </c>
      <c r="BH417" s="116">
        <f>IF(N417="sníž. přenesená",J417,0)</f>
        <v>0</v>
      </c>
      <c r="BI417" s="116">
        <f>IF(N417="nulová",J417,0)</f>
        <v>0</v>
      </c>
      <c r="BJ417" s="13" t="s">
        <v>74</v>
      </c>
      <c r="BK417" s="116">
        <f>ROUND(I417*H417,2)</f>
        <v>11600</v>
      </c>
      <c r="BL417" s="13" t="s">
        <v>112</v>
      </c>
      <c r="BM417" s="115" t="s">
        <v>875</v>
      </c>
    </row>
    <row r="418" spans="2:65" s="1" customFormat="1" ht="29.25">
      <c r="B418" s="25"/>
      <c r="D418" s="117" t="s">
        <v>114</v>
      </c>
      <c r="F418" s="118" t="s">
        <v>876</v>
      </c>
      <c r="L418" s="25"/>
      <c r="M418" s="119"/>
      <c r="T418" s="46"/>
      <c r="AT418" s="13" t="s">
        <v>114</v>
      </c>
      <c r="AU418" s="13" t="s">
        <v>66</v>
      </c>
    </row>
    <row r="419" spans="2:65" s="1" customFormat="1" ht="16.5" customHeight="1">
      <c r="B419" s="104"/>
      <c r="C419" s="105" t="s">
        <v>496</v>
      </c>
      <c r="D419" s="105" t="s">
        <v>107</v>
      </c>
      <c r="E419" s="106" t="s">
        <v>877</v>
      </c>
      <c r="F419" s="107" t="s">
        <v>878</v>
      </c>
      <c r="G419" s="108" t="s">
        <v>874</v>
      </c>
      <c r="H419" s="109">
        <v>40</v>
      </c>
      <c r="I419" s="110">
        <v>340</v>
      </c>
      <c r="J419" s="110">
        <f>ROUND(I419*H419,2)</f>
        <v>13600</v>
      </c>
      <c r="K419" s="107" t="s">
        <v>111</v>
      </c>
      <c r="L419" s="25"/>
      <c r="M419" s="111" t="s">
        <v>3</v>
      </c>
      <c r="N419" s="112" t="s">
        <v>37</v>
      </c>
      <c r="O419" s="113">
        <v>0</v>
      </c>
      <c r="P419" s="113">
        <f>O419*H419</f>
        <v>0</v>
      </c>
      <c r="Q419" s="113">
        <v>0</v>
      </c>
      <c r="R419" s="113">
        <f>Q419*H419</f>
        <v>0</v>
      </c>
      <c r="S419" s="113">
        <v>0</v>
      </c>
      <c r="T419" s="114">
        <f>S419*H419</f>
        <v>0</v>
      </c>
      <c r="AR419" s="115" t="s">
        <v>112</v>
      </c>
      <c r="AT419" s="115" t="s">
        <v>107</v>
      </c>
      <c r="AU419" s="115" t="s">
        <v>66</v>
      </c>
      <c r="AY419" s="13" t="s">
        <v>113</v>
      </c>
      <c r="BE419" s="116">
        <f>IF(N419="základní",J419,0)</f>
        <v>13600</v>
      </c>
      <c r="BF419" s="116">
        <f>IF(N419="snížená",J419,0)</f>
        <v>0</v>
      </c>
      <c r="BG419" s="116">
        <f>IF(N419="zákl. přenesená",J419,0)</f>
        <v>0</v>
      </c>
      <c r="BH419" s="116">
        <f>IF(N419="sníž. přenesená",J419,0)</f>
        <v>0</v>
      </c>
      <c r="BI419" s="116">
        <f>IF(N419="nulová",J419,0)</f>
        <v>0</v>
      </c>
      <c r="BJ419" s="13" t="s">
        <v>74</v>
      </c>
      <c r="BK419" s="116">
        <f>ROUND(I419*H419,2)</f>
        <v>13600</v>
      </c>
      <c r="BL419" s="13" t="s">
        <v>112</v>
      </c>
      <c r="BM419" s="115" t="s">
        <v>879</v>
      </c>
    </row>
    <row r="420" spans="2:65" s="1" customFormat="1" ht="29.25">
      <c r="B420" s="25"/>
      <c r="D420" s="117" t="s">
        <v>114</v>
      </c>
      <c r="F420" s="118" t="s">
        <v>880</v>
      </c>
      <c r="L420" s="25"/>
      <c r="M420" s="119"/>
      <c r="T420" s="46"/>
      <c r="AT420" s="13" t="s">
        <v>114</v>
      </c>
      <c r="AU420" s="13" t="s">
        <v>66</v>
      </c>
    </row>
    <row r="421" spans="2:65" s="1" customFormat="1" ht="16.5" customHeight="1">
      <c r="B421" s="104"/>
      <c r="C421" s="105" t="s">
        <v>881</v>
      </c>
      <c r="D421" s="105" t="s">
        <v>107</v>
      </c>
      <c r="E421" s="106" t="s">
        <v>882</v>
      </c>
      <c r="F421" s="107" t="s">
        <v>883</v>
      </c>
      <c r="G421" s="108" t="s">
        <v>110</v>
      </c>
      <c r="H421" s="109">
        <v>40</v>
      </c>
      <c r="I421" s="110">
        <v>340</v>
      </c>
      <c r="J421" s="110">
        <f>ROUND(I421*H421,2)</f>
        <v>13600</v>
      </c>
      <c r="K421" s="107" t="s">
        <v>111</v>
      </c>
      <c r="L421" s="25"/>
      <c r="M421" s="111" t="s">
        <v>3</v>
      </c>
      <c r="N421" s="112" t="s">
        <v>37</v>
      </c>
      <c r="O421" s="113">
        <v>0</v>
      </c>
      <c r="P421" s="113">
        <f>O421*H421</f>
        <v>0</v>
      </c>
      <c r="Q421" s="113">
        <v>0</v>
      </c>
      <c r="R421" s="113">
        <f>Q421*H421</f>
        <v>0</v>
      </c>
      <c r="S421" s="113">
        <v>0</v>
      </c>
      <c r="T421" s="114">
        <f>S421*H421</f>
        <v>0</v>
      </c>
      <c r="AR421" s="115" t="s">
        <v>112</v>
      </c>
      <c r="AT421" s="115" t="s">
        <v>107</v>
      </c>
      <c r="AU421" s="115" t="s">
        <v>66</v>
      </c>
      <c r="AY421" s="13" t="s">
        <v>113</v>
      </c>
      <c r="BE421" s="116">
        <f>IF(N421="základní",J421,0)</f>
        <v>13600</v>
      </c>
      <c r="BF421" s="116">
        <f>IF(N421="snížená",J421,0)</f>
        <v>0</v>
      </c>
      <c r="BG421" s="116">
        <f>IF(N421="zákl. přenesená",J421,0)</f>
        <v>0</v>
      </c>
      <c r="BH421" s="116">
        <f>IF(N421="sníž. přenesená",J421,0)</f>
        <v>0</v>
      </c>
      <c r="BI421" s="116">
        <f>IF(N421="nulová",J421,0)</f>
        <v>0</v>
      </c>
      <c r="BJ421" s="13" t="s">
        <v>74</v>
      </c>
      <c r="BK421" s="116">
        <f>ROUND(I421*H421,2)</f>
        <v>13600</v>
      </c>
      <c r="BL421" s="13" t="s">
        <v>112</v>
      </c>
      <c r="BM421" s="115" t="s">
        <v>884</v>
      </c>
    </row>
    <row r="422" spans="2:65" s="1" customFormat="1" ht="19.5">
      <c r="B422" s="25"/>
      <c r="D422" s="117" t="s">
        <v>114</v>
      </c>
      <c r="F422" s="118" t="s">
        <v>885</v>
      </c>
      <c r="L422" s="25"/>
      <c r="M422" s="119"/>
      <c r="T422" s="46"/>
      <c r="AT422" s="13" t="s">
        <v>114</v>
      </c>
      <c r="AU422" s="13" t="s">
        <v>66</v>
      </c>
    </row>
    <row r="423" spans="2:65" s="1" customFormat="1" ht="16.5" customHeight="1">
      <c r="B423" s="104"/>
      <c r="C423" s="105" t="s">
        <v>500</v>
      </c>
      <c r="D423" s="105" t="s">
        <v>107</v>
      </c>
      <c r="E423" s="106" t="s">
        <v>886</v>
      </c>
      <c r="F423" s="107" t="s">
        <v>887</v>
      </c>
      <c r="G423" s="108" t="s">
        <v>110</v>
      </c>
      <c r="H423" s="109">
        <v>100</v>
      </c>
      <c r="I423" s="110">
        <v>217</v>
      </c>
      <c r="J423" s="110">
        <f>ROUND(I423*H423,2)</f>
        <v>21700</v>
      </c>
      <c r="K423" s="107" t="s">
        <v>111</v>
      </c>
      <c r="L423" s="25"/>
      <c r="M423" s="111" t="s">
        <v>3</v>
      </c>
      <c r="N423" s="112" t="s">
        <v>37</v>
      </c>
      <c r="O423" s="113">
        <v>0</v>
      </c>
      <c r="P423" s="113">
        <f>O423*H423</f>
        <v>0</v>
      </c>
      <c r="Q423" s="113">
        <v>0</v>
      </c>
      <c r="R423" s="113">
        <f>Q423*H423</f>
        <v>0</v>
      </c>
      <c r="S423" s="113">
        <v>0</v>
      </c>
      <c r="T423" s="114">
        <f>S423*H423</f>
        <v>0</v>
      </c>
      <c r="AR423" s="115" t="s">
        <v>112</v>
      </c>
      <c r="AT423" s="115" t="s">
        <v>107</v>
      </c>
      <c r="AU423" s="115" t="s">
        <v>66</v>
      </c>
      <c r="AY423" s="13" t="s">
        <v>113</v>
      </c>
      <c r="BE423" s="116">
        <f>IF(N423="základní",J423,0)</f>
        <v>21700</v>
      </c>
      <c r="BF423" s="116">
        <f>IF(N423="snížená",J423,0)</f>
        <v>0</v>
      </c>
      <c r="BG423" s="116">
        <f>IF(N423="zákl. přenesená",J423,0)</f>
        <v>0</v>
      </c>
      <c r="BH423" s="116">
        <f>IF(N423="sníž. přenesená",J423,0)</f>
        <v>0</v>
      </c>
      <c r="BI423" s="116">
        <f>IF(N423="nulová",J423,0)</f>
        <v>0</v>
      </c>
      <c r="BJ423" s="13" t="s">
        <v>74</v>
      </c>
      <c r="BK423" s="116">
        <f>ROUND(I423*H423,2)</f>
        <v>21700</v>
      </c>
      <c r="BL423" s="13" t="s">
        <v>112</v>
      </c>
      <c r="BM423" s="115" t="s">
        <v>888</v>
      </c>
    </row>
    <row r="424" spans="2:65" s="1" customFormat="1" ht="19.5">
      <c r="B424" s="25"/>
      <c r="D424" s="117" t="s">
        <v>114</v>
      </c>
      <c r="F424" s="118" t="s">
        <v>889</v>
      </c>
      <c r="L424" s="25"/>
      <c r="M424" s="119"/>
      <c r="T424" s="46"/>
      <c r="AT424" s="13" t="s">
        <v>114</v>
      </c>
      <c r="AU424" s="13" t="s">
        <v>66</v>
      </c>
    </row>
    <row r="425" spans="2:65" s="1" customFormat="1" ht="16.5" customHeight="1">
      <c r="B425" s="104"/>
      <c r="C425" s="105" t="s">
        <v>890</v>
      </c>
      <c r="D425" s="105" t="s">
        <v>107</v>
      </c>
      <c r="E425" s="106" t="s">
        <v>891</v>
      </c>
      <c r="F425" s="107" t="s">
        <v>892</v>
      </c>
      <c r="G425" s="108" t="s">
        <v>110</v>
      </c>
      <c r="H425" s="109">
        <v>100</v>
      </c>
      <c r="I425" s="110">
        <v>260</v>
      </c>
      <c r="J425" s="110">
        <f>ROUND(I425*H425,2)</f>
        <v>26000</v>
      </c>
      <c r="K425" s="107" t="s">
        <v>111</v>
      </c>
      <c r="L425" s="25"/>
      <c r="M425" s="111" t="s">
        <v>3</v>
      </c>
      <c r="N425" s="112" t="s">
        <v>37</v>
      </c>
      <c r="O425" s="113">
        <v>0</v>
      </c>
      <c r="P425" s="113">
        <f>O425*H425</f>
        <v>0</v>
      </c>
      <c r="Q425" s="113">
        <v>0</v>
      </c>
      <c r="R425" s="113">
        <f>Q425*H425</f>
        <v>0</v>
      </c>
      <c r="S425" s="113">
        <v>0</v>
      </c>
      <c r="T425" s="114">
        <f>S425*H425</f>
        <v>0</v>
      </c>
      <c r="AR425" s="115" t="s">
        <v>112</v>
      </c>
      <c r="AT425" s="115" t="s">
        <v>107</v>
      </c>
      <c r="AU425" s="115" t="s">
        <v>66</v>
      </c>
      <c r="AY425" s="13" t="s">
        <v>113</v>
      </c>
      <c r="BE425" s="116">
        <f>IF(N425="základní",J425,0)</f>
        <v>26000</v>
      </c>
      <c r="BF425" s="116">
        <f>IF(N425="snížená",J425,0)</f>
        <v>0</v>
      </c>
      <c r="BG425" s="116">
        <f>IF(N425="zákl. přenesená",J425,0)</f>
        <v>0</v>
      </c>
      <c r="BH425" s="116">
        <f>IF(N425="sníž. přenesená",J425,0)</f>
        <v>0</v>
      </c>
      <c r="BI425" s="116">
        <f>IF(N425="nulová",J425,0)</f>
        <v>0</v>
      </c>
      <c r="BJ425" s="13" t="s">
        <v>74</v>
      </c>
      <c r="BK425" s="116">
        <f>ROUND(I425*H425,2)</f>
        <v>26000</v>
      </c>
      <c r="BL425" s="13" t="s">
        <v>112</v>
      </c>
      <c r="BM425" s="115" t="s">
        <v>893</v>
      </c>
    </row>
    <row r="426" spans="2:65" s="1" customFormat="1" ht="19.5">
      <c r="B426" s="25"/>
      <c r="D426" s="117" t="s">
        <v>114</v>
      </c>
      <c r="F426" s="118" t="s">
        <v>894</v>
      </c>
      <c r="L426" s="25"/>
      <c r="M426" s="119"/>
      <c r="T426" s="46"/>
      <c r="AT426" s="13" t="s">
        <v>114</v>
      </c>
      <c r="AU426" s="13" t="s">
        <v>66</v>
      </c>
    </row>
    <row r="427" spans="2:65" s="1" customFormat="1" ht="16.5" customHeight="1">
      <c r="B427" s="104"/>
      <c r="C427" s="105" t="s">
        <v>505</v>
      </c>
      <c r="D427" s="105" t="s">
        <v>107</v>
      </c>
      <c r="E427" s="106" t="s">
        <v>895</v>
      </c>
      <c r="F427" s="107" t="s">
        <v>896</v>
      </c>
      <c r="G427" s="108" t="s">
        <v>110</v>
      </c>
      <c r="H427" s="109">
        <v>1</v>
      </c>
      <c r="I427" s="110">
        <v>235</v>
      </c>
      <c r="J427" s="110">
        <f>ROUND(I427*H427,2)</f>
        <v>235</v>
      </c>
      <c r="K427" s="107" t="s">
        <v>111</v>
      </c>
      <c r="L427" s="25"/>
      <c r="M427" s="111" t="s">
        <v>3</v>
      </c>
      <c r="N427" s="112" t="s">
        <v>37</v>
      </c>
      <c r="O427" s="113">
        <v>0</v>
      </c>
      <c r="P427" s="113">
        <f>O427*H427</f>
        <v>0</v>
      </c>
      <c r="Q427" s="113">
        <v>0</v>
      </c>
      <c r="R427" s="113">
        <f>Q427*H427</f>
        <v>0</v>
      </c>
      <c r="S427" s="113">
        <v>0</v>
      </c>
      <c r="T427" s="114">
        <f>S427*H427</f>
        <v>0</v>
      </c>
      <c r="AR427" s="115" t="s">
        <v>112</v>
      </c>
      <c r="AT427" s="115" t="s">
        <v>107</v>
      </c>
      <c r="AU427" s="115" t="s">
        <v>66</v>
      </c>
      <c r="AY427" s="13" t="s">
        <v>113</v>
      </c>
      <c r="BE427" s="116">
        <f>IF(N427="základní",J427,0)</f>
        <v>235</v>
      </c>
      <c r="BF427" s="116">
        <f>IF(N427="snížená",J427,0)</f>
        <v>0</v>
      </c>
      <c r="BG427" s="116">
        <f>IF(N427="zákl. přenesená",J427,0)</f>
        <v>0</v>
      </c>
      <c r="BH427" s="116">
        <f>IF(N427="sníž. přenesená",J427,0)</f>
        <v>0</v>
      </c>
      <c r="BI427" s="116">
        <f>IF(N427="nulová",J427,0)</f>
        <v>0</v>
      </c>
      <c r="BJ427" s="13" t="s">
        <v>74</v>
      </c>
      <c r="BK427" s="116">
        <f>ROUND(I427*H427,2)</f>
        <v>235</v>
      </c>
      <c r="BL427" s="13" t="s">
        <v>112</v>
      </c>
      <c r="BM427" s="115" t="s">
        <v>897</v>
      </c>
    </row>
    <row r="428" spans="2:65" s="1" customFormat="1" ht="19.5">
      <c r="B428" s="25"/>
      <c r="D428" s="117" t="s">
        <v>114</v>
      </c>
      <c r="F428" s="118" t="s">
        <v>898</v>
      </c>
      <c r="L428" s="25"/>
      <c r="M428" s="119"/>
      <c r="T428" s="46"/>
      <c r="AT428" s="13" t="s">
        <v>114</v>
      </c>
      <c r="AU428" s="13" t="s">
        <v>66</v>
      </c>
    </row>
    <row r="429" spans="2:65" s="1" customFormat="1" ht="16.5" customHeight="1">
      <c r="B429" s="104"/>
      <c r="C429" s="105" t="s">
        <v>899</v>
      </c>
      <c r="D429" s="105" t="s">
        <v>107</v>
      </c>
      <c r="E429" s="106" t="s">
        <v>900</v>
      </c>
      <c r="F429" s="107" t="s">
        <v>901</v>
      </c>
      <c r="G429" s="108" t="s">
        <v>110</v>
      </c>
      <c r="H429" s="109">
        <v>40</v>
      </c>
      <c r="I429" s="110">
        <v>483</v>
      </c>
      <c r="J429" s="110">
        <f>ROUND(I429*H429,2)</f>
        <v>19320</v>
      </c>
      <c r="K429" s="107" t="s">
        <v>111</v>
      </c>
      <c r="L429" s="25"/>
      <c r="M429" s="111" t="s">
        <v>3</v>
      </c>
      <c r="N429" s="112" t="s">
        <v>37</v>
      </c>
      <c r="O429" s="113">
        <v>0</v>
      </c>
      <c r="P429" s="113">
        <f>O429*H429</f>
        <v>0</v>
      </c>
      <c r="Q429" s="113">
        <v>0</v>
      </c>
      <c r="R429" s="113">
        <f>Q429*H429</f>
        <v>0</v>
      </c>
      <c r="S429" s="113">
        <v>0</v>
      </c>
      <c r="T429" s="114">
        <f>S429*H429</f>
        <v>0</v>
      </c>
      <c r="AR429" s="115" t="s">
        <v>112</v>
      </c>
      <c r="AT429" s="115" t="s">
        <v>107</v>
      </c>
      <c r="AU429" s="115" t="s">
        <v>66</v>
      </c>
      <c r="AY429" s="13" t="s">
        <v>113</v>
      </c>
      <c r="BE429" s="116">
        <f>IF(N429="základní",J429,0)</f>
        <v>19320</v>
      </c>
      <c r="BF429" s="116">
        <f>IF(N429="snížená",J429,0)</f>
        <v>0</v>
      </c>
      <c r="BG429" s="116">
        <f>IF(N429="zákl. přenesená",J429,0)</f>
        <v>0</v>
      </c>
      <c r="BH429" s="116">
        <f>IF(N429="sníž. přenesená",J429,0)</f>
        <v>0</v>
      </c>
      <c r="BI429" s="116">
        <f>IF(N429="nulová",J429,0)</f>
        <v>0</v>
      </c>
      <c r="BJ429" s="13" t="s">
        <v>74</v>
      </c>
      <c r="BK429" s="116">
        <f>ROUND(I429*H429,2)</f>
        <v>19320</v>
      </c>
      <c r="BL429" s="13" t="s">
        <v>112</v>
      </c>
      <c r="BM429" s="115" t="s">
        <v>902</v>
      </c>
    </row>
    <row r="430" spans="2:65" s="1" customFormat="1" ht="29.25">
      <c r="B430" s="25"/>
      <c r="D430" s="117" t="s">
        <v>114</v>
      </c>
      <c r="F430" s="118" t="s">
        <v>903</v>
      </c>
      <c r="L430" s="25"/>
      <c r="M430" s="119"/>
      <c r="T430" s="46"/>
      <c r="AT430" s="13" t="s">
        <v>114</v>
      </c>
      <c r="AU430" s="13" t="s">
        <v>66</v>
      </c>
    </row>
    <row r="431" spans="2:65" s="1" customFormat="1" ht="16.5" customHeight="1">
      <c r="B431" s="104"/>
      <c r="C431" s="105" t="s">
        <v>509</v>
      </c>
      <c r="D431" s="105" t="s">
        <v>107</v>
      </c>
      <c r="E431" s="106" t="s">
        <v>904</v>
      </c>
      <c r="F431" s="107" t="s">
        <v>905</v>
      </c>
      <c r="G431" s="108" t="s">
        <v>110</v>
      </c>
      <c r="H431" s="109">
        <v>40</v>
      </c>
      <c r="I431" s="110">
        <v>560</v>
      </c>
      <c r="J431" s="110">
        <f>ROUND(I431*H431,2)</f>
        <v>22400</v>
      </c>
      <c r="K431" s="107" t="s">
        <v>111</v>
      </c>
      <c r="L431" s="25"/>
      <c r="M431" s="111" t="s">
        <v>3</v>
      </c>
      <c r="N431" s="112" t="s">
        <v>37</v>
      </c>
      <c r="O431" s="113">
        <v>0</v>
      </c>
      <c r="P431" s="113">
        <f>O431*H431</f>
        <v>0</v>
      </c>
      <c r="Q431" s="113">
        <v>0</v>
      </c>
      <c r="R431" s="113">
        <f>Q431*H431</f>
        <v>0</v>
      </c>
      <c r="S431" s="113">
        <v>0</v>
      </c>
      <c r="T431" s="114">
        <f>S431*H431</f>
        <v>0</v>
      </c>
      <c r="AR431" s="115" t="s">
        <v>112</v>
      </c>
      <c r="AT431" s="115" t="s">
        <v>107</v>
      </c>
      <c r="AU431" s="115" t="s">
        <v>66</v>
      </c>
      <c r="AY431" s="13" t="s">
        <v>113</v>
      </c>
      <c r="BE431" s="116">
        <f>IF(N431="základní",J431,0)</f>
        <v>22400</v>
      </c>
      <c r="BF431" s="116">
        <f>IF(N431="snížená",J431,0)</f>
        <v>0</v>
      </c>
      <c r="BG431" s="116">
        <f>IF(N431="zákl. přenesená",J431,0)</f>
        <v>0</v>
      </c>
      <c r="BH431" s="116">
        <f>IF(N431="sníž. přenesená",J431,0)</f>
        <v>0</v>
      </c>
      <c r="BI431" s="116">
        <f>IF(N431="nulová",J431,0)</f>
        <v>0</v>
      </c>
      <c r="BJ431" s="13" t="s">
        <v>74</v>
      </c>
      <c r="BK431" s="116">
        <f>ROUND(I431*H431,2)</f>
        <v>22400</v>
      </c>
      <c r="BL431" s="13" t="s">
        <v>112</v>
      </c>
      <c r="BM431" s="115" t="s">
        <v>906</v>
      </c>
    </row>
    <row r="432" spans="2:65" s="1" customFormat="1" ht="29.25">
      <c r="B432" s="25"/>
      <c r="D432" s="117" t="s">
        <v>114</v>
      </c>
      <c r="F432" s="118" t="s">
        <v>907</v>
      </c>
      <c r="L432" s="25"/>
      <c r="M432" s="119"/>
      <c r="T432" s="46"/>
      <c r="AT432" s="13" t="s">
        <v>114</v>
      </c>
      <c r="AU432" s="13" t="s">
        <v>66</v>
      </c>
    </row>
    <row r="433" spans="2:65" s="1" customFormat="1" ht="16.5" customHeight="1">
      <c r="B433" s="104"/>
      <c r="C433" s="105" t="s">
        <v>908</v>
      </c>
      <c r="D433" s="105" t="s">
        <v>107</v>
      </c>
      <c r="E433" s="106" t="s">
        <v>909</v>
      </c>
      <c r="F433" s="107" t="s">
        <v>910</v>
      </c>
      <c r="G433" s="108" t="s">
        <v>110</v>
      </c>
      <c r="H433" s="109">
        <v>40</v>
      </c>
      <c r="I433" s="110">
        <v>644</v>
      </c>
      <c r="J433" s="110">
        <f>ROUND(I433*H433,2)</f>
        <v>25760</v>
      </c>
      <c r="K433" s="107" t="s">
        <v>111</v>
      </c>
      <c r="L433" s="25"/>
      <c r="M433" s="111" t="s">
        <v>3</v>
      </c>
      <c r="N433" s="112" t="s">
        <v>37</v>
      </c>
      <c r="O433" s="113">
        <v>0</v>
      </c>
      <c r="P433" s="113">
        <f>O433*H433</f>
        <v>0</v>
      </c>
      <c r="Q433" s="113">
        <v>0</v>
      </c>
      <c r="R433" s="113">
        <f>Q433*H433</f>
        <v>0</v>
      </c>
      <c r="S433" s="113">
        <v>0</v>
      </c>
      <c r="T433" s="114">
        <f>S433*H433</f>
        <v>0</v>
      </c>
      <c r="AR433" s="115" t="s">
        <v>112</v>
      </c>
      <c r="AT433" s="115" t="s">
        <v>107</v>
      </c>
      <c r="AU433" s="115" t="s">
        <v>66</v>
      </c>
      <c r="AY433" s="13" t="s">
        <v>113</v>
      </c>
      <c r="BE433" s="116">
        <f>IF(N433="základní",J433,0)</f>
        <v>25760</v>
      </c>
      <c r="BF433" s="116">
        <f>IF(N433="snížená",J433,0)</f>
        <v>0</v>
      </c>
      <c r="BG433" s="116">
        <f>IF(N433="zákl. přenesená",J433,0)</f>
        <v>0</v>
      </c>
      <c r="BH433" s="116">
        <f>IF(N433="sníž. přenesená",J433,0)</f>
        <v>0</v>
      </c>
      <c r="BI433" s="116">
        <f>IF(N433="nulová",J433,0)</f>
        <v>0</v>
      </c>
      <c r="BJ433" s="13" t="s">
        <v>74</v>
      </c>
      <c r="BK433" s="116">
        <f>ROUND(I433*H433,2)</f>
        <v>25760</v>
      </c>
      <c r="BL433" s="13" t="s">
        <v>112</v>
      </c>
      <c r="BM433" s="115" t="s">
        <v>911</v>
      </c>
    </row>
    <row r="434" spans="2:65" s="1" customFormat="1" ht="29.25">
      <c r="B434" s="25"/>
      <c r="D434" s="117" t="s">
        <v>114</v>
      </c>
      <c r="F434" s="118" t="s">
        <v>912</v>
      </c>
      <c r="L434" s="25"/>
      <c r="M434" s="119"/>
      <c r="T434" s="46"/>
      <c r="AT434" s="13" t="s">
        <v>114</v>
      </c>
      <c r="AU434" s="13" t="s">
        <v>66</v>
      </c>
    </row>
    <row r="435" spans="2:65" s="1" customFormat="1" ht="16.5" customHeight="1">
      <c r="B435" s="104"/>
      <c r="C435" s="105" t="s">
        <v>514</v>
      </c>
      <c r="D435" s="105" t="s">
        <v>107</v>
      </c>
      <c r="E435" s="106" t="s">
        <v>913</v>
      </c>
      <c r="F435" s="107" t="s">
        <v>914</v>
      </c>
      <c r="G435" s="108" t="s">
        <v>110</v>
      </c>
      <c r="H435" s="109">
        <v>40</v>
      </c>
      <c r="I435" s="110">
        <v>509</v>
      </c>
      <c r="J435" s="110">
        <f>ROUND(I435*H435,2)</f>
        <v>20360</v>
      </c>
      <c r="K435" s="107" t="s">
        <v>111</v>
      </c>
      <c r="L435" s="25"/>
      <c r="M435" s="111" t="s">
        <v>3</v>
      </c>
      <c r="N435" s="112" t="s">
        <v>37</v>
      </c>
      <c r="O435" s="113">
        <v>0</v>
      </c>
      <c r="P435" s="113">
        <f>O435*H435</f>
        <v>0</v>
      </c>
      <c r="Q435" s="113">
        <v>0</v>
      </c>
      <c r="R435" s="113">
        <f>Q435*H435</f>
        <v>0</v>
      </c>
      <c r="S435" s="113">
        <v>0</v>
      </c>
      <c r="T435" s="114">
        <f>S435*H435</f>
        <v>0</v>
      </c>
      <c r="AR435" s="115" t="s">
        <v>112</v>
      </c>
      <c r="AT435" s="115" t="s">
        <v>107</v>
      </c>
      <c r="AU435" s="115" t="s">
        <v>66</v>
      </c>
      <c r="AY435" s="13" t="s">
        <v>113</v>
      </c>
      <c r="BE435" s="116">
        <f>IF(N435="základní",J435,0)</f>
        <v>20360</v>
      </c>
      <c r="BF435" s="116">
        <f>IF(N435="snížená",J435,0)</f>
        <v>0</v>
      </c>
      <c r="BG435" s="116">
        <f>IF(N435="zákl. přenesená",J435,0)</f>
        <v>0</v>
      </c>
      <c r="BH435" s="116">
        <f>IF(N435="sníž. přenesená",J435,0)</f>
        <v>0</v>
      </c>
      <c r="BI435" s="116">
        <f>IF(N435="nulová",J435,0)</f>
        <v>0</v>
      </c>
      <c r="BJ435" s="13" t="s">
        <v>74</v>
      </c>
      <c r="BK435" s="116">
        <f>ROUND(I435*H435,2)</f>
        <v>20360</v>
      </c>
      <c r="BL435" s="13" t="s">
        <v>112</v>
      </c>
      <c r="BM435" s="115" t="s">
        <v>915</v>
      </c>
    </row>
    <row r="436" spans="2:65" s="1" customFormat="1" ht="29.25">
      <c r="B436" s="25"/>
      <c r="D436" s="117" t="s">
        <v>114</v>
      </c>
      <c r="F436" s="118" t="s">
        <v>916</v>
      </c>
      <c r="L436" s="25"/>
      <c r="M436" s="119"/>
      <c r="T436" s="46"/>
      <c r="AT436" s="13" t="s">
        <v>114</v>
      </c>
      <c r="AU436" s="13" t="s">
        <v>66</v>
      </c>
    </row>
    <row r="437" spans="2:65" s="1" customFormat="1" ht="16.5" customHeight="1">
      <c r="B437" s="104"/>
      <c r="C437" s="105" t="s">
        <v>917</v>
      </c>
      <c r="D437" s="105" t="s">
        <v>107</v>
      </c>
      <c r="E437" s="106" t="s">
        <v>918</v>
      </c>
      <c r="F437" s="107" t="s">
        <v>919</v>
      </c>
      <c r="G437" s="108" t="s">
        <v>110</v>
      </c>
      <c r="H437" s="109">
        <v>40</v>
      </c>
      <c r="I437" s="110">
        <v>591</v>
      </c>
      <c r="J437" s="110">
        <f>ROUND(I437*H437,2)</f>
        <v>23640</v>
      </c>
      <c r="K437" s="107" t="s">
        <v>111</v>
      </c>
      <c r="L437" s="25"/>
      <c r="M437" s="111" t="s">
        <v>3</v>
      </c>
      <c r="N437" s="112" t="s">
        <v>37</v>
      </c>
      <c r="O437" s="113">
        <v>0</v>
      </c>
      <c r="P437" s="113">
        <f>O437*H437</f>
        <v>0</v>
      </c>
      <c r="Q437" s="113">
        <v>0</v>
      </c>
      <c r="R437" s="113">
        <f>Q437*H437</f>
        <v>0</v>
      </c>
      <c r="S437" s="113">
        <v>0</v>
      </c>
      <c r="T437" s="114">
        <f>S437*H437</f>
        <v>0</v>
      </c>
      <c r="AR437" s="115" t="s">
        <v>112</v>
      </c>
      <c r="AT437" s="115" t="s">
        <v>107</v>
      </c>
      <c r="AU437" s="115" t="s">
        <v>66</v>
      </c>
      <c r="AY437" s="13" t="s">
        <v>113</v>
      </c>
      <c r="BE437" s="116">
        <f>IF(N437="základní",J437,0)</f>
        <v>23640</v>
      </c>
      <c r="BF437" s="116">
        <f>IF(N437="snížená",J437,0)</f>
        <v>0</v>
      </c>
      <c r="BG437" s="116">
        <f>IF(N437="zákl. přenesená",J437,0)</f>
        <v>0</v>
      </c>
      <c r="BH437" s="116">
        <f>IF(N437="sníž. přenesená",J437,0)</f>
        <v>0</v>
      </c>
      <c r="BI437" s="116">
        <f>IF(N437="nulová",J437,0)</f>
        <v>0</v>
      </c>
      <c r="BJ437" s="13" t="s">
        <v>74</v>
      </c>
      <c r="BK437" s="116">
        <f>ROUND(I437*H437,2)</f>
        <v>23640</v>
      </c>
      <c r="BL437" s="13" t="s">
        <v>112</v>
      </c>
      <c r="BM437" s="115" t="s">
        <v>920</v>
      </c>
    </row>
    <row r="438" spans="2:65" s="1" customFormat="1" ht="29.25">
      <c r="B438" s="25"/>
      <c r="D438" s="117" t="s">
        <v>114</v>
      </c>
      <c r="F438" s="118" t="s">
        <v>921</v>
      </c>
      <c r="L438" s="25"/>
      <c r="M438" s="119"/>
      <c r="T438" s="46"/>
      <c r="AT438" s="13" t="s">
        <v>114</v>
      </c>
      <c r="AU438" s="13" t="s">
        <v>66</v>
      </c>
    </row>
    <row r="439" spans="2:65" s="1" customFormat="1" ht="16.5" customHeight="1">
      <c r="B439" s="104"/>
      <c r="C439" s="105" t="s">
        <v>518</v>
      </c>
      <c r="D439" s="105" t="s">
        <v>107</v>
      </c>
      <c r="E439" s="106" t="s">
        <v>922</v>
      </c>
      <c r="F439" s="107" t="s">
        <v>923</v>
      </c>
      <c r="G439" s="108" t="s">
        <v>110</v>
      </c>
      <c r="H439" s="109">
        <v>40</v>
      </c>
      <c r="I439" s="110">
        <v>681</v>
      </c>
      <c r="J439" s="110">
        <f>ROUND(I439*H439,2)</f>
        <v>27240</v>
      </c>
      <c r="K439" s="107" t="s">
        <v>111</v>
      </c>
      <c r="L439" s="25"/>
      <c r="M439" s="111" t="s">
        <v>3</v>
      </c>
      <c r="N439" s="112" t="s">
        <v>37</v>
      </c>
      <c r="O439" s="113">
        <v>0</v>
      </c>
      <c r="P439" s="113">
        <f>O439*H439</f>
        <v>0</v>
      </c>
      <c r="Q439" s="113">
        <v>0</v>
      </c>
      <c r="R439" s="113">
        <f>Q439*H439</f>
        <v>0</v>
      </c>
      <c r="S439" s="113">
        <v>0</v>
      </c>
      <c r="T439" s="114">
        <f>S439*H439</f>
        <v>0</v>
      </c>
      <c r="AR439" s="115" t="s">
        <v>112</v>
      </c>
      <c r="AT439" s="115" t="s">
        <v>107</v>
      </c>
      <c r="AU439" s="115" t="s">
        <v>66</v>
      </c>
      <c r="AY439" s="13" t="s">
        <v>113</v>
      </c>
      <c r="BE439" s="116">
        <f>IF(N439="základní",J439,0)</f>
        <v>27240</v>
      </c>
      <c r="BF439" s="116">
        <f>IF(N439="snížená",J439,0)</f>
        <v>0</v>
      </c>
      <c r="BG439" s="116">
        <f>IF(N439="zákl. přenesená",J439,0)</f>
        <v>0</v>
      </c>
      <c r="BH439" s="116">
        <f>IF(N439="sníž. přenesená",J439,0)</f>
        <v>0</v>
      </c>
      <c r="BI439" s="116">
        <f>IF(N439="nulová",J439,0)</f>
        <v>0</v>
      </c>
      <c r="BJ439" s="13" t="s">
        <v>74</v>
      </c>
      <c r="BK439" s="116">
        <f>ROUND(I439*H439,2)</f>
        <v>27240</v>
      </c>
      <c r="BL439" s="13" t="s">
        <v>112</v>
      </c>
      <c r="BM439" s="115" t="s">
        <v>924</v>
      </c>
    </row>
    <row r="440" spans="2:65" s="1" customFormat="1" ht="29.25">
      <c r="B440" s="25"/>
      <c r="D440" s="117" t="s">
        <v>114</v>
      </c>
      <c r="F440" s="118" t="s">
        <v>925</v>
      </c>
      <c r="L440" s="25"/>
      <c r="M440" s="119"/>
      <c r="T440" s="46"/>
      <c r="AT440" s="13" t="s">
        <v>114</v>
      </c>
      <c r="AU440" s="13" t="s">
        <v>66</v>
      </c>
    </row>
    <row r="441" spans="2:65" s="1" customFormat="1" ht="16.5" customHeight="1">
      <c r="B441" s="104"/>
      <c r="C441" s="105" t="s">
        <v>926</v>
      </c>
      <c r="D441" s="105" t="s">
        <v>107</v>
      </c>
      <c r="E441" s="106" t="s">
        <v>927</v>
      </c>
      <c r="F441" s="107" t="s">
        <v>928</v>
      </c>
      <c r="G441" s="108" t="s">
        <v>110</v>
      </c>
      <c r="H441" s="109">
        <v>40</v>
      </c>
      <c r="I441" s="110">
        <v>891</v>
      </c>
      <c r="J441" s="110">
        <f>ROUND(I441*H441,2)</f>
        <v>35640</v>
      </c>
      <c r="K441" s="107" t="s">
        <v>111</v>
      </c>
      <c r="L441" s="25"/>
      <c r="M441" s="111" t="s">
        <v>3</v>
      </c>
      <c r="N441" s="112" t="s">
        <v>37</v>
      </c>
      <c r="O441" s="113">
        <v>0</v>
      </c>
      <c r="P441" s="113">
        <f>O441*H441</f>
        <v>0</v>
      </c>
      <c r="Q441" s="113">
        <v>0</v>
      </c>
      <c r="R441" s="113">
        <f>Q441*H441</f>
        <v>0</v>
      </c>
      <c r="S441" s="113">
        <v>0</v>
      </c>
      <c r="T441" s="114">
        <f>S441*H441</f>
        <v>0</v>
      </c>
      <c r="AR441" s="115" t="s">
        <v>112</v>
      </c>
      <c r="AT441" s="115" t="s">
        <v>107</v>
      </c>
      <c r="AU441" s="115" t="s">
        <v>66</v>
      </c>
      <c r="AY441" s="13" t="s">
        <v>113</v>
      </c>
      <c r="BE441" s="116">
        <f>IF(N441="základní",J441,0)</f>
        <v>35640</v>
      </c>
      <c r="BF441" s="116">
        <f>IF(N441="snížená",J441,0)</f>
        <v>0</v>
      </c>
      <c r="BG441" s="116">
        <f>IF(N441="zákl. přenesená",J441,0)</f>
        <v>0</v>
      </c>
      <c r="BH441" s="116">
        <f>IF(N441="sníž. přenesená",J441,0)</f>
        <v>0</v>
      </c>
      <c r="BI441" s="116">
        <f>IF(N441="nulová",J441,0)</f>
        <v>0</v>
      </c>
      <c r="BJ441" s="13" t="s">
        <v>74</v>
      </c>
      <c r="BK441" s="116">
        <f>ROUND(I441*H441,2)</f>
        <v>35640</v>
      </c>
      <c r="BL441" s="13" t="s">
        <v>112</v>
      </c>
      <c r="BM441" s="115" t="s">
        <v>929</v>
      </c>
    </row>
    <row r="442" spans="2:65" s="1" customFormat="1" ht="29.25">
      <c r="B442" s="25"/>
      <c r="D442" s="117" t="s">
        <v>114</v>
      </c>
      <c r="F442" s="118" t="s">
        <v>930</v>
      </c>
      <c r="L442" s="25"/>
      <c r="M442" s="119"/>
      <c r="T442" s="46"/>
      <c r="AT442" s="13" t="s">
        <v>114</v>
      </c>
      <c r="AU442" s="13" t="s">
        <v>66</v>
      </c>
    </row>
    <row r="443" spans="2:65" s="1" customFormat="1" ht="16.5" customHeight="1">
      <c r="B443" s="104"/>
      <c r="C443" s="105" t="s">
        <v>523</v>
      </c>
      <c r="D443" s="105" t="s">
        <v>107</v>
      </c>
      <c r="E443" s="106" t="s">
        <v>931</v>
      </c>
      <c r="F443" s="107" t="s">
        <v>932</v>
      </c>
      <c r="G443" s="108" t="s">
        <v>110</v>
      </c>
      <c r="H443" s="109">
        <v>10</v>
      </c>
      <c r="I443" s="110">
        <v>285</v>
      </c>
      <c r="J443" s="110">
        <f>ROUND(I443*H443,2)</f>
        <v>2850</v>
      </c>
      <c r="K443" s="107" t="s">
        <v>111</v>
      </c>
      <c r="L443" s="25"/>
      <c r="M443" s="111" t="s">
        <v>3</v>
      </c>
      <c r="N443" s="112" t="s">
        <v>37</v>
      </c>
      <c r="O443" s="113">
        <v>0</v>
      </c>
      <c r="P443" s="113">
        <f>O443*H443</f>
        <v>0</v>
      </c>
      <c r="Q443" s="113">
        <v>0</v>
      </c>
      <c r="R443" s="113">
        <f>Q443*H443</f>
        <v>0</v>
      </c>
      <c r="S443" s="113">
        <v>0</v>
      </c>
      <c r="T443" s="114">
        <f>S443*H443</f>
        <v>0</v>
      </c>
      <c r="AR443" s="115" t="s">
        <v>112</v>
      </c>
      <c r="AT443" s="115" t="s">
        <v>107</v>
      </c>
      <c r="AU443" s="115" t="s">
        <v>66</v>
      </c>
      <c r="AY443" s="13" t="s">
        <v>113</v>
      </c>
      <c r="BE443" s="116">
        <f>IF(N443="základní",J443,0)</f>
        <v>2850</v>
      </c>
      <c r="BF443" s="116">
        <f>IF(N443="snížená",J443,0)</f>
        <v>0</v>
      </c>
      <c r="BG443" s="116">
        <f>IF(N443="zákl. přenesená",J443,0)</f>
        <v>0</v>
      </c>
      <c r="BH443" s="116">
        <f>IF(N443="sníž. přenesená",J443,0)</f>
        <v>0</v>
      </c>
      <c r="BI443" s="116">
        <f>IF(N443="nulová",J443,0)</f>
        <v>0</v>
      </c>
      <c r="BJ443" s="13" t="s">
        <v>74</v>
      </c>
      <c r="BK443" s="116">
        <f>ROUND(I443*H443,2)</f>
        <v>2850</v>
      </c>
      <c r="BL443" s="13" t="s">
        <v>112</v>
      </c>
      <c r="BM443" s="115" t="s">
        <v>933</v>
      </c>
    </row>
    <row r="444" spans="2:65" s="1" customFormat="1" ht="19.5">
      <c r="B444" s="25"/>
      <c r="D444" s="117" t="s">
        <v>114</v>
      </c>
      <c r="F444" s="118" t="s">
        <v>934</v>
      </c>
      <c r="L444" s="25"/>
      <c r="M444" s="119"/>
      <c r="T444" s="46"/>
      <c r="AT444" s="13" t="s">
        <v>114</v>
      </c>
      <c r="AU444" s="13" t="s">
        <v>66</v>
      </c>
    </row>
    <row r="445" spans="2:65" s="1" customFormat="1" ht="16.5" customHeight="1">
      <c r="B445" s="104"/>
      <c r="C445" s="105" t="s">
        <v>935</v>
      </c>
      <c r="D445" s="105" t="s">
        <v>107</v>
      </c>
      <c r="E445" s="106" t="s">
        <v>936</v>
      </c>
      <c r="F445" s="107" t="s">
        <v>937</v>
      </c>
      <c r="G445" s="108" t="s">
        <v>110</v>
      </c>
      <c r="H445" s="109">
        <v>40</v>
      </c>
      <c r="I445" s="110">
        <v>99</v>
      </c>
      <c r="J445" s="110">
        <f>ROUND(I445*H445,2)</f>
        <v>3960</v>
      </c>
      <c r="K445" s="107" t="s">
        <v>111</v>
      </c>
      <c r="L445" s="25"/>
      <c r="M445" s="111" t="s">
        <v>3</v>
      </c>
      <c r="N445" s="112" t="s">
        <v>37</v>
      </c>
      <c r="O445" s="113">
        <v>0</v>
      </c>
      <c r="P445" s="113">
        <f>O445*H445</f>
        <v>0</v>
      </c>
      <c r="Q445" s="113">
        <v>0</v>
      </c>
      <c r="R445" s="113">
        <f>Q445*H445</f>
        <v>0</v>
      </c>
      <c r="S445" s="113">
        <v>0</v>
      </c>
      <c r="T445" s="114">
        <f>S445*H445</f>
        <v>0</v>
      </c>
      <c r="AR445" s="115" t="s">
        <v>112</v>
      </c>
      <c r="AT445" s="115" t="s">
        <v>107</v>
      </c>
      <c r="AU445" s="115" t="s">
        <v>66</v>
      </c>
      <c r="AY445" s="13" t="s">
        <v>113</v>
      </c>
      <c r="BE445" s="116">
        <f>IF(N445="základní",J445,0)</f>
        <v>3960</v>
      </c>
      <c r="BF445" s="116">
        <f>IF(N445="snížená",J445,0)</f>
        <v>0</v>
      </c>
      <c r="BG445" s="116">
        <f>IF(N445="zákl. přenesená",J445,0)</f>
        <v>0</v>
      </c>
      <c r="BH445" s="116">
        <f>IF(N445="sníž. přenesená",J445,0)</f>
        <v>0</v>
      </c>
      <c r="BI445" s="116">
        <f>IF(N445="nulová",J445,0)</f>
        <v>0</v>
      </c>
      <c r="BJ445" s="13" t="s">
        <v>74</v>
      </c>
      <c r="BK445" s="116">
        <f>ROUND(I445*H445,2)</f>
        <v>3960</v>
      </c>
      <c r="BL445" s="13" t="s">
        <v>112</v>
      </c>
      <c r="BM445" s="115" t="s">
        <v>938</v>
      </c>
    </row>
    <row r="446" spans="2:65" s="1" customFormat="1" ht="19.5">
      <c r="B446" s="25"/>
      <c r="D446" s="117" t="s">
        <v>114</v>
      </c>
      <c r="F446" s="118" t="s">
        <v>939</v>
      </c>
      <c r="L446" s="25"/>
      <c r="M446" s="119"/>
      <c r="T446" s="46"/>
      <c r="AT446" s="13" t="s">
        <v>114</v>
      </c>
      <c r="AU446" s="13" t="s">
        <v>66</v>
      </c>
    </row>
    <row r="447" spans="2:65" s="1" customFormat="1" ht="16.5" customHeight="1">
      <c r="B447" s="104"/>
      <c r="C447" s="105" t="s">
        <v>527</v>
      </c>
      <c r="D447" s="105" t="s">
        <v>107</v>
      </c>
      <c r="E447" s="106" t="s">
        <v>940</v>
      </c>
      <c r="F447" s="107" t="s">
        <v>941</v>
      </c>
      <c r="G447" s="108" t="s">
        <v>118</v>
      </c>
      <c r="H447" s="109">
        <v>0.1</v>
      </c>
      <c r="I447" s="110">
        <v>935300</v>
      </c>
      <c r="J447" s="110">
        <f>ROUND(I447*H447,2)</f>
        <v>93530</v>
      </c>
      <c r="K447" s="107" t="s">
        <v>111</v>
      </c>
      <c r="L447" s="25"/>
      <c r="M447" s="111" t="s">
        <v>3</v>
      </c>
      <c r="N447" s="112" t="s">
        <v>37</v>
      </c>
      <c r="O447" s="113">
        <v>0</v>
      </c>
      <c r="P447" s="113">
        <f>O447*H447</f>
        <v>0</v>
      </c>
      <c r="Q447" s="113">
        <v>0</v>
      </c>
      <c r="R447" s="113">
        <f>Q447*H447</f>
        <v>0</v>
      </c>
      <c r="S447" s="113">
        <v>0</v>
      </c>
      <c r="T447" s="114">
        <f>S447*H447</f>
        <v>0</v>
      </c>
      <c r="AR447" s="115" t="s">
        <v>112</v>
      </c>
      <c r="AT447" s="115" t="s">
        <v>107</v>
      </c>
      <c r="AU447" s="115" t="s">
        <v>66</v>
      </c>
      <c r="AY447" s="13" t="s">
        <v>113</v>
      </c>
      <c r="BE447" s="116">
        <f>IF(N447="základní",J447,0)</f>
        <v>93530</v>
      </c>
      <c r="BF447" s="116">
        <f>IF(N447="snížená",J447,0)</f>
        <v>0</v>
      </c>
      <c r="BG447" s="116">
        <f>IF(N447="zákl. přenesená",J447,0)</f>
        <v>0</v>
      </c>
      <c r="BH447" s="116">
        <f>IF(N447="sníž. přenesená",J447,0)</f>
        <v>0</v>
      </c>
      <c r="BI447" s="116">
        <f>IF(N447="nulová",J447,0)</f>
        <v>0</v>
      </c>
      <c r="BJ447" s="13" t="s">
        <v>74</v>
      </c>
      <c r="BK447" s="116">
        <f>ROUND(I447*H447,2)</f>
        <v>93530</v>
      </c>
      <c r="BL447" s="13" t="s">
        <v>112</v>
      </c>
      <c r="BM447" s="115" t="s">
        <v>942</v>
      </c>
    </row>
    <row r="448" spans="2:65" s="1" customFormat="1" ht="29.25">
      <c r="B448" s="25"/>
      <c r="D448" s="117" t="s">
        <v>114</v>
      </c>
      <c r="F448" s="118" t="s">
        <v>943</v>
      </c>
      <c r="L448" s="25"/>
      <c r="M448" s="119"/>
      <c r="T448" s="46"/>
      <c r="AT448" s="13" t="s">
        <v>114</v>
      </c>
      <c r="AU448" s="13" t="s">
        <v>66</v>
      </c>
    </row>
    <row r="449" spans="2:65" s="1" customFormat="1" ht="16.5" customHeight="1">
      <c r="B449" s="104"/>
      <c r="C449" s="105" t="s">
        <v>944</v>
      </c>
      <c r="D449" s="105" t="s">
        <v>107</v>
      </c>
      <c r="E449" s="106" t="s">
        <v>945</v>
      </c>
      <c r="F449" s="107" t="s">
        <v>946</v>
      </c>
      <c r="G449" s="108" t="s">
        <v>118</v>
      </c>
      <c r="H449" s="109">
        <v>0.1</v>
      </c>
      <c r="I449" s="110">
        <v>928900</v>
      </c>
      <c r="J449" s="110">
        <f>ROUND(I449*H449,2)</f>
        <v>92890</v>
      </c>
      <c r="K449" s="107" t="s">
        <v>111</v>
      </c>
      <c r="L449" s="25"/>
      <c r="M449" s="111" t="s">
        <v>3</v>
      </c>
      <c r="N449" s="112" t="s">
        <v>37</v>
      </c>
      <c r="O449" s="113">
        <v>0</v>
      </c>
      <c r="P449" s="113">
        <f>O449*H449</f>
        <v>0</v>
      </c>
      <c r="Q449" s="113">
        <v>0</v>
      </c>
      <c r="R449" s="113">
        <f>Q449*H449</f>
        <v>0</v>
      </c>
      <c r="S449" s="113">
        <v>0</v>
      </c>
      <c r="T449" s="114">
        <f>S449*H449</f>
        <v>0</v>
      </c>
      <c r="AR449" s="115" t="s">
        <v>112</v>
      </c>
      <c r="AT449" s="115" t="s">
        <v>107</v>
      </c>
      <c r="AU449" s="115" t="s">
        <v>66</v>
      </c>
      <c r="AY449" s="13" t="s">
        <v>113</v>
      </c>
      <c r="BE449" s="116">
        <f>IF(N449="základní",J449,0)</f>
        <v>92890</v>
      </c>
      <c r="BF449" s="116">
        <f>IF(N449="snížená",J449,0)</f>
        <v>0</v>
      </c>
      <c r="BG449" s="116">
        <f>IF(N449="zákl. přenesená",J449,0)</f>
        <v>0</v>
      </c>
      <c r="BH449" s="116">
        <f>IF(N449="sníž. přenesená",J449,0)</f>
        <v>0</v>
      </c>
      <c r="BI449" s="116">
        <f>IF(N449="nulová",J449,0)</f>
        <v>0</v>
      </c>
      <c r="BJ449" s="13" t="s">
        <v>74</v>
      </c>
      <c r="BK449" s="116">
        <f>ROUND(I449*H449,2)</f>
        <v>92890</v>
      </c>
      <c r="BL449" s="13" t="s">
        <v>112</v>
      </c>
      <c r="BM449" s="115" t="s">
        <v>947</v>
      </c>
    </row>
    <row r="450" spans="2:65" s="1" customFormat="1" ht="29.25">
      <c r="B450" s="25"/>
      <c r="D450" s="117" t="s">
        <v>114</v>
      </c>
      <c r="F450" s="118" t="s">
        <v>948</v>
      </c>
      <c r="L450" s="25"/>
      <c r="M450" s="119"/>
      <c r="T450" s="46"/>
      <c r="AT450" s="13" t="s">
        <v>114</v>
      </c>
      <c r="AU450" s="13" t="s">
        <v>66</v>
      </c>
    </row>
    <row r="451" spans="2:65" s="1" customFormat="1" ht="16.5" customHeight="1">
      <c r="B451" s="104"/>
      <c r="C451" s="105" t="s">
        <v>532</v>
      </c>
      <c r="D451" s="105" t="s">
        <v>107</v>
      </c>
      <c r="E451" s="106" t="s">
        <v>949</v>
      </c>
      <c r="F451" s="107" t="s">
        <v>950</v>
      </c>
      <c r="G451" s="108" t="s">
        <v>118</v>
      </c>
      <c r="H451" s="109">
        <v>0.2</v>
      </c>
      <c r="I451" s="110">
        <v>835400</v>
      </c>
      <c r="J451" s="110">
        <f>ROUND(I451*H451,2)</f>
        <v>167080</v>
      </c>
      <c r="K451" s="107" t="s">
        <v>111</v>
      </c>
      <c r="L451" s="25"/>
      <c r="M451" s="111" t="s">
        <v>3</v>
      </c>
      <c r="N451" s="112" t="s">
        <v>37</v>
      </c>
      <c r="O451" s="113">
        <v>0</v>
      </c>
      <c r="P451" s="113">
        <f>O451*H451</f>
        <v>0</v>
      </c>
      <c r="Q451" s="113">
        <v>0</v>
      </c>
      <c r="R451" s="113">
        <f>Q451*H451</f>
        <v>0</v>
      </c>
      <c r="S451" s="113">
        <v>0</v>
      </c>
      <c r="T451" s="114">
        <f>S451*H451</f>
        <v>0</v>
      </c>
      <c r="AR451" s="115" t="s">
        <v>112</v>
      </c>
      <c r="AT451" s="115" t="s">
        <v>107</v>
      </c>
      <c r="AU451" s="115" t="s">
        <v>66</v>
      </c>
      <c r="AY451" s="13" t="s">
        <v>113</v>
      </c>
      <c r="BE451" s="116">
        <f>IF(N451="základní",J451,0)</f>
        <v>167080</v>
      </c>
      <c r="BF451" s="116">
        <f>IF(N451="snížená",J451,0)</f>
        <v>0</v>
      </c>
      <c r="BG451" s="116">
        <f>IF(N451="zákl. přenesená",J451,0)</f>
        <v>0</v>
      </c>
      <c r="BH451" s="116">
        <f>IF(N451="sníž. přenesená",J451,0)</f>
        <v>0</v>
      </c>
      <c r="BI451" s="116">
        <f>IF(N451="nulová",J451,0)</f>
        <v>0</v>
      </c>
      <c r="BJ451" s="13" t="s">
        <v>74</v>
      </c>
      <c r="BK451" s="116">
        <f>ROUND(I451*H451,2)</f>
        <v>167080</v>
      </c>
      <c r="BL451" s="13" t="s">
        <v>112</v>
      </c>
      <c r="BM451" s="115" t="s">
        <v>951</v>
      </c>
    </row>
    <row r="452" spans="2:65" s="1" customFormat="1" ht="29.25">
      <c r="B452" s="25"/>
      <c r="D452" s="117" t="s">
        <v>114</v>
      </c>
      <c r="F452" s="118" t="s">
        <v>952</v>
      </c>
      <c r="L452" s="25"/>
      <c r="M452" s="119"/>
      <c r="T452" s="46"/>
      <c r="AT452" s="13" t="s">
        <v>114</v>
      </c>
      <c r="AU452" s="13" t="s">
        <v>66</v>
      </c>
    </row>
    <row r="453" spans="2:65" s="1" customFormat="1" ht="16.5" customHeight="1">
      <c r="B453" s="104"/>
      <c r="C453" s="105" t="s">
        <v>953</v>
      </c>
      <c r="D453" s="105" t="s">
        <v>107</v>
      </c>
      <c r="E453" s="106" t="s">
        <v>954</v>
      </c>
      <c r="F453" s="107" t="s">
        <v>955</v>
      </c>
      <c r="G453" s="108" t="s">
        <v>118</v>
      </c>
      <c r="H453" s="109">
        <v>0.1</v>
      </c>
      <c r="I453" s="110">
        <v>844400</v>
      </c>
      <c r="J453" s="110">
        <f>ROUND(I453*H453,2)</f>
        <v>84440</v>
      </c>
      <c r="K453" s="107" t="s">
        <v>111</v>
      </c>
      <c r="L453" s="25"/>
      <c r="M453" s="111" t="s">
        <v>3</v>
      </c>
      <c r="N453" s="112" t="s">
        <v>37</v>
      </c>
      <c r="O453" s="113">
        <v>0</v>
      </c>
      <c r="P453" s="113">
        <f>O453*H453</f>
        <v>0</v>
      </c>
      <c r="Q453" s="113">
        <v>0</v>
      </c>
      <c r="R453" s="113">
        <f>Q453*H453</f>
        <v>0</v>
      </c>
      <c r="S453" s="113">
        <v>0</v>
      </c>
      <c r="T453" s="114">
        <f>S453*H453</f>
        <v>0</v>
      </c>
      <c r="AR453" s="115" t="s">
        <v>112</v>
      </c>
      <c r="AT453" s="115" t="s">
        <v>107</v>
      </c>
      <c r="AU453" s="115" t="s">
        <v>66</v>
      </c>
      <c r="AY453" s="13" t="s">
        <v>113</v>
      </c>
      <c r="BE453" s="116">
        <f>IF(N453="základní",J453,0)</f>
        <v>84440</v>
      </c>
      <c r="BF453" s="116">
        <f>IF(N453="snížená",J453,0)</f>
        <v>0</v>
      </c>
      <c r="BG453" s="116">
        <f>IF(N453="zákl. přenesená",J453,0)</f>
        <v>0</v>
      </c>
      <c r="BH453" s="116">
        <f>IF(N453="sníž. přenesená",J453,0)</f>
        <v>0</v>
      </c>
      <c r="BI453" s="116">
        <f>IF(N453="nulová",J453,0)</f>
        <v>0</v>
      </c>
      <c r="BJ453" s="13" t="s">
        <v>74</v>
      </c>
      <c r="BK453" s="116">
        <f>ROUND(I453*H453,2)</f>
        <v>84440</v>
      </c>
      <c r="BL453" s="13" t="s">
        <v>112</v>
      </c>
      <c r="BM453" s="115" t="s">
        <v>956</v>
      </c>
    </row>
    <row r="454" spans="2:65" s="1" customFormat="1" ht="29.25">
      <c r="B454" s="25"/>
      <c r="D454" s="117" t="s">
        <v>114</v>
      </c>
      <c r="F454" s="118" t="s">
        <v>957</v>
      </c>
      <c r="L454" s="25"/>
      <c r="M454" s="119"/>
      <c r="T454" s="46"/>
      <c r="AT454" s="13" t="s">
        <v>114</v>
      </c>
      <c r="AU454" s="13" t="s">
        <v>66</v>
      </c>
    </row>
    <row r="455" spans="2:65" s="1" customFormat="1" ht="16.5" customHeight="1">
      <c r="B455" s="104"/>
      <c r="C455" s="105" t="s">
        <v>536</v>
      </c>
      <c r="D455" s="105" t="s">
        <v>107</v>
      </c>
      <c r="E455" s="106" t="s">
        <v>958</v>
      </c>
      <c r="F455" s="107" t="s">
        <v>959</v>
      </c>
      <c r="G455" s="108" t="s">
        <v>118</v>
      </c>
      <c r="H455" s="109">
        <v>0.1</v>
      </c>
      <c r="I455" s="110">
        <v>842100</v>
      </c>
      <c r="J455" s="110">
        <f>ROUND(I455*H455,2)</f>
        <v>84210</v>
      </c>
      <c r="K455" s="107" t="s">
        <v>111</v>
      </c>
      <c r="L455" s="25"/>
      <c r="M455" s="111" t="s">
        <v>3</v>
      </c>
      <c r="N455" s="112" t="s">
        <v>37</v>
      </c>
      <c r="O455" s="113">
        <v>0</v>
      </c>
      <c r="P455" s="113">
        <f>O455*H455</f>
        <v>0</v>
      </c>
      <c r="Q455" s="113">
        <v>0</v>
      </c>
      <c r="R455" s="113">
        <f>Q455*H455</f>
        <v>0</v>
      </c>
      <c r="S455" s="113">
        <v>0</v>
      </c>
      <c r="T455" s="114">
        <f>S455*H455</f>
        <v>0</v>
      </c>
      <c r="AR455" s="115" t="s">
        <v>112</v>
      </c>
      <c r="AT455" s="115" t="s">
        <v>107</v>
      </c>
      <c r="AU455" s="115" t="s">
        <v>66</v>
      </c>
      <c r="AY455" s="13" t="s">
        <v>113</v>
      </c>
      <c r="BE455" s="116">
        <f>IF(N455="základní",J455,0)</f>
        <v>84210</v>
      </c>
      <c r="BF455" s="116">
        <f>IF(N455="snížená",J455,0)</f>
        <v>0</v>
      </c>
      <c r="BG455" s="116">
        <f>IF(N455="zákl. přenesená",J455,0)</f>
        <v>0</v>
      </c>
      <c r="BH455" s="116">
        <f>IF(N455="sníž. přenesená",J455,0)</f>
        <v>0</v>
      </c>
      <c r="BI455" s="116">
        <f>IF(N455="nulová",J455,0)</f>
        <v>0</v>
      </c>
      <c r="BJ455" s="13" t="s">
        <v>74</v>
      </c>
      <c r="BK455" s="116">
        <f>ROUND(I455*H455,2)</f>
        <v>84210</v>
      </c>
      <c r="BL455" s="13" t="s">
        <v>112</v>
      </c>
      <c r="BM455" s="115" t="s">
        <v>960</v>
      </c>
    </row>
    <row r="456" spans="2:65" s="1" customFormat="1" ht="29.25">
      <c r="B456" s="25"/>
      <c r="D456" s="117" t="s">
        <v>114</v>
      </c>
      <c r="F456" s="118" t="s">
        <v>961</v>
      </c>
      <c r="L456" s="25"/>
      <c r="M456" s="119"/>
      <c r="T456" s="46"/>
      <c r="AT456" s="13" t="s">
        <v>114</v>
      </c>
      <c r="AU456" s="13" t="s">
        <v>66</v>
      </c>
    </row>
    <row r="457" spans="2:65" s="1" customFormat="1" ht="16.5" customHeight="1">
      <c r="B457" s="104"/>
      <c r="C457" s="105" t="s">
        <v>962</v>
      </c>
      <c r="D457" s="105" t="s">
        <v>107</v>
      </c>
      <c r="E457" s="106" t="s">
        <v>963</v>
      </c>
      <c r="F457" s="107" t="s">
        <v>964</v>
      </c>
      <c r="G457" s="108" t="s">
        <v>118</v>
      </c>
      <c r="H457" s="109">
        <v>0.2</v>
      </c>
      <c r="I457" s="110">
        <v>781800</v>
      </c>
      <c r="J457" s="110">
        <f>ROUND(I457*H457,2)</f>
        <v>156360</v>
      </c>
      <c r="K457" s="107" t="s">
        <v>111</v>
      </c>
      <c r="L457" s="25"/>
      <c r="M457" s="111" t="s">
        <v>3</v>
      </c>
      <c r="N457" s="112" t="s">
        <v>37</v>
      </c>
      <c r="O457" s="113">
        <v>0</v>
      </c>
      <c r="P457" s="113">
        <f>O457*H457</f>
        <v>0</v>
      </c>
      <c r="Q457" s="113">
        <v>0</v>
      </c>
      <c r="R457" s="113">
        <f>Q457*H457</f>
        <v>0</v>
      </c>
      <c r="S457" s="113">
        <v>0</v>
      </c>
      <c r="T457" s="114">
        <f>S457*H457</f>
        <v>0</v>
      </c>
      <c r="AR457" s="115" t="s">
        <v>112</v>
      </c>
      <c r="AT457" s="115" t="s">
        <v>107</v>
      </c>
      <c r="AU457" s="115" t="s">
        <v>66</v>
      </c>
      <c r="AY457" s="13" t="s">
        <v>113</v>
      </c>
      <c r="BE457" s="116">
        <f>IF(N457="základní",J457,0)</f>
        <v>156360</v>
      </c>
      <c r="BF457" s="116">
        <f>IF(N457="snížená",J457,0)</f>
        <v>0</v>
      </c>
      <c r="BG457" s="116">
        <f>IF(N457="zákl. přenesená",J457,0)</f>
        <v>0</v>
      </c>
      <c r="BH457" s="116">
        <f>IF(N457="sníž. přenesená",J457,0)</f>
        <v>0</v>
      </c>
      <c r="BI457" s="116">
        <f>IF(N457="nulová",J457,0)</f>
        <v>0</v>
      </c>
      <c r="BJ457" s="13" t="s">
        <v>74</v>
      </c>
      <c r="BK457" s="116">
        <f>ROUND(I457*H457,2)</f>
        <v>156360</v>
      </c>
      <c r="BL457" s="13" t="s">
        <v>112</v>
      </c>
      <c r="BM457" s="115" t="s">
        <v>965</v>
      </c>
    </row>
    <row r="458" spans="2:65" s="1" customFormat="1" ht="29.25">
      <c r="B458" s="25"/>
      <c r="D458" s="117" t="s">
        <v>114</v>
      </c>
      <c r="F458" s="118" t="s">
        <v>966</v>
      </c>
      <c r="L458" s="25"/>
      <c r="M458" s="119"/>
      <c r="T458" s="46"/>
      <c r="AT458" s="13" t="s">
        <v>114</v>
      </c>
      <c r="AU458" s="13" t="s">
        <v>66</v>
      </c>
    </row>
    <row r="459" spans="2:65" s="1" customFormat="1" ht="16.5" customHeight="1">
      <c r="B459" s="104"/>
      <c r="C459" s="105" t="s">
        <v>541</v>
      </c>
      <c r="D459" s="105" t="s">
        <v>107</v>
      </c>
      <c r="E459" s="106" t="s">
        <v>967</v>
      </c>
      <c r="F459" s="107" t="s">
        <v>968</v>
      </c>
      <c r="G459" s="108" t="s">
        <v>118</v>
      </c>
      <c r="H459" s="109">
        <v>0.1</v>
      </c>
      <c r="I459" s="110">
        <v>830800</v>
      </c>
      <c r="J459" s="110">
        <f>ROUND(I459*H459,2)</f>
        <v>83080</v>
      </c>
      <c r="K459" s="107" t="s">
        <v>111</v>
      </c>
      <c r="L459" s="25"/>
      <c r="M459" s="111" t="s">
        <v>3</v>
      </c>
      <c r="N459" s="112" t="s">
        <v>37</v>
      </c>
      <c r="O459" s="113">
        <v>0</v>
      </c>
      <c r="P459" s="113">
        <f>O459*H459</f>
        <v>0</v>
      </c>
      <c r="Q459" s="113">
        <v>0</v>
      </c>
      <c r="R459" s="113">
        <f>Q459*H459</f>
        <v>0</v>
      </c>
      <c r="S459" s="113">
        <v>0</v>
      </c>
      <c r="T459" s="114">
        <f>S459*H459</f>
        <v>0</v>
      </c>
      <c r="AR459" s="115" t="s">
        <v>112</v>
      </c>
      <c r="AT459" s="115" t="s">
        <v>107</v>
      </c>
      <c r="AU459" s="115" t="s">
        <v>66</v>
      </c>
      <c r="AY459" s="13" t="s">
        <v>113</v>
      </c>
      <c r="BE459" s="116">
        <f>IF(N459="základní",J459,0)</f>
        <v>83080</v>
      </c>
      <c r="BF459" s="116">
        <f>IF(N459="snížená",J459,0)</f>
        <v>0</v>
      </c>
      <c r="BG459" s="116">
        <f>IF(N459="zákl. přenesená",J459,0)</f>
        <v>0</v>
      </c>
      <c r="BH459" s="116">
        <f>IF(N459="sníž. přenesená",J459,0)</f>
        <v>0</v>
      </c>
      <c r="BI459" s="116">
        <f>IF(N459="nulová",J459,0)</f>
        <v>0</v>
      </c>
      <c r="BJ459" s="13" t="s">
        <v>74</v>
      </c>
      <c r="BK459" s="116">
        <f>ROUND(I459*H459,2)</f>
        <v>83080</v>
      </c>
      <c r="BL459" s="13" t="s">
        <v>112</v>
      </c>
      <c r="BM459" s="115" t="s">
        <v>969</v>
      </c>
    </row>
    <row r="460" spans="2:65" s="1" customFormat="1" ht="29.25">
      <c r="B460" s="25"/>
      <c r="D460" s="117" t="s">
        <v>114</v>
      </c>
      <c r="F460" s="118" t="s">
        <v>970</v>
      </c>
      <c r="L460" s="25"/>
      <c r="M460" s="119"/>
      <c r="T460" s="46"/>
      <c r="AT460" s="13" t="s">
        <v>114</v>
      </c>
      <c r="AU460" s="13" t="s">
        <v>66</v>
      </c>
    </row>
    <row r="461" spans="2:65" s="1" customFormat="1" ht="16.5" customHeight="1">
      <c r="B461" s="104"/>
      <c r="C461" s="105" t="s">
        <v>971</v>
      </c>
      <c r="D461" s="105" t="s">
        <v>107</v>
      </c>
      <c r="E461" s="106" t="s">
        <v>972</v>
      </c>
      <c r="F461" s="107" t="s">
        <v>973</v>
      </c>
      <c r="G461" s="108" t="s">
        <v>118</v>
      </c>
      <c r="H461" s="109">
        <v>0.1</v>
      </c>
      <c r="I461" s="110">
        <v>833300</v>
      </c>
      <c r="J461" s="110">
        <f>ROUND(I461*H461,2)</f>
        <v>83330</v>
      </c>
      <c r="K461" s="107" t="s">
        <v>111</v>
      </c>
      <c r="L461" s="25"/>
      <c r="M461" s="111" t="s">
        <v>3</v>
      </c>
      <c r="N461" s="112" t="s">
        <v>37</v>
      </c>
      <c r="O461" s="113">
        <v>0</v>
      </c>
      <c r="P461" s="113">
        <f>O461*H461</f>
        <v>0</v>
      </c>
      <c r="Q461" s="113">
        <v>0</v>
      </c>
      <c r="R461" s="113">
        <f>Q461*H461</f>
        <v>0</v>
      </c>
      <c r="S461" s="113">
        <v>0</v>
      </c>
      <c r="T461" s="114">
        <f>S461*H461</f>
        <v>0</v>
      </c>
      <c r="AR461" s="115" t="s">
        <v>112</v>
      </c>
      <c r="AT461" s="115" t="s">
        <v>107</v>
      </c>
      <c r="AU461" s="115" t="s">
        <v>66</v>
      </c>
      <c r="AY461" s="13" t="s">
        <v>113</v>
      </c>
      <c r="BE461" s="116">
        <f>IF(N461="základní",J461,0)</f>
        <v>83330</v>
      </c>
      <c r="BF461" s="116">
        <f>IF(N461="snížená",J461,0)</f>
        <v>0</v>
      </c>
      <c r="BG461" s="116">
        <f>IF(N461="zákl. přenesená",J461,0)</f>
        <v>0</v>
      </c>
      <c r="BH461" s="116">
        <f>IF(N461="sníž. přenesená",J461,0)</f>
        <v>0</v>
      </c>
      <c r="BI461" s="116">
        <f>IF(N461="nulová",J461,0)</f>
        <v>0</v>
      </c>
      <c r="BJ461" s="13" t="s">
        <v>74</v>
      </c>
      <c r="BK461" s="116">
        <f>ROUND(I461*H461,2)</f>
        <v>83330</v>
      </c>
      <c r="BL461" s="13" t="s">
        <v>112</v>
      </c>
      <c r="BM461" s="115" t="s">
        <v>974</v>
      </c>
    </row>
    <row r="462" spans="2:65" s="1" customFormat="1" ht="29.25">
      <c r="B462" s="25"/>
      <c r="D462" s="117" t="s">
        <v>114</v>
      </c>
      <c r="F462" s="118" t="s">
        <v>975</v>
      </c>
      <c r="L462" s="25"/>
      <c r="M462" s="119"/>
      <c r="T462" s="46"/>
      <c r="AT462" s="13" t="s">
        <v>114</v>
      </c>
      <c r="AU462" s="13" t="s">
        <v>66</v>
      </c>
    </row>
    <row r="463" spans="2:65" s="1" customFormat="1" ht="16.5" customHeight="1">
      <c r="B463" s="104"/>
      <c r="C463" s="105" t="s">
        <v>545</v>
      </c>
      <c r="D463" s="105" t="s">
        <v>107</v>
      </c>
      <c r="E463" s="106" t="s">
        <v>976</v>
      </c>
      <c r="F463" s="107" t="s">
        <v>977</v>
      </c>
      <c r="G463" s="108" t="s">
        <v>118</v>
      </c>
      <c r="H463" s="109">
        <v>0.2</v>
      </c>
      <c r="I463" s="110">
        <v>659900</v>
      </c>
      <c r="J463" s="110">
        <f>ROUND(I463*H463,2)</f>
        <v>131980</v>
      </c>
      <c r="K463" s="107" t="s">
        <v>111</v>
      </c>
      <c r="L463" s="25"/>
      <c r="M463" s="111" t="s">
        <v>3</v>
      </c>
      <c r="N463" s="112" t="s">
        <v>37</v>
      </c>
      <c r="O463" s="113">
        <v>0</v>
      </c>
      <c r="P463" s="113">
        <f>O463*H463</f>
        <v>0</v>
      </c>
      <c r="Q463" s="113">
        <v>0</v>
      </c>
      <c r="R463" s="113">
        <f>Q463*H463</f>
        <v>0</v>
      </c>
      <c r="S463" s="113">
        <v>0</v>
      </c>
      <c r="T463" s="114">
        <f>S463*H463</f>
        <v>0</v>
      </c>
      <c r="AR463" s="115" t="s">
        <v>112</v>
      </c>
      <c r="AT463" s="115" t="s">
        <v>107</v>
      </c>
      <c r="AU463" s="115" t="s">
        <v>66</v>
      </c>
      <c r="AY463" s="13" t="s">
        <v>113</v>
      </c>
      <c r="BE463" s="116">
        <f>IF(N463="základní",J463,0)</f>
        <v>131980</v>
      </c>
      <c r="BF463" s="116">
        <f>IF(N463="snížená",J463,0)</f>
        <v>0</v>
      </c>
      <c r="BG463" s="116">
        <f>IF(N463="zákl. přenesená",J463,0)</f>
        <v>0</v>
      </c>
      <c r="BH463" s="116">
        <f>IF(N463="sníž. přenesená",J463,0)</f>
        <v>0</v>
      </c>
      <c r="BI463" s="116">
        <f>IF(N463="nulová",J463,0)</f>
        <v>0</v>
      </c>
      <c r="BJ463" s="13" t="s">
        <v>74</v>
      </c>
      <c r="BK463" s="116">
        <f>ROUND(I463*H463,2)</f>
        <v>131980</v>
      </c>
      <c r="BL463" s="13" t="s">
        <v>112</v>
      </c>
      <c r="BM463" s="115" t="s">
        <v>978</v>
      </c>
    </row>
    <row r="464" spans="2:65" s="1" customFormat="1" ht="29.25">
      <c r="B464" s="25"/>
      <c r="D464" s="117" t="s">
        <v>114</v>
      </c>
      <c r="F464" s="118" t="s">
        <v>979</v>
      </c>
      <c r="L464" s="25"/>
      <c r="M464" s="119"/>
      <c r="T464" s="46"/>
      <c r="AT464" s="13" t="s">
        <v>114</v>
      </c>
      <c r="AU464" s="13" t="s">
        <v>66</v>
      </c>
    </row>
    <row r="465" spans="2:65" s="1" customFormat="1" ht="16.5" customHeight="1">
      <c r="B465" s="104"/>
      <c r="C465" s="105" t="s">
        <v>980</v>
      </c>
      <c r="D465" s="105" t="s">
        <v>107</v>
      </c>
      <c r="E465" s="106" t="s">
        <v>981</v>
      </c>
      <c r="F465" s="107" t="s">
        <v>982</v>
      </c>
      <c r="G465" s="108" t="s">
        <v>118</v>
      </c>
      <c r="H465" s="109">
        <v>0.1</v>
      </c>
      <c r="I465" s="110">
        <v>728500</v>
      </c>
      <c r="J465" s="110">
        <f>ROUND(I465*H465,2)</f>
        <v>72850</v>
      </c>
      <c r="K465" s="107" t="s">
        <v>111</v>
      </c>
      <c r="L465" s="25"/>
      <c r="M465" s="111" t="s">
        <v>3</v>
      </c>
      <c r="N465" s="112" t="s">
        <v>37</v>
      </c>
      <c r="O465" s="113">
        <v>0</v>
      </c>
      <c r="P465" s="113">
        <f>O465*H465</f>
        <v>0</v>
      </c>
      <c r="Q465" s="113">
        <v>0</v>
      </c>
      <c r="R465" s="113">
        <f>Q465*H465</f>
        <v>0</v>
      </c>
      <c r="S465" s="113">
        <v>0</v>
      </c>
      <c r="T465" s="114">
        <f>S465*H465</f>
        <v>0</v>
      </c>
      <c r="AR465" s="115" t="s">
        <v>112</v>
      </c>
      <c r="AT465" s="115" t="s">
        <v>107</v>
      </c>
      <c r="AU465" s="115" t="s">
        <v>66</v>
      </c>
      <c r="AY465" s="13" t="s">
        <v>113</v>
      </c>
      <c r="BE465" s="116">
        <f>IF(N465="základní",J465,0)</f>
        <v>72850</v>
      </c>
      <c r="BF465" s="116">
        <f>IF(N465="snížená",J465,0)</f>
        <v>0</v>
      </c>
      <c r="BG465" s="116">
        <f>IF(N465="zákl. přenesená",J465,0)</f>
        <v>0</v>
      </c>
      <c r="BH465" s="116">
        <f>IF(N465="sníž. přenesená",J465,0)</f>
        <v>0</v>
      </c>
      <c r="BI465" s="116">
        <f>IF(N465="nulová",J465,0)</f>
        <v>0</v>
      </c>
      <c r="BJ465" s="13" t="s">
        <v>74</v>
      </c>
      <c r="BK465" s="116">
        <f>ROUND(I465*H465,2)</f>
        <v>72850</v>
      </c>
      <c r="BL465" s="13" t="s">
        <v>112</v>
      </c>
      <c r="BM465" s="115" t="s">
        <v>983</v>
      </c>
    </row>
    <row r="466" spans="2:65" s="1" customFormat="1" ht="29.25">
      <c r="B466" s="25"/>
      <c r="D466" s="117" t="s">
        <v>114</v>
      </c>
      <c r="F466" s="118" t="s">
        <v>984</v>
      </c>
      <c r="L466" s="25"/>
      <c r="M466" s="119"/>
      <c r="T466" s="46"/>
      <c r="AT466" s="13" t="s">
        <v>114</v>
      </c>
      <c r="AU466" s="13" t="s">
        <v>66</v>
      </c>
    </row>
    <row r="467" spans="2:65" s="1" customFormat="1" ht="16.5" customHeight="1">
      <c r="B467" s="104"/>
      <c r="C467" s="105" t="s">
        <v>550</v>
      </c>
      <c r="D467" s="105" t="s">
        <v>107</v>
      </c>
      <c r="E467" s="106" t="s">
        <v>985</v>
      </c>
      <c r="F467" s="107" t="s">
        <v>986</v>
      </c>
      <c r="G467" s="108" t="s">
        <v>118</v>
      </c>
      <c r="H467" s="109">
        <v>0.1</v>
      </c>
      <c r="I467" s="110">
        <v>721900</v>
      </c>
      <c r="J467" s="110">
        <f>ROUND(I467*H467,2)</f>
        <v>72190</v>
      </c>
      <c r="K467" s="107" t="s">
        <v>111</v>
      </c>
      <c r="L467" s="25"/>
      <c r="M467" s="111" t="s">
        <v>3</v>
      </c>
      <c r="N467" s="112" t="s">
        <v>37</v>
      </c>
      <c r="O467" s="113">
        <v>0</v>
      </c>
      <c r="P467" s="113">
        <f>O467*H467</f>
        <v>0</v>
      </c>
      <c r="Q467" s="113">
        <v>0</v>
      </c>
      <c r="R467" s="113">
        <f>Q467*H467</f>
        <v>0</v>
      </c>
      <c r="S467" s="113">
        <v>0</v>
      </c>
      <c r="T467" s="114">
        <f>S467*H467</f>
        <v>0</v>
      </c>
      <c r="AR467" s="115" t="s">
        <v>112</v>
      </c>
      <c r="AT467" s="115" t="s">
        <v>107</v>
      </c>
      <c r="AU467" s="115" t="s">
        <v>66</v>
      </c>
      <c r="AY467" s="13" t="s">
        <v>113</v>
      </c>
      <c r="BE467" s="116">
        <f>IF(N467="základní",J467,0)</f>
        <v>72190</v>
      </c>
      <c r="BF467" s="116">
        <f>IF(N467="snížená",J467,0)</f>
        <v>0</v>
      </c>
      <c r="BG467" s="116">
        <f>IF(N467="zákl. přenesená",J467,0)</f>
        <v>0</v>
      </c>
      <c r="BH467" s="116">
        <f>IF(N467="sníž. přenesená",J467,0)</f>
        <v>0</v>
      </c>
      <c r="BI467" s="116">
        <f>IF(N467="nulová",J467,0)</f>
        <v>0</v>
      </c>
      <c r="BJ467" s="13" t="s">
        <v>74</v>
      </c>
      <c r="BK467" s="116">
        <f>ROUND(I467*H467,2)</f>
        <v>72190</v>
      </c>
      <c r="BL467" s="13" t="s">
        <v>112</v>
      </c>
      <c r="BM467" s="115" t="s">
        <v>987</v>
      </c>
    </row>
    <row r="468" spans="2:65" s="1" customFormat="1" ht="29.25">
      <c r="B468" s="25"/>
      <c r="D468" s="117" t="s">
        <v>114</v>
      </c>
      <c r="F468" s="118" t="s">
        <v>988</v>
      </c>
      <c r="L468" s="25"/>
      <c r="M468" s="119"/>
      <c r="T468" s="46"/>
      <c r="AT468" s="13" t="s">
        <v>114</v>
      </c>
      <c r="AU468" s="13" t="s">
        <v>66</v>
      </c>
    </row>
    <row r="469" spans="2:65" s="1" customFormat="1" ht="16.5" customHeight="1">
      <c r="B469" s="104"/>
      <c r="C469" s="105" t="s">
        <v>989</v>
      </c>
      <c r="D469" s="105" t="s">
        <v>107</v>
      </c>
      <c r="E469" s="106" t="s">
        <v>990</v>
      </c>
      <c r="F469" s="107" t="s">
        <v>991</v>
      </c>
      <c r="G469" s="108" t="s">
        <v>118</v>
      </c>
      <c r="H469" s="109">
        <v>0.2</v>
      </c>
      <c r="I469" s="110">
        <v>540700</v>
      </c>
      <c r="J469" s="110">
        <f>ROUND(I469*H469,2)</f>
        <v>108140</v>
      </c>
      <c r="K469" s="107" t="s">
        <v>111</v>
      </c>
      <c r="L469" s="25"/>
      <c r="M469" s="111" t="s">
        <v>3</v>
      </c>
      <c r="N469" s="112" t="s">
        <v>37</v>
      </c>
      <c r="O469" s="113">
        <v>0</v>
      </c>
      <c r="P469" s="113">
        <f>O469*H469</f>
        <v>0</v>
      </c>
      <c r="Q469" s="113">
        <v>0</v>
      </c>
      <c r="R469" s="113">
        <f>Q469*H469</f>
        <v>0</v>
      </c>
      <c r="S469" s="113">
        <v>0</v>
      </c>
      <c r="T469" s="114">
        <f>S469*H469</f>
        <v>0</v>
      </c>
      <c r="AR469" s="115" t="s">
        <v>112</v>
      </c>
      <c r="AT469" s="115" t="s">
        <v>107</v>
      </c>
      <c r="AU469" s="115" t="s">
        <v>66</v>
      </c>
      <c r="AY469" s="13" t="s">
        <v>113</v>
      </c>
      <c r="BE469" s="116">
        <f>IF(N469="základní",J469,0)</f>
        <v>108140</v>
      </c>
      <c r="BF469" s="116">
        <f>IF(N469="snížená",J469,0)</f>
        <v>0</v>
      </c>
      <c r="BG469" s="116">
        <f>IF(N469="zákl. přenesená",J469,0)</f>
        <v>0</v>
      </c>
      <c r="BH469" s="116">
        <f>IF(N469="sníž. přenesená",J469,0)</f>
        <v>0</v>
      </c>
      <c r="BI469" s="116">
        <f>IF(N469="nulová",J469,0)</f>
        <v>0</v>
      </c>
      <c r="BJ469" s="13" t="s">
        <v>74</v>
      </c>
      <c r="BK469" s="116">
        <f>ROUND(I469*H469,2)</f>
        <v>108140</v>
      </c>
      <c r="BL469" s="13" t="s">
        <v>112</v>
      </c>
      <c r="BM469" s="115" t="s">
        <v>992</v>
      </c>
    </row>
    <row r="470" spans="2:65" s="1" customFormat="1" ht="29.25">
      <c r="B470" s="25"/>
      <c r="D470" s="117" t="s">
        <v>114</v>
      </c>
      <c r="F470" s="118" t="s">
        <v>993</v>
      </c>
      <c r="L470" s="25"/>
      <c r="M470" s="119"/>
      <c r="T470" s="46"/>
      <c r="AT470" s="13" t="s">
        <v>114</v>
      </c>
      <c r="AU470" s="13" t="s">
        <v>66</v>
      </c>
    </row>
    <row r="471" spans="2:65" s="1" customFormat="1" ht="16.5" customHeight="1">
      <c r="B471" s="104"/>
      <c r="C471" s="105" t="s">
        <v>554</v>
      </c>
      <c r="D471" s="105" t="s">
        <v>107</v>
      </c>
      <c r="E471" s="106" t="s">
        <v>994</v>
      </c>
      <c r="F471" s="107" t="s">
        <v>995</v>
      </c>
      <c r="G471" s="108" t="s">
        <v>118</v>
      </c>
      <c r="H471" s="109">
        <v>0.01</v>
      </c>
      <c r="I471" s="110">
        <v>825200</v>
      </c>
      <c r="J471" s="110">
        <f>ROUND(I471*H471,2)</f>
        <v>8252</v>
      </c>
      <c r="K471" s="107" t="s">
        <v>111</v>
      </c>
      <c r="L471" s="25"/>
      <c r="M471" s="111" t="s">
        <v>3</v>
      </c>
      <c r="N471" s="112" t="s">
        <v>37</v>
      </c>
      <c r="O471" s="113">
        <v>0</v>
      </c>
      <c r="P471" s="113">
        <f>O471*H471</f>
        <v>0</v>
      </c>
      <c r="Q471" s="113">
        <v>0</v>
      </c>
      <c r="R471" s="113">
        <f>Q471*H471</f>
        <v>0</v>
      </c>
      <c r="S471" s="113">
        <v>0</v>
      </c>
      <c r="T471" s="114">
        <f>S471*H471</f>
        <v>0</v>
      </c>
      <c r="AR471" s="115" t="s">
        <v>112</v>
      </c>
      <c r="AT471" s="115" t="s">
        <v>107</v>
      </c>
      <c r="AU471" s="115" t="s">
        <v>66</v>
      </c>
      <c r="AY471" s="13" t="s">
        <v>113</v>
      </c>
      <c r="BE471" s="116">
        <f>IF(N471="základní",J471,0)</f>
        <v>8252</v>
      </c>
      <c r="BF471" s="116">
        <f>IF(N471="snížená",J471,0)</f>
        <v>0</v>
      </c>
      <c r="BG471" s="116">
        <f>IF(N471="zákl. přenesená",J471,0)</f>
        <v>0</v>
      </c>
      <c r="BH471" s="116">
        <f>IF(N471="sníž. přenesená",J471,0)</f>
        <v>0</v>
      </c>
      <c r="BI471" s="116">
        <f>IF(N471="nulová",J471,0)</f>
        <v>0</v>
      </c>
      <c r="BJ471" s="13" t="s">
        <v>74</v>
      </c>
      <c r="BK471" s="116">
        <f>ROUND(I471*H471,2)</f>
        <v>8252</v>
      </c>
      <c r="BL471" s="13" t="s">
        <v>112</v>
      </c>
      <c r="BM471" s="115" t="s">
        <v>996</v>
      </c>
    </row>
    <row r="472" spans="2:65" s="1" customFormat="1" ht="29.25">
      <c r="B472" s="25"/>
      <c r="D472" s="117" t="s">
        <v>114</v>
      </c>
      <c r="F472" s="118" t="s">
        <v>997</v>
      </c>
      <c r="L472" s="25"/>
      <c r="M472" s="119"/>
      <c r="T472" s="46"/>
      <c r="AT472" s="13" t="s">
        <v>114</v>
      </c>
      <c r="AU472" s="13" t="s">
        <v>66</v>
      </c>
    </row>
    <row r="473" spans="2:65" s="1" customFormat="1" ht="16.5" customHeight="1">
      <c r="B473" s="104"/>
      <c r="C473" s="105" t="s">
        <v>998</v>
      </c>
      <c r="D473" s="105" t="s">
        <v>107</v>
      </c>
      <c r="E473" s="106" t="s">
        <v>999</v>
      </c>
      <c r="F473" s="107" t="s">
        <v>1000</v>
      </c>
      <c r="G473" s="108" t="s">
        <v>118</v>
      </c>
      <c r="H473" s="109">
        <v>0.1</v>
      </c>
      <c r="I473" s="110">
        <v>990100</v>
      </c>
      <c r="J473" s="110">
        <f>ROUND(I473*H473,2)</f>
        <v>99010</v>
      </c>
      <c r="K473" s="107" t="s">
        <v>111</v>
      </c>
      <c r="L473" s="25"/>
      <c r="M473" s="111" t="s">
        <v>3</v>
      </c>
      <c r="N473" s="112" t="s">
        <v>37</v>
      </c>
      <c r="O473" s="113">
        <v>0</v>
      </c>
      <c r="P473" s="113">
        <f>O473*H473</f>
        <v>0</v>
      </c>
      <c r="Q473" s="113">
        <v>0</v>
      </c>
      <c r="R473" s="113">
        <f>Q473*H473</f>
        <v>0</v>
      </c>
      <c r="S473" s="113">
        <v>0</v>
      </c>
      <c r="T473" s="114">
        <f>S473*H473</f>
        <v>0</v>
      </c>
      <c r="AR473" s="115" t="s">
        <v>112</v>
      </c>
      <c r="AT473" s="115" t="s">
        <v>107</v>
      </c>
      <c r="AU473" s="115" t="s">
        <v>66</v>
      </c>
      <c r="AY473" s="13" t="s">
        <v>113</v>
      </c>
      <c r="BE473" s="116">
        <f>IF(N473="základní",J473,0)</f>
        <v>99010</v>
      </c>
      <c r="BF473" s="116">
        <f>IF(N473="snížená",J473,0)</f>
        <v>0</v>
      </c>
      <c r="BG473" s="116">
        <f>IF(N473="zákl. přenesená",J473,0)</f>
        <v>0</v>
      </c>
      <c r="BH473" s="116">
        <f>IF(N473="sníž. přenesená",J473,0)</f>
        <v>0</v>
      </c>
      <c r="BI473" s="116">
        <f>IF(N473="nulová",J473,0)</f>
        <v>0</v>
      </c>
      <c r="BJ473" s="13" t="s">
        <v>74</v>
      </c>
      <c r="BK473" s="116">
        <f>ROUND(I473*H473,2)</f>
        <v>99010</v>
      </c>
      <c r="BL473" s="13" t="s">
        <v>112</v>
      </c>
      <c r="BM473" s="115" t="s">
        <v>1001</v>
      </c>
    </row>
    <row r="474" spans="2:65" s="1" customFormat="1" ht="29.25">
      <c r="B474" s="25"/>
      <c r="D474" s="117" t="s">
        <v>114</v>
      </c>
      <c r="F474" s="118" t="s">
        <v>1002</v>
      </c>
      <c r="L474" s="25"/>
      <c r="M474" s="119"/>
      <c r="T474" s="46"/>
      <c r="AT474" s="13" t="s">
        <v>114</v>
      </c>
      <c r="AU474" s="13" t="s">
        <v>66</v>
      </c>
    </row>
    <row r="475" spans="2:65" s="1" customFormat="1" ht="16.5" customHeight="1">
      <c r="B475" s="104"/>
      <c r="C475" s="105" t="s">
        <v>559</v>
      </c>
      <c r="D475" s="105" t="s">
        <v>107</v>
      </c>
      <c r="E475" s="106" t="s">
        <v>1003</v>
      </c>
      <c r="F475" s="107" t="s">
        <v>1004</v>
      </c>
      <c r="G475" s="108" t="s">
        <v>118</v>
      </c>
      <c r="H475" s="109">
        <v>0.1</v>
      </c>
      <c r="I475" s="110">
        <v>961300</v>
      </c>
      <c r="J475" s="110">
        <f>ROUND(I475*H475,2)</f>
        <v>96130</v>
      </c>
      <c r="K475" s="107" t="s">
        <v>111</v>
      </c>
      <c r="L475" s="25"/>
      <c r="M475" s="111" t="s">
        <v>3</v>
      </c>
      <c r="N475" s="112" t="s">
        <v>37</v>
      </c>
      <c r="O475" s="113">
        <v>0</v>
      </c>
      <c r="P475" s="113">
        <f>O475*H475</f>
        <v>0</v>
      </c>
      <c r="Q475" s="113">
        <v>0</v>
      </c>
      <c r="R475" s="113">
        <f>Q475*H475</f>
        <v>0</v>
      </c>
      <c r="S475" s="113">
        <v>0</v>
      </c>
      <c r="T475" s="114">
        <f>S475*H475</f>
        <v>0</v>
      </c>
      <c r="AR475" s="115" t="s">
        <v>112</v>
      </c>
      <c r="AT475" s="115" t="s">
        <v>107</v>
      </c>
      <c r="AU475" s="115" t="s">
        <v>66</v>
      </c>
      <c r="AY475" s="13" t="s">
        <v>113</v>
      </c>
      <c r="BE475" s="116">
        <f>IF(N475="základní",J475,0)</f>
        <v>96130</v>
      </c>
      <c r="BF475" s="116">
        <f>IF(N475="snížená",J475,0)</f>
        <v>0</v>
      </c>
      <c r="BG475" s="116">
        <f>IF(N475="zákl. přenesená",J475,0)</f>
        <v>0</v>
      </c>
      <c r="BH475" s="116">
        <f>IF(N475="sníž. přenesená",J475,0)</f>
        <v>0</v>
      </c>
      <c r="BI475" s="116">
        <f>IF(N475="nulová",J475,0)</f>
        <v>0</v>
      </c>
      <c r="BJ475" s="13" t="s">
        <v>74</v>
      </c>
      <c r="BK475" s="116">
        <f>ROUND(I475*H475,2)</f>
        <v>96130</v>
      </c>
      <c r="BL475" s="13" t="s">
        <v>112</v>
      </c>
      <c r="BM475" s="115" t="s">
        <v>1005</v>
      </c>
    </row>
    <row r="476" spans="2:65" s="1" customFormat="1" ht="29.25">
      <c r="B476" s="25"/>
      <c r="D476" s="117" t="s">
        <v>114</v>
      </c>
      <c r="F476" s="118" t="s">
        <v>1006</v>
      </c>
      <c r="L476" s="25"/>
      <c r="M476" s="119"/>
      <c r="T476" s="46"/>
      <c r="AT476" s="13" t="s">
        <v>114</v>
      </c>
      <c r="AU476" s="13" t="s">
        <v>66</v>
      </c>
    </row>
    <row r="477" spans="2:65" s="1" customFormat="1" ht="16.5" customHeight="1">
      <c r="B477" s="104"/>
      <c r="C477" s="105" t="s">
        <v>1007</v>
      </c>
      <c r="D477" s="105" t="s">
        <v>107</v>
      </c>
      <c r="E477" s="106" t="s">
        <v>1008</v>
      </c>
      <c r="F477" s="107" t="s">
        <v>1009</v>
      </c>
      <c r="G477" s="108" t="s">
        <v>118</v>
      </c>
      <c r="H477" s="109">
        <v>0.2</v>
      </c>
      <c r="I477" s="110">
        <v>879500</v>
      </c>
      <c r="J477" s="110">
        <f>ROUND(I477*H477,2)</f>
        <v>175900</v>
      </c>
      <c r="K477" s="107" t="s">
        <v>111</v>
      </c>
      <c r="L477" s="25"/>
      <c r="M477" s="111" t="s">
        <v>3</v>
      </c>
      <c r="N477" s="112" t="s">
        <v>37</v>
      </c>
      <c r="O477" s="113">
        <v>0</v>
      </c>
      <c r="P477" s="113">
        <f>O477*H477</f>
        <v>0</v>
      </c>
      <c r="Q477" s="113">
        <v>0</v>
      </c>
      <c r="R477" s="113">
        <f>Q477*H477</f>
        <v>0</v>
      </c>
      <c r="S477" s="113">
        <v>0</v>
      </c>
      <c r="T477" s="114">
        <f>S477*H477</f>
        <v>0</v>
      </c>
      <c r="AR477" s="115" t="s">
        <v>112</v>
      </c>
      <c r="AT477" s="115" t="s">
        <v>107</v>
      </c>
      <c r="AU477" s="115" t="s">
        <v>66</v>
      </c>
      <c r="AY477" s="13" t="s">
        <v>113</v>
      </c>
      <c r="BE477" s="116">
        <f>IF(N477="základní",J477,0)</f>
        <v>175900</v>
      </c>
      <c r="BF477" s="116">
        <f>IF(N477="snížená",J477,0)</f>
        <v>0</v>
      </c>
      <c r="BG477" s="116">
        <f>IF(N477="zákl. přenesená",J477,0)</f>
        <v>0</v>
      </c>
      <c r="BH477" s="116">
        <f>IF(N477="sníž. přenesená",J477,0)</f>
        <v>0</v>
      </c>
      <c r="BI477" s="116">
        <f>IF(N477="nulová",J477,0)</f>
        <v>0</v>
      </c>
      <c r="BJ477" s="13" t="s">
        <v>74</v>
      </c>
      <c r="BK477" s="116">
        <f>ROUND(I477*H477,2)</f>
        <v>175900</v>
      </c>
      <c r="BL477" s="13" t="s">
        <v>112</v>
      </c>
      <c r="BM477" s="115" t="s">
        <v>1010</v>
      </c>
    </row>
    <row r="478" spans="2:65" s="1" customFormat="1" ht="29.25">
      <c r="B478" s="25"/>
      <c r="D478" s="117" t="s">
        <v>114</v>
      </c>
      <c r="F478" s="118" t="s">
        <v>1011</v>
      </c>
      <c r="L478" s="25"/>
      <c r="M478" s="119"/>
      <c r="T478" s="46"/>
      <c r="AT478" s="13" t="s">
        <v>114</v>
      </c>
      <c r="AU478" s="13" t="s">
        <v>66</v>
      </c>
    </row>
    <row r="479" spans="2:65" s="1" customFormat="1" ht="16.5" customHeight="1">
      <c r="B479" s="104"/>
      <c r="C479" s="105" t="s">
        <v>563</v>
      </c>
      <c r="D479" s="105" t="s">
        <v>107</v>
      </c>
      <c r="E479" s="106" t="s">
        <v>1012</v>
      </c>
      <c r="F479" s="107" t="s">
        <v>1013</v>
      </c>
      <c r="G479" s="108" t="s">
        <v>118</v>
      </c>
      <c r="H479" s="109">
        <v>0.1</v>
      </c>
      <c r="I479" s="110">
        <v>911700</v>
      </c>
      <c r="J479" s="110">
        <f>ROUND(I479*H479,2)</f>
        <v>91170</v>
      </c>
      <c r="K479" s="107" t="s">
        <v>111</v>
      </c>
      <c r="L479" s="25"/>
      <c r="M479" s="111" t="s">
        <v>3</v>
      </c>
      <c r="N479" s="112" t="s">
        <v>37</v>
      </c>
      <c r="O479" s="113">
        <v>0</v>
      </c>
      <c r="P479" s="113">
        <f>O479*H479</f>
        <v>0</v>
      </c>
      <c r="Q479" s="113">
        <v>0</v>
      </c>
      <c r="R479" s="113">
        <f>Q479*H479</f>
        <v>0</v>
      </c>
      <c r="S479" s="113">
        <v>0</v>
      </c>
      <c r="T479" s="114">
        <f>S479*H479</f>
        <v>0</v>
      </c>
      <c r="AR479" s="115" t="s">
        <v>112</v>
      </c>
      <c r="AT479" s="115" t="s">
        <v>107</v>
      </c>
      <c r="AU479" s="115" t="s">
        <v>66</v>
      </c>
      <c r="AY479" s="13" t="s">
        <v>113</v>
      </c>
      <c r="BE479" s="116">
        <f>IF(N479="základní",J479,0)</f>
        <v>91170</v>
      </c>
      <c r="BF479" s="116">
        <f>IF(N479="snížená",J479,0)</f>
        <v>0</v>
      </c>
      <c r="BG479" s="116">
        <f>IF(N479="zákl. přenesená",J479,0)</f>
        <v>0</v>
      </c>
      <c r="BH479" s="116">
        <f>IF(N479="sníž. přenesená",J479,0)</f>
        <v>0</v>
      </c>
      <c r="BI479" s="116">
        <f>IF(N479="nulová",J479,0)</f>
        <v>0</v>
      </c>
      <c r="BJ479" s="13" t="s">
        <v>74</v>
      </c>
      <c r="BK479" s="116">
        <f>ROUND(I479*H479,2)</f>
        <v>91170</v>
      </c>
      <c r="BL479" s="13" t="s">
        <v>112</v>
      </c>
      <c r="BM479" s="115" t="s">
        <v>1014</v>
      </c>
    </row>
    <row r="480" spans="2:65" s="1" customFormat="1" ht="29.25">
      <c r="B480" s="25"/>
      <c r="D480" s="117" t="s">
        <v>114</v>
      </c>
      <c r="F480" s="118" t="s">
        <v>1015</v>
      </c>
      <c r="L480" s="25"/>
      <c r="M480" s="119"/>
      <c r="T480" s="46"/>
      <c r="AT480" s="13" t="s">
        <v>114</v>
      </c>
      <c r="AU480" s="13" t="s">
        <v>66</v>
      </c>
    </row>
    <row r="481" spans="2:65" s="1" customFormat="1" ht="16.5" customHeight="1">
      <c r="B481" s="104"/>
      <c r="C481" s="105" t="s">
        <v>1016</v>
      </c>
      <c r="D481" s="105" t="s">
        <v>107</v>
      </c>
      <c r="E481" s="106" t="s">
        <v>1017</v>
      </c>
      <c r="F481" s="107" t="s">
        <v>1018</v>
      </c>
      <c r="G481" s="108" t="s">
        <v>118</v>
      </c>
      <c r="H481" s="109">
        <v>0.2</v>
      </c>
      <c r="I481" s="110">
        <v>885200</v>
      </c>
      <c r="J481" s="110">
        <f>ROUND(I481*H481,2)</f>
        <v>177040</v>
      </c>
      <c r="K481" s="107" t="s">
        <v>111</v>
      </c>
      <c r="L481" s="25"/>
      <c r="M481" s="111" t="s">
        <v>3</v>
      </c>
      <c r="N481" s="112" t="s">
        <v>37</v>
      </c>
      <c r="O481" s="113">
        <v>0</v>
      </c>
      <c r="P481" s="113">
        <f>O481*H481</f>
        <v>0</v>
      </c>
      <c r="Q481" s="113">
        <v>0</v>
      </c>
      <c r="R481" s="113">
        <f>Q481*H481</f>
        <v>0</v>
      </c>
      <c r="S481" s="113">
        <v>0</v>
      </c>
      <c r="T481" s="114">
        <f>S481*H481</f>
        <v>0</v>
      </c>
      <c r="AR481" s="115" t="s">
        <v>112</v>
      </c>
      <c r="AT481" s="115" t="s">
        <v>107</v>
      </c>
      <c r="AU481" s="115" t="s">
        <v>66</v>
      </c>
      <c r="AY481" s="13" t="s">
        <v>113</v>
      </c>
      <c r="BE481" s="116">
        <f>IF(N481="základní",J481,0)</f>
        <v>177040</v>
      </c>
      <c r="BF481" s="116">
        <f>IF(N481="snížená",J481,0)</f>
        <v>0</v>
      </c>
      <c r="BG481" s="116">
        <f>IF(N481="zákl. přenesená",J481,0)</f>
        <v>0</v>
      </c>
      <c r="BH481" s="116">
        <f>IF(N481="sníž. přenesená",J481,0)</f>
        <v>0</v>
      </c>
      <c r="BI481" s="116">
        <f>IF(N481="nulová",J481,0)</f>
        <v>0</v>
      </c>
      <c r="BJ481" s="13" t="s">
        <v>74</v>
      </c>
      <c r="BK481" s="116">
        <f>ROUND(I481*H481,2)</f>
        <v>177040</v>
      </c>
      <c r="BL481" s="13" t="s">
        <v>112</v>
      </c>
      <c r="BM481" s="115" t="s">
        <v>1019</v>
      </c>
    </row>
    <row r="482" spans="2:65" s="1" customFormat="1" ht="29.25">
      <c r="B482" s="25"/>
      <c r="D482" s="117" t="s">
        <v>114</v>
      </c>
      <c r="F482" s="118" t="s">
        <v>1020</v>
      </c>
      <c r="L482" s="25"/>
      <c r="M482" s="119"/>
      <c r="T482" s="46"/>
      <c r="AT482" s="13" t="s">
        <v>114</v>
      </c>
      <c r="AU482" s="13" t="s">
        <v>66</v>
      </c>
    </row>
    <row r="483" spans="2:65" s="1" customFormat="1" ht="16.5" customHeight="1">
      <c r="B483" s="104"/>
      <c r="C483" s="105" t="s">
        <v>568</v>
      </c>
      <c r="D483" s="105" t="s">
        <v>107</v>
      </c>
      <c r="E483" s="106" t="s">
        <v>1021</v>
      </c>
      <c r="F483" s="107" t="s">
        <v>1022</v>
      </c>
      <c r="G483" s="108" t="s">
        <v>118</v>
      </c>
      <c r="H483" s="109">
        <v>0.3</v>
      </c>
      <c r="I483" s="110">
        <v>809200</v>
      </c>
      <c r="J483" s="110">
        <f>ROUND(I483*H483,2)</f>
        <v>242760</v>
      </c>
      <c r="K483" s="107" t="s">
        <v>111</v>
      </c>
      <c r="L483" s="25"/>
      <c r="M483" s="111" t="s">
        <v>3</v>
      </c>
      <c r="N483" s="112" t="s">
        <v>37</v>
      </c>
      <c r="O483" s="113">
        <v>0</v>
      </c>
      <c r="P483" s="113">
        <f>O483*H483</f>
        <v>0</v>
      </c>
      <c r="Q483" s="113">
        <v>0</v>
      </c>
      <c r="R483" s="113">
        <f>Q483*H483</f>
        <v>0</v>
      </c>
      <c r="S483" s="113">
        <v>0</v>
      </c>
      <c r="T483" s="114">
        <f>S483*H483</f>
        <v>0</v>
      </c>
      <c r="AR483" s="115" t="s">
        <v>112</v>
      </c>
      <c r="AT483" s="115" t="s">
        <v>107</v>
      </c>
      <c r="AU483" s="115" t="s">
        <v>66</v>
      </c>
      <c r="AY483" s="13" t="s">
        <v>113</v>
      </c>
      <c r="BE483" s="116">
        <f>IF(N483="základní",J483,0)</f>
        <v>242760</v>
      </c>
      <c r="BF483" s="116">
        <f>IF(N483="snížená",J483,0)</f>
        <v>0</v>
      </c>
      <c r="BG483" s="116">
        <f>IF(N483="zákl. přenesená",J483,0)</f>
        <v>0</v>
      </c>
      <c r="BH483" s="116">
        <f>IF(N483="sníž. přenesená",J483,0)</f>
        <v>0</v>
      </c>
      <c r="BI483" s="116">
        <f>IF(N483="nulová",J483,0)</f>
        <v>0</v>
      </c>
      <c r="BJ483" s="13" t="s">
        <v>74</v>
      </c>
      <c r="BK483" s="116">
        <f>ROUND(I483*H483,2)</f>
        <v>242760</v>
      </c>
      <c r="BL483" s="13" t="s">
        <v>112</v>
      </c>
      <c r="BM483" s="115" t="s">
        <v>1023</v>
      </c>
    </row>
    <row r="484" spans="2:65" s="1" customFormat="1" ht="29.25">
      <c r="B484" s="25"/>
      <c r="D484" s="117" t="s">
        <v>114</v>
      </c>
      <c r="F484" s="118" t="s">
        <v>1024</v>
      </c>
      <c r="L484" s="25"/>
      <c r="M484" s="119"/>
      <c r="T484" s="46"/>
      <c r="AT484" s="13" t="s">
        <v>114</v>
      </c>
      <c r="AU484" s="13" t="s">
        <v>66</v>
      </c>
    </row>
    <row r="485" spans="2:65" s="1" customFormat="1" ht="16.5" customHeight="1">
      <c r="B485" s="104"/>
      <c r="C485" s="105" t="s">
        <v>1025</v>
      </c>
      <c r="D485" s="105" t="s">
        <v>107</v>
      </c>
      <c r="E485" s="106" t="s">
        <v>1026</v>
      </c>
      <c r="F485" s="107" t="s">
        <v>1027</v>
      </c>
      <c r="G485" s="108" t="s">
        <v>118</v>
      </c>
      <c r="H485" s="109">
        <v>0.2</v>
      </c>
      <c r="I485" s="110">
        <v>879300</v>
      </c>
      <c r="J485" s="110">
        <f>ROUND(I485*H485,2)</f>
        <v>175860</v>
      </c>
      <c r="K485" s="107" t="s">
        <v>111</v>
      </c>
      <c r="L485" s="25"/>
      <c r="M485" s="111" t="s">
        <v>3</v>
      </c>
      <c r="N485" s="112" t="s">
        <v>37</v>
      </c>
      <c r="O485" s="113">
        <v>0</v>
      </c>
      <c r="P485" s="113">
        <f>O485*H485</f>
        <v>0</v>
      </c>
      <c r="Q485" s="113">
        <v>0</v>
      </c>
      <c r="R485" s="113">
        <f>Q485*H485</f>
        <v>0</v>
      </c>
      <c r="S485" s="113">
        <v>0</v>
      </c>
      <c r="T485" s="114">
        <f>S485*H485</f>
        <v>0</v>
      </c>
      <c r="AR485" s="115" t="s">
        <v>112</v>
      </c>
      <c r="AT485" s="115" t="s">
        <v>107</v>
      </c>
      <c r="AU485" s="115" t="s">
        <v>66</v>
      </c>
      <c r="AY485" s="13" t="s">
        <v>113</v>
      </c>
      <c r="BE485" s="116">
        <f>IF(N485="základní",J485,0)</f>
        <v>175860</v>
      </c>
      <c r="BF485" s="116">
        <f>IF(N485="snížená",J485,0)</f>
        <v>0</v>
      </c>
      <c r="BG485" s="116">
        <f>IF(N485="zákl. přenesená",J485,0)</f>
        <v>0</v>
      </c>
      <c r="BH485" s="116">
        <f>IF(N485="sníž. přenesená",J485,0)</f>
        <v>0</v>
      </c>
      <c r="BI485" s="116">
        <f>IF(N485="nulová",J485,0)</f>
        <v>0</v>
      </c>
      <c r="BJ485" s="13" t="s">
        <v>74</v>
      </c>
      <c r="BK485" s="116">
        <f>ROUND(I485*H485,2)</f>
        <v>175860</v>
      </c>
      <c r="BL485" s="13" t="s">
        <v>112</v>
      </c>
      <c r="BM485" s="115" t="s">
        <v>1028</v>
      </c>
    </row>
    <row r="486" spans="2:65" s="1" customFormat="1" ht="29.25">
      <c r="B486" s="25"/>
      <c r="D486" s="117" t="s">
        <v>114</v>
      </c>
      <c r="F486" s="118" t="s">
        <v>1029</v>
      </c>
      <c r="L486" s="25"/>
      <c r="M486" s="119"/>
      <c r="T486" s="46"/>
      <c r="AT486" s="13" t="s">
        <v>114</v>
      </c>
      <c r="AU486" s="13" t="s">
        <v>66</v>
      </c>
    </row>
    <row r="487" spans="2:65" s="1" customFormat="1" ht="16.5" customHeight="1">
      <c r="B487" s="104"/>
      <c r="C487" s="105" t="s">
        <v>572</v>
      </c>
      <c r="D487" s="105" t="s">
        <v>107</v>
      </c>
      <c r="E487" s="106" t="s">
        <v>1030</v>
      </c>
      <c r="F487" s="107" t="s">
        <v>1031</v>
      </c>
      <c r="G487" s="108" t="s">
        <v>118</v>
      </c>
      <c r="H487" s="109">
        <v>0.1</v>
      </c>
      <c r="I487" s="110">
        <v>853700</v>
      </c>
      <c r="J487" s="110">
        <f>ROUND(I487*H487,2)</f>
        <v>85370</v>
      </c>
      <c r="K487" s="107" t="s">
        <v>111</v>
      </c>
      <c r="L487" s="25"/>
      <c r="M487" s="111" t="s">
        <v>3</v>
      </c>
      <c r="N487" s="112" t="s">
        <v>37</v>
      </c>
      <c r="O487" s="113">
        <v>0</v>
      </c>
      <c r="P487" s="113">
        <f>O487*H487</f>
        <v>0</v>
      </c>
      <c r="Q487" s="113">
        <v>0</v>
      </c>
      <c r="R487" s="113">
        <f>Q487*H487</f>
        <v>0</v>
      </c>
      <c r="S487" s="113">
        <v>0</v>
      </c>
      <c r="T487" s="114">
        <f>S487*H487</f>
        <v>0</v>
      </c>
      <c r="AR487" s="115" t="s">
        <v>112</v>
      </c>
      <c r="AT487" s="115" t="s">
        <v>107</v>
      </c>
      <c r="AU487" s="115" t="s">
        <v>66</v>
      </c>
      <c r="AY487" s="13" t="s">
        <v>113</v>
      </c>
      <c r="BE487" s="116">
        <f>IF(N487="základní",J487,0)</f>
        <v>85370</v>
      </c>
      <c r="BF487" s="116">
        <f>IF(N487="snížená",J487,0)</f>
        <v>0</v>
      </c>
      <c r="BG487" s="116">
        <f>IF(N487="zákl. přenesená",J487,0)</f>
        <v>0</v>
      </c>
      <c r="BH487" s="116">
        <f>IF(N487="sníž. přenesená",J487,0)</f>
        <v>0</v>
      </c>
      <c r="BI487" s="116">
        <f>IF(N487="nulová",J487,0)</f>
        <v>0</v>
      </c>
      <c r="BJ487" s="13" t="s">
        <v>74</v>
      </c>
      <c r="BK487" s="116">
        <f>ROUND(I487*H487,2)</f>
        <v>85370</v>
      </c>
      <c r="BL487" s="13" t="s">
        <v>112</v>
      </c>
      <c r="BM487" s="115" t="s">
        <v>1032</v>
      </c>
    </row>
    <row r="488" spans="2:65" s="1" customFormat="1" ht="29.25">
      <c r="B488" s="25"/>
      <c r="D488" s="117" t="s">
        <v>114</v>
      </c>
      <c r="F488" s="118" t="s">
        <v>1033</v>
      </c>
      <c r="L488" s="25"/>
      <c r="M488" s="119"/>
      <c r="T488" s="46"/>
      <c r="AT488" s="13" t="s">
        <v>114</v>
      </c>
      <c r="AU488" s="13" t="s">
        <v>66</v>
      </c>
    </row>
    <row r="489" spans="2:65" s="1" customFormat="1" ht="16.5" customHeight="1">
      <c r="B489" s="104"/>
      <c r="C489" s="105" t="s">
        <v>1034</v>
      </c>
      <c r="D489" s="105" t="s">
        <v>107</v>
      </c>
      <c r="E489" s="106" t="s">
        <v>1035</v>
      </c>
      <c r="F489" s="107" t="s">
        <v>1036</v>
      </c>
      <c r="G489" s="108" t="s">
        <v>118</v>
      </c>
      <c r="H489" s="109">
        <v>0.3</v>
      </c>
      <c r="I489" s="110">
        <v>747800</v>
      </c>
      <c r="J489" s="110">
        <f>ROUND(I489*H489,2)</f>
        <v>224340</v>
      </c>
      <c r="K489" s="107" t="s">
        <v>111</v>
      </c>
      <c r="L489" s="25"/>
      <c r="M489" s="111" t="s">
        <v>3</v>
      </c>
      <c r="N489" s="112" t="s">
        <v>37</v>
      </c>
      <c r="O489" s="113">
        <v>0</v>
      </c>
      <c r="P489" s="113">
        <f>O489*H489</f>
        <v>0</v>
      </c>
      <c r="Q489" s="113">
        <v>0</v>
      </c>
      <c r="R489" s="113">
        <f>Q489*H489</f>
        <v>0</v>
      </c>
      <c r="S489" s="113">
        <v>0</v>
      </c>
      <c r="T489" s="114">
        <f>S489*H489</f>
        <v>0</v>
      </c>
      <c r="AR489" s="115" t="s">
        <v>112</v>
      </c>
      <c r="AT489" s="115" t="s">
        <v>107</v>
      </c>
      <c r="AU489" s="115" t="s">
        <v>66</v>
      </c>
      <c r="AY489" s="13" t="s">
        <v>113</v>
      </c>
      <c r="BE489" s="116">
        <f>IF(N489="základní",J489,0)</f>
        <v>224340</v>
      </c>
      <c r="BF489" s="116">
        <f>IF(N489="snížená",J489,0)</f>
        <v>0</v>
      </c>
      <c r="BG489" s="116">
        <f>IF(N489="zákl. přenesená",J489,0)</f>
        <v>0</v>
      </c>
      <c r="BH489" s="116">
        <f>IF(N489="sníž. přenesená",J489,0)</f>
        <v>0</v>
      </c>
      <c r="BI489" s="116">
        <f>IF(N489="nulová",J489,0)</f>
        <v>0</v>
      </c>
      <c r="BJ489" s="13" t="s">
        <v>74</v>
      </c>
      <c r="BK489" s="116">
        <f>ROUND(I489*H489,2)</f>
        <v>224340</v>
      </c>
      <c r="BL489" s="13" t="s">
        <v>112</v>
      </c>
      <c r="BM489" s="115" t="s">
        <v>1037</v>
      </c>
    </row>
    <row r="490" spans="2:65" s="1" customFormat="1" ht="29.25">
      <c r="B490" s="25"/>
      <c r="D490" s="117" t="s">
        <v>114</v>
      </c>
      <c r="F490" s="118" t="s">
        <v>1038</v>
      </c>
      <c r="L490" s="25"/>
      <c r="M490" s="119"/>
      <c r="T490" s="46"/>
      <c r="AT490" s="13" t="s">
        <v>114</v>
      </c>
      <c r="AU490" s="13" t="s">
        <v>66</v>
      </c>
    </row>
    <row r="491" spans="2:65" s="1" customFormat="1" ht="16.5" customHeight="1">
      <c r="B491" s="104"/>
      <c r="C491" s="105" t="s">
        <v>577</v>
      </c>
      <c r="D491" s="105" t="s">
        <v>107</v>
      </c>
      <c r="E491" s="106" t="s">
        <v>1039</v>
      </c>
      <c r="F491" s="107" t="s">
        <v>1040</v>
      </c>
      <c r="G491" s="108" t="s">
        <v>118</v>
      </c>
      <c r="H491" s="109">
        <v>0.1</v>
      </c>
      <c r="I491" s="110">
        <v>744200</v>
      </c>
      <c r="J491" s="110">
        <f>ROUND(I491*H491,2)</f>
        <v>74420</v>
      </c>
      <c r="K491" s="107" t="s">
        <v>111</v>
      </c>
      <c r="L491" s="25"/>
      <c r="M491" s="111" t="s">
        <v>3</v>
      </c>
      <c r="N491" s="112" t="s">
        <v>37</v>
      </c>
      <c r="O491" s="113">
        <v>0</v>
      </c>
      <c r="P491" s="113">
        <f>O491*H491</f>
        <v>0</v>
      </c>
      <c r="Q491" s="113">
        <v>0</v>
      </c>
      <c r="R491" s="113">
        <f>Q491*H491</f>
        <v>0</v>
      </c>
      <c r="S491" s="113">
        <v>0</v>
      </c>
      <c r="T491" s="114">
        <f>S491*H491</f>
        <v>0</v>
      </c>
      <c r="AR491" s="115" t="s">
        <v>112</v>
      </c>
      <c r="AT491" s="115" t="s">
        <v>107</v>
      </c>
      <c r="AU491" s="115" t="s">
        <v>66</v>
      </c>
      <c r="AY491" s="13" t="s">
        <v>113</v>
      </c>
      <c r="BE491" s="116">
        <f>IF(N491="základní",J491,0)</f>
        <v>74420</v>
      </c>
      <c r="BF491" s="116">
        <f>IF(N491="snížená",J491,0)</f>
        <v>0</v>
      </c>
      <c r="BG491" s="116">
        <f>IF(N491="zákl. přenesená",J491,0)</f>
        <v>0</v>
      </c>
      <c r="BH491" s="116">
        <f>IF(N491="sníž. přenesená",J491,0)</f>
        <v>0</v>
      </c>
      <c r="BI491" s="116">
        <f>IF(N491="nulová",J491,0)</f>
        <v>0</v>
      </c>
      <c r="BJ491" s="13" t="s">
        <v>74</v>
      </c>
      <c r="BK491" s="116">
        <f>ROUND(I491*H491,2)</f>
        <v>74420</v>
      </c>
      <c r="BL491" s="13" t="s">
        <v>112</v>
      </c>
      <c r="BM491" s="115" t="s">
        <v>1041</v>
      </c>
    </row>
    <row r="492" spans="2:65" s="1" customFormat="1" ht="29.25">
      <c r="B492" s="25"/>
      <c r="D492" s="117" t="s">
        <v>114</v>
      </c>
      <c r="F492" s="118" t="s">
        <v>1042</v>
      </c>
      <c r="L492" s="25"/>
      <c r="M492" s="119"/>
      <c r="T492" s="46"/>
      <c r="AT492" s="13" t="s">
        <v>114</v>
      </c>
      <c r="AU492" s="13" t="s">
        <v>66</v>
      </c>
    </row>
    <row r="493" spans="2:65" s="1" customFormat="1" ht="16.5" customHeight="1">
      <c r="B493" s="104"/>
      <c r="C493" s="105" t="s">
        <v>1043</v>
      </c>
      <c r="D493" s="105" t="s">
        <v>107</v>
      </c>
      <c r="E493" s="106" t="s">
        <v>1044</v>
      </c>
      <c r="F493" s="107" t="s">
        <v>1045</v>
      </c>
      <c r="G493" s="108" t="s">
        <v>118</v>
      </c>
      <c r="H493" s="109">
        <v>0.3</v>
      </c>
      <c r="I493" s="110">
        <v>722600</v>
      </c>
      <c r="J493" s="110">
        <f>ROUND(I493*H493,2)</f>
        <v>216780</v>
      </c>
      <c r="K493" s="107" t="s">
        <v>111</v>
      </c>
      <c r="L493" s="25"/>
      <c r="M493" s="111" t="s">
        <v>3</v>
      </c>
      <c r="N493" s="112" t="s">
        <v>37</v>
      </c>
      <c r="O493" s="113">
        <v>0</v>
      </c>
      <c r="P493" s="113">
        <f>O493*H493</f>
        <v>0</v>
      </c>
      <c r="Q493" s="113">
        <v>0</v>
      </c>
      <c r="R493" s="113">
        <f>Q493*H493</f>
        <v>0</v>
      </c>
      <c r="S493" s="113">
        <v>0</v>
      </c>
      <c r="T493" s="114">
        <f>S493*H493</f>
        <v>0</v>
      </c>
      <c r="AR493" s="115" t="s">
        <v>112</v>
      </c>
      <c r="AT493" s="115" t="s">
        <v>107</v>
      </c>
      <c r="AU493" s="115" t="s">
        <v>66</v>
      </c>
      <c r="AY493" s="13" t="s">
        <v>113</v>
      </c>
      <c r="BE493" s="116">
        <f>IF(N493="základní",J493,0)</f>
        <v>216780</v>
      </c>
      <c r="BF493" s="116">
        <f>IF(N493="snížená",J493,0)</f>
        <v>0</v>
      </c>
      <c r="BG493" s="116">
        <f>IF(N493="zákl. přenesená",J493,0)</f>
        <v>0</v>
      </c>
      <c r="BH493" s="116">
        <f>IF(N493="sníž. přenesená",J493,0)</f>
        <v>0</v>
      </c>
      <c r="BI493" s="116">
        <f>IF(N493="nulová",J493,0)</f>
        <v>0</v>
      </c>
      <c r="BJ493" s="13" t="s">
        <v>74</v>
      </c>
      <c r="BK493" s="116">
        <f>ROUND(I493*H493,2)</f>
        <v>216780</v>
      </c>
      <c r="BL493" s="13" t="s">
        <v>112</v>
      </c>
      <c r="BM493" s="115" t="s">
        <v>1046</v>
      </c>
    </row>
    <row r="494" spans="2:65" s="1" customFormat="1" ht="29.25">
      <c r="B494" s="25"/>
      <c r="D494" s="117" t="s">
        <v>114</v>
      </c>
      <c r="F494" s="118" t="s">
        <v>1047</v>
      </c>
      <c r="L494" s="25"/>
      <c r="M494" s="119"/>
      <c r="T494" s="46"/>
      <c r="AT494" s="13" t="s">
        <v>114</v>
      </c>
      <c r="AU494" s="13" t="s">
        <v>66</v>
      </c>
    </row>
    <row r="495" spans="2:65" s="1" customFormat="1" ht="16.5" customHeight="1">
      <c r="B495" s="104"/>
      <c r="C495" s="105" t="s">
        <v>581</v>
      </c>
      <c r="D495" s="105" t="s">
        <v>107</v>
      </c>
      <c r="E495" s="106" t="s">
        <v>1048</v>
      </c>
      <c r="F495" s="107" t="s">
        <v>1049</v>
      </c>
      <c r="G495" s="108" t="s">
        <v>118</v>
      </c>
      <c r="H495" s="109">
        <v>0.3</v>
      </c>
      <c r="I495" s="110">
        <v>617500</v>
      </c>
      <c r="J495" s="110">
        <f>ROUND(I495*H495,2)</f>
        <v>185250</v>
      </c>
      <c r="K495" s="107" t="s">
        <v>111</v>
      </c>
      <c r="L495" s="25"/>
      <c r="M495" s="111" t="s">
        <v>3</v>
      </c>
      <c r="N495" s="112" t="s">
        <v>37</v>
      </c>
      <c r="O495" s="113">
        <v>0</v>
      </c>
      <c r="P495" s="113">
        <f>O495*H495</f>
        <v>0</v>
      </c>
      <c r="Q495" s="113">
        <v>0</v>
      </c>
      <c r="R495" s="113">
        <f>Q495*H495</f>
        <v>0</v>
      </c>
      <c r="S495" s="113">
        <v>0</v>
      </c>
      <c r="T495" s="114">
        <f>S495*H495</f>
        <v>0</v>
      </c>
      <c r="AR495" s="115" t="s">
        <v>112</v>
      </c>
      <c r="AT495" s="115" t="s">
        <v>107</v>
      </c>
      <c r="AU495" s="115" t="s">
        <v>66</v>
      </c>
      <c r="AY495" s="13" t="s">
        <v>113</v>
      </c>
      <c r="BE495" s="116">
        <f>IF(N495="základní",J495,0)</f>
        <v>185250</v>
      </c>
      <c r="BF495" s="116">
        <f>IF(N495="snížená",J495,0)</f>
        <v>0</v>
      </c>
      <c r="BG495" s="116">
        <f>IF(N495="zákl. přenesená",J495,0)</f>
        <v>0</v>
      </c>
      <c r="BH495" s="116">
        <f>IF(N495="sníž. přenesená",J495,0)</f>
        <v>0</v>
      </c>
      <c r="BI495" s="116">
        <f>IF(N495="nulová",J495,0)</f>
        <v>0</v>
      </c>
      <c r="BJ495" s="13" t="s">
        <v>74</v>
      </c>
      <c r="BK495" s="116">
        <f>ROUND(I495*H495,2)</f>
        <v>185250</v>
      </c>
      <c r="BL495" s="13" t="s">
        <v>112</v>
      </c>
      <c r="BM495" s="115" t="s">
        <v>1050</v>
      </c>
    </row>
    <row r="496" spans="2:65" s="1" customFormat="1" ht="29.25">
      <c r="B496" s="25"/>
      <c r="D496" s="117" t="s">
        <v>114</v>
      </c>
      <c r="F496" s="118" t="s">
        <v>1051</v>
      </c>
      <c r="L496" s="25"/>
      <c r="M496" s="119"/>
      <c r="T496" s="46"/>
      <c r="AT496" s="13" t="s">
        <v>114</v>
      </c>
      <c r="AU496" s="13" t="s">
        <v>66</v>
      </c>
    </row>
    <row r="497" spans="2:65" s="1" customFormat="1" ht="16.5" customHeight="1">
      <c r="B497" s="104"/>
      <c r="C497" s="105" t="s">
        <v>1052</v>
      </c>
      <c r="D497" s="105" t="s">
        <v>107</v>
      </c>
      <c r="E497" s="106" t="s">
        <v>1053</v>
      </c>
      <c r="F497" s="107" t="s">
        <v>1054</v>
      </c>
      <c r="G497" s="108" t="s">
        <v>118</v>
      </c>
      <c r="H497" s="109">
        <v>0.01</v>
      </c>
      <c r="I497" s="110">
        <v>940800</v>
      </c>
      <c r="J497" s="110">
        <f>ROUND(I497*H497,2)</f>
        <v>9408</v>
      </c>
      <c r="K497" s="107" t="s">
        <v>111</v>
      </c>
      <c r="L497" s="25"/>
      <c r="M497" s="111" t="s">
        <v>3</v>
      </c>
      <c r="N497" s="112" t="s">
        <v>37</v>
      </c>
      <c r="O497" s="113">
        <v>0</v>
      </c>
      <c r="P497" s="113">
        <f>O497*H497</f>
        <v>0</v>
      </c>
      <c r="Q497" s="113">
        <v>0</v>
      </c>
      <c r="R497" s="113">
        <f>Q497*H497</f>
        <v>0</v>
      </c>
      <c r="S497" s="113">
        <v>0</v>
      </c>
      <c r="T497" s="114">
        <f>S497*H497</f>
        <v>0</v>
      </c>
      <c r="AR497" s="115" t="s">
        <v>112</v>
      </c>
      <c r="AT497" s="115" t="s">
        <v>107</v>
      </c>
      <c r="AU497" s="115" t="s">
        <v>66</v>
      </c>
      <c r="AY497" s="13" t="s">
        <v>113</v>
      </c>
      <c r="BE497" s="116">
        <f>IF(N497="základní",J497,0)</f>
        <v>9408</v>
      </c>
      <c r="BF497" s="116">
        <f>IF(N497="snížená",J497,0)</f>
        <v>0</v>
      </c>
      <c r="BG497" s="116">
        <f>IF(N497="zákl. přenesená",J497,0)</f>
        <v>0</v>
      </c>
      <c r="BH497" s="116">
        <f>IF(N497="sníž. přenesená",J497,0)</f>
        <v>0</v>
      </c>
      <c r="BI497" s="116">
        <f>IF(N497="nulová",J497,0)</f>
        <v>0</v>
      </c>
      <c r="BJ497" s="13" t="s">
        <v>74</v>
      </c>
      <c r="BK497" s="116">
        <f>ROUND(I497*H497,2)</f>
        <v>9408</v>
      </c>
      <c r="BL497" s="13" t="s">
        <v>112</v>
      </c>
      <c r="BM497" s="115" t="s">
        <v>1055</v>
      </c>
    </row>
    <row r="498" spans="2:65" s="1" customFormat="1" ht="29.25">
      <c r="B498" s="25"/>
      <c r="D498" s="117" t="s">
        <v>114</v>
      </c>
      <c r="F498" s="118" t="s">
        <v>1056</v>
      </c>
      <c r="L498" s="25"/>
      <c r="M498" s="119"/>
      <c r="T498" s="46"/>
      <c r="AT498" s="13" t="s">
        <v>114</v>
      </c>
      <c r="AU498" s="13" t="s">
        <v>66</v>
      </c>
    </row>
    <row r="499" spans="2:65" s="1" customFormat="1" ht="16.5" customHeight="1">
      <c r="B499" s="104"/>
      <c r="C499" s="105" t="s">
        <v>586</v>
      </c>
      <c r="D499" s="105" t="s">
        <v>107</v>
      </c>
      <c r="E499" s="106" t="s">
        <v>1057</v>
      </c>
      <c r="F499" s="107" t="s">
        <v>1058</v>
      </c>
      <c r="G499" s="108" t="s">
        <v>118</v>
      </c>
      <c r="H499" s="109">
        <v>0.1</v>
      </c>
      <c r="I499" s="110">
        <v>636100</v>
      </c>
      <c r="J499" s="110">
        <f>ROUND(I499*H499,2)</f>
        <v>63610</v>
      </c>
      <c r="K499" s="107" t="s">
        <v>111</v>
      </c>
      <c r="L499" s="25"/>
      <c r="M499" s="111" t="s">
        <v>3</v>
      </c>
      <c r="N499" s="112" t="s">
        <v>37</v>
      </c>
      <c r="O499" s="113">
        <v>0</v>
      </c>
      <c r="P499" s="113">
        <f>O499*H499</f>
        <v>0</v>
      </c>
      <c r="Q499" s="113">
        <v>0</v>
      </c>
      <c r="R499" s="113">
        <f>Q499*H499</f>
        <v>0</v>
      </c>
      <c r="S499" s="113">
        <v>0</v>
      </c>
      <c r="T499" s="114">
        <f>S499*H499</f>
        <v>0</v>
      </c>
      <c r="AR499" s="115" t="s">
        <v>112</v>
      </c>
      <c r="AT499" s="115" t="s">
        <v>107</v>
      </c>
      <c r="AU499" s="115" t="s">
        <v>66</v>
      </c>
      <c r="AY499" s="13" t="s">
        <v>113</v>
      </c>
      <c r="BE499" s="116">
        <f>IF(N499="základní",J499,0)</f>
        <v>63610</v>
      </c>
      <c r="BF499" s="116">
        <f>IF(N499="snížená",J499,0)</f>
        <v>0</v>
      </c>
      <c r="BG499" s="116">
        <f>IF(N499="zákl. přenesená",J499,0)</f>
        <v>0</v>
      </c>
      <c r="BH499" s="116">
        <f>IF(N499="sníž. přenesená",J499,0)</f>
        <v>0</v>
      </c>
      <c r="BI499" s="116">
        <f>IF(N499="nulová",J499,0)</f>
        <v>0</v>
      </c>
      <c r="BJ499" s="13" t="s">
        <v>74</v>
      </c>
      <c r="BK499" s="116">
        <f>ROUND(I499*H499,2)</f>
        <v>63610</v>
      </c>
      <c r="BL499" s="13" t="s">
        <v>112</v>
      </c>
      <c r="BM499" s="115" t="s">
        <v>1059</v>
      </c>
    </row>
    <row r="500" spans="2:65" s="1" customFormat="1" ht="29.25">
      <c r="B500" s="25"/>
      <c r="D500" s="117" t="s">
        <v>114</v>
      </c>
      <c r="F500" s="118" t="s">
        <v>1060</v>
      </c>
      <c r="L500" s="25"/>
      <c r="M500" s="119"/>
      <c r="T500" s="46"/>
      <c r="AT500" s="13" t="s">
        <v>114</v>
      </c>
      <c r="AU500" s="13" t="s">
        <v>66</v>
      </c>
    </row>
    <row r="501" spans="2:65" s="1" customFormat="1" ht="16.5" customHeight="1">
      <c r="B501" s="104"/>
      <c r="C501" s="105" t="s">
        <v>1061</v>
      </c>
      <c r="D501" s="105" t="s">
        <v>107</v>
      </c>
      <c r="E501" s="106" t="s">
        <v>1062</v>
      </c>
      <c r="F501" s="107" t="s">
        <v>1063</v>
      </c>
      <c r="G501" s="108" t="s">
        <v>118</v>
      </c>
      <c r="H501" s="109">
        <v>0.3</v>
      </c>
      <c r="I501" s="110">
        <v>639700</v>
      </c>
      <c r="J501" s="110">
        <f>ROUND(I501*H501,2)</f>
        <v>191910</v>
      </c>
      <c r="K501" s="107" t="s">
        <v>111</v>
      </c>
      <c r="L501" s="25"/>
      <c r="M501" s="111" t="s">
        <v>3</v>
      </c>
      <c r="N501" s="112" t="s">
        <v>37</v>
      </c>
      <c r="O501" s="113">
        <v>0</v>
      </c>
      <c r="P501" s="113">
        <f>O501*H501</f>
        <v>0</v>
      </c>
      <c r="Q501" s="113">
        <v>0</v>
      </c>
      <c r="R501" s="113">
        <f>Q501*H501</f>
        <v>0</v>
      </c>
      <c r="S501" s="113">
        <v>0</v>
      </c>
      <c r="T501" s="114">
        <f>S501*H501</f>
        <v>0</v>
      </c>
      <c r="AR501" s="115" t="s">
        <v>112</v>
      </c>
      <c r="AT501" s="115" t="s">
        <v>107</v>
      </c>
      <c r="AU501" s="115" t="s">
        <v>66</v>
      </c>
      <c r="AY501" s="13" t="s">
        <v>113</v>
      </c>
      <c r="BE501" s="116">
        <f>IF(N501="základní",J501,0)</f>
        <v>191910</v>
      </c>
      <c r="BF501" s="116">
        <f>IF(N501="snížená",J501,0)</f>
        <v>0</v>
      </c>
      <c r="BG501" s="116">
        <f>IF(N501="zákl. přenesená",J501,0)</f>
        <v>0</v>
      </c>
      <c r="BH501" s="116">
        <f>IF(N501="sníž. přenesená",J501,0)</f>
        <v>0</v>
      </c>
      <c r="BI501" s="116">
        <f>IF(N501="nulová",J501,0)</f>
        <v>0</v>
      </c>
      <c r="BJ501" s="13" t="s">
        <v>74</v>
      </c>
      <c r="BK501" s="116">
        <f>ROUND(I501*H501,2)</f>
        <v>191910</v>
      </c>
      <c r="BL501" s="13" t="s">
        <v>112</v>
      </c>
      <c r="BM501" s="115" t="s">
        <v>1064</v>
      </c>
    </row>
    <row r="502" spans="2:65" s="1" customFormat="1" ht="29.25">
      <c r="B502" s="25"/>
      <c r="D502" s="117" t="s">
        <v>114</v>
      </c>
      <c r="F502" s="118" t="s">
        <v>1065</v>
      </c>
      <c r="L502" s="25"/>
      <c r="M502" s="119"/>
      <c r="T502" s="46"/>
      <c r="AT502" s="13" t="s">
        <v>114</v>
      </c>
      <c r="AU502" s="13" t="s">
        <v>66</v>
      </c>
    </row>
    <row r="503" spans="2:65" s="1" customFormat="1" ht="16.5" customHeight="1">
      <c r="B503" s="104"/>
      <c r="C503" s="105" t="s">
        <v>590</v>
      </c>
      <c r="D503" s="105" t="s">
        <v>107</v>
      </c>
      <c r="E503" s="106" t="s">
        <v>1066</v>
      </c>
      <c r="F503" s="107" t="s">
        <v>1067</v>
      </c>
      <c r="G503" s="108" t="s">
        <v>118</v>
      </c>
      <c r="H503" s="109">
        <v>0.3</v>
      </c>
      <c r="I503" s="110">
        <v>576500</v>
      </c>
      <c r="J503" s="110">
        <f>ROUND(I503*H503,2)</f>
        <v>172950</v>
      </c>
      <c r="K503" s="107" t="s">
        <v>111</v>
      </c>
      <c r="L503" s="25"/>
      <c r="M503" s="111" t="s">
        <v>3</v>
      </c>
      <c r="N503" s="112" t="s">
        <v>37</v>
      </c>
      <c r="O503" s="113">
        <v>0</v>
      </c>
      <c r="P503" s="113">
        <f>O503*H503</f>
        <v>0</v>
      </c>
      <c r="Q503" s="113">
        <v>0</v>
      </c>
      <c r="R503" s="113">
        <f>Q503*H503</f>
        <v>0</v>
      </c>
      <c r="S503" s="113">
        <v>0</v>
      </c>
      <c r="T503" s="114">
        <f>S503*H503</f>
        <v>0</v>
      </c>
      <c r="AR503" s="115" t="s">
        <v>112</v>
      </c>
      <c r="AT503" s="115" t="s">
        <v>107</v>
      </c>
      <c r="AU503" s="115" t="s">
        <v>66</v>
      </c>
      <c r="AY503" s="13" t="s">
        <v>113</v>
      </c>
      <c r="BE503" s="116">
        <f>IF(N503="základní",J503,0)</f>
        <v>172950</v>
      </c>
      <c r="BF503" s="116">
        <f>IF(N503="snížená",J503,0)</f>
        <v>0</v>
      </c>
      <c r="BG503" s="116">
        <f>IF(N503="zákl. přenesená",J503,0)</f>
        <v>0</v>
      </c>
      <c r="BH503" s="116">
        <f>IF(N503="sníž. přenesená",J503,0)</f>
        <v>0</v>
      </c>
      <c r="BI503" s="116">
        <f>IF(N503="nulová",J503,0)</f>
        <v>0</v>
      </c>
      <c r="BJ503" s="13" t="s">
        <v>74</v>
      </c>
      <c r="BK503" s="116">
        <f>ROUND(I503*H503,2)</f>
        <v>172950</v>
      </c>
      <c r="BL503" s="13" t="s">
        <v>112</v>
      </c>
      <c r="BM503" s="115" t="s">
        <v>1068</v>
      </c>
    </row>
    <row r="504" spans="2:65" s="1" customFormat="1" ht="29.25">
      <c r="B504" s="25"/>
      <c r="D504" s="117" t="s">
        <v>114</v>
      </c>
      <c r="F504" s="118" t="s">
        <v>1069</v>
      </c>
      <c r="L504" s="25"/>
      <c r="M504" s="119"/>
      <c r="T504" s="46"/>
      <c r="AT504" s="13" t="s">
        <v>114</v>
      </c>
      <c r="AU504" s="13" t="s">
        <v>66</v>
      </c>
    </row>
    <row r="505" spans="2:65" s="1" customFormat="1" ht="16.5" customHeight="1">
      <c r="B505" s="104"/>
      <c r="C505" s="105" t="s">
        <v>1070</v>
      </c>
      <c r="D505" s="105" t="s">
        <v>107</v>
      </c>
      <c r="E505" s="106" t="s">
        <v>1071</v>
      </c>
      <c r="F505" s="107" t="s">
        <v>1072</v>
      </c>
      <c r="G505" s="108" t="s">
        <v>118</v>
      </c>
      <c r="H505" s="109">
        <v>0.3</v>
      </c>
      <c r="I505" s="110">
        <v>569300</v>
      </c>
      <c r="J505" s="110">
        <f>ROUND(I505*H505,2)</f>
        <v>170790</v>
      </c>
      <c r="K505" s="107" t="s">
        <v>111</v>
      </c>
      <c r="L505" s="25"/>
      <c r="M505" s="111" t="s">
        <v>3</v>
      </c>
      <c r="N505" s="112" t="s">
        <v>37</v>
      </c>
      <c r="O505" s="113">
        <v>0</v>
      </c>
      <c r="P505" s="113">
        <f>O505*H505</f>
        <v>0</v>
      </c>
      <c r="Q505" s="113">
        <v>0</v>
      </c>
      <c r="R505" s="113">
        <f>Q505*H505</f>
        <v>0</v>
      </c>
      <c r="S505" s="113">
        <v>0</v>
      </c>
      <c r="T505" s="114">
        <f>S505*H505</f>
        <v>0</v>
      </c>
      <c r="AR505" s="115" t="s">
        <v>112</v>
      </c>
      <c r="AT505" s="115" t="s">
        <v>107</v>
      </c>
      <c r="AU505" s="115" t="s">
        <v>66</v>
      </c>
      <c r="AY505" s="13" t="s">
        <v>113</v>
      </c>
      <c r="BE505" s="116">
        <f>IF(N505="základní",J505,0)</f>
        <v>170790</v>
      </c>
      <c r="BF505" s="116">
        <f>IF(N505="snížená",J505,0)</f>
        <v>0</v>
      </c>
      <c r="BG505" s="116">
        <f>IF(N505="zákl. přenesená",J505,0)</f>
        <v>0</v>
      </c>
      <c r="BH505" s="116">
        <f>IF(N505="sníž. přenesená",J505,0)</f>
        <v>0</v>
      </c>
      <c r="BI505" s="116">
        <f>IF(N505="nulová",J505,0)</f>
        <v>0</v>
      </c>
      <c r="BJ505" s="13" t="s">
        <v>74</v>
      </c>
      <c r="BK505" s="116">
        <f>ROUND(I505*H505,2)</f>
        <v>170790</v>
      </c>
      <c r="BL505" s="13" t="s">
        <v>112</v>
      </c>
      <c r="BM505" s="115" t="s">
        <v>1073</v>
      </c>
    </row>
    <row r="506" spans="2:65" s="1" customFormat="1" ht="29.25">
      <c r="B506" s="25"/>
      <c r="D506" s="117" t="s">
        <v>114</v>
      </c>
      <c r="F506" s="118" t="s">
        <v>1074</v>
      </c>
      <c r="L506" s="25"/>
      <c r="M506" s="119"/>
      <c r="T506" s="46"/>
      <c r="AT506" s="13" t="s">
        <v>114</v>
      </c>
      <c r="AU506" s="13" t="s">
        <v>66</v>
      </c>
    </row>
    <row r="507" spans="2:65" s="1" customFormat="1" ht="16.5" customHeight="1">
      <c r="B507" s="104"/>
      <c r="C507" s="105" t="s">
        <v>595</v>
      </c>
      <c r="D507" s="105" t="s">
        <v>107</v>
      </c>
      <c r="E507" s="106" t="s">
        <v>1075</v>
      </c>
      <c r="F507" s="107" t="s">
        <v>1076</v>
      </c>
      <c r="G507" s="108" t="s">
        <v>118</v>
      </c>
      <c r="H507" s="109">
        <v>0.1</v>
      </c>
      <c r="I507" s="110">
        <v>655100</v>
      </c>
      <c r="J507" s="110">
        <f>ROUND(I507*H507,2)</f>
        <v>65510</v>
      </c>
      <c r="K507" s="107" t="s">
        <v>111</v>
      </c>
      <c r="L507" s="25"/>
      <c r="M507" s="111" t="s">
        <v>3</v>
      </c>
      <c r="N507" s="112" t="s">
        <v>37</v>
      </c>
      <c r="O507" s="113">
        <v>0</v>
      </c>
      <c r="P507" s="113">
        <f>O507*H507</f>
        <v>0</v>
      </c>
      <c r="Q507" s="113">
        <v>0</v>
      </c>
      <c r="R507" s="113">
        <f>Q507*H507</f>
        <v>0</v>
      </c>
      <c r="S507" s="113">
        <v>0</v>
      </c>
      <c r="T507" s="114">
        <f>S507*H507</f>
        <v>0</v>
      </c>
      <c r="AR507" s="115" t="s">
        <v>112</v>
      </c>
      <c r="AT507" s="115" t="s">
        <v>107</v>
      </c>
      <c r="AU507" s="115" t="s">
        <v>66</v>
      </c>
      <c r="AY507" s="13" t="s">
        <v>113</v>
      </c>
      <c r="BE507" s="116">
        <f>IF(N507="základní",J507,0)</f>
        <v>65510</v>
      </c>
      <c r="BF507" s="116">
        <f>IF(N507="snížená",J507,0)</f>
        <v>0</v>
      </c>
      <c r="BG507" s="116">
        <f>IF(N507="zákl. přenesená",J507,0)</f>
        <v>0</v>
      </c>
      <c r="BH507" s="116">
        <f>IF(N507="sníž. přenesená",J507,0)</f>
        <v>0</v>
      </c>
      <c r="BI507" s="116">
        <f>IF(N507="nulová",J507,0)</f>
        <v>0</v>
      </c>
      <c r="BJ507" s="13" t="s">
        <v>74</v>
      </c>
      <c r="BK507" s="116">
        <f>ROUND(I507*H507,2)</f>
        <v>65510</v>
      </c>
      <c r="BL507" s="13" t="s">
        <v>112</v>
      </c>
      <c r="BM507" s="115" t="s">
        <v>1077</v>
      </c>
    </row>
    <row r="508" spans="2:65" s="1" customFormat="1" ht="29.25">
      <c r="B508" s="25"/>
      <c r="D508" s="117" t="s">
        <v>114</v>
      </c>
      <c r="F508" s="118" t="s">
        <v>1078</v>
      </c>
      <c r="L508" s="25"/>
      <c r="M508" s="119"/>
      <c r="T508" s="46"/>
      <c r="AT508" s="13" t="s">
        <v>114</v>
      </c>
      <c r="AU508" s="13" t="s">
        <v>66</v>
      </c>
    </row>
    <row r="509" spans="2:65" s="1" customFormat="1" ht="16.5" customHeight="1">
      <c r="B509" s="104"/>
      <c r="C509" s="105" t="s">
        <v>1079</v>
      </c>
      <c r="D509" s="105" t="s">
        <v>107</v>
      </c>
      <c r="E509" s="106" t="s">
        <v>1080</v>
      </c>
      <c r="F509" s="107" t="s">
        <v>1081</v>
      </c>
      <c r="G509" s="108" t="s">
        <v>118</v>
      </c>
      <c r="H509" s="109">
        <v>0.3</v>
      </c>
      <c r="I509" s="110">
        <v>655300</v>
      </c>
      <c r="J509" s="110">
        <f>ROUND(I509*H509,2)</f>
        <v>196590</v>
      </c>
      <c r="K509" s="107" t="s">
        <v>111</v>
      </c>
      <c r="L509" s="25"/>
      <c r="M509" s="111" t="s">
        <v>3</v>
      </c>
      <c r="N509" s="112" t="s">
        <v>37</v>
      </c>
      <c r="O509" s="113">
        <v>0</v>
      </c>
      <c r="P509" s="113">
        <f>O509*H509</f>
        <v>0</v>
      </c>
      <c r="Q509" s="113">
        <v>0</v>
      </c>
      <c r="R509" s="113">
        <f>Q509*H509</f>
        <v>0</v>
      </c>
      <c r="S509" s="113">
        <v>0</v>
      </c>
      <c r="T509" s="114">
        <f>S509*H509</f>
        <v>0</v>
      </c>
      <c r="AR509" s="115" t="s">
        <v>112</v>
      </c>
      <c r="AT509" s="115" t="s">
        <v>107</v>
      </c>
      <c r="AU509" s="115" t="s">
        <v>66</v>
      </c>
      <c r="AY509" s="13" t="s">
        <v>113</v>
      </c>
      <c r="BE509" s="116">
        <f>IF(N509="základní",J509,0)</f>
        <v>196590</v>
      </c>
      <c r="BF509" s="116">
        <f>IF(N509="snížená",J509,0)</f>
        <v>0</v>
      </c>
      <c r="BG509" s="116">
        <f>IF(N509="zákl. přenesená",J509,0)</f>
        <v>0</v>
      </c>
      <c r="BH509" s="116">
        <f>IF(N509="sníž. přenesená",J509,0)</f>
        <v>0</v>
      </c>
      <c r="BI509" s="116">
        <f>IF(N509="nulová",J509,0)</f>
        <v>0</v>
      </c>
      <c r="BJ509" s="13" t="s">
        <v>74</v>
      </c>
      <c r="BK509" s="116">
        <f>ROUND(I509*H509,2)</f>
        <v>196590</v>
      </c>
      <c r="BL509" s="13" t="s">
        <v>112</v>
      </c>
      <c r="BM509" s="115" t="s">
        <v>1082</v>
      </c>
    </row>
    <row r="510" spans="2:65" s="1" customFormat="1" ht="29.25">
      <c r="B510" s="25"/>
      <c r="D510" s="117" t="s">
        <v>114</v>
      </c>
      <c r="F510" s="118" t="s">
        <v>1083</v>
      </c>
      <c r="L510" s="25"/>
      <c r="M510" s="119"/>
      <c r="T510" s="46"/>
      <c r="AT510" s="13" t="s">
        <v>114</v>
      </c>
      <c r="AU510" s="13" t="s">
        <v>66</v>
      </c>
    </row>
    <row r="511" spans="2:65" s="1" customFormat="1" ht="16.5" customHeight="1">
      <c r="B511" s="104"/>
      <c r="C511" s="105" t="s">
        <v>599</v>
      </c>
      <c r="D511" s="105" t="s">
        <v>107</v>
      </c>
      <c r="E511" s="106" t="s">
        <v>1084</v>
      </c>
      <c r="F511" s="107" t="s">
        <v>1085</v>
      </c>
      <c r="G511" s="108" t="s">
        <v>118</v>
      </c>
      <c r="H511" s="109">
        <v>0.3</v>
      </c>
      <c r="I511" s="110">
        <v>646400</v>
      </c>
      <c r="J511" s="110">
        <f>ROUND(I511*H511,2)</f>
        <v>193920</v>
      </c>
      <c r="K511" s="107" t="s">
        <v>111</v>
      </c>
      <c r="L511" s="25"/>
      <c r="M511" s="111" t="s">
        <v>3</v>
      </c>
      <c r="N511" s="112" t="s">
        <v>37</v>
      </c>
      <c r="O511" s="113">
        <v>0</v>
      </c>
      <c r="P511" s="113">
        <f>O511*H511</f>
        <v>0</v>
      </c>
      <c r="Q511" s="113">
        <v>0</v>
      </c>
      <c r="R511" s="113">
        <f>Q511*H511</f>
        <v>0</v>
      </c>
      <c r="S511" s="113">
        <v>0</v>
      </c>
      <c r="T511" s="114">
        <f>S511*H511</f>
        <v>0</v>
      </c>
      <c r="AR511" s="115" t="s">
        <v>112</v>
      </c>
      <c r="AT511" s="115" t="s">
        <v>107</v>
      </c>
      <c r="AU511" s="115" t="s">
        <v>66</v>
      </c>
      <c r="AY511" s="13" t="s">
        <v>113</v>
      </c>
      <c r="BE511" s="116">
        <f>IF(N511="základní",J511,0)</f>
        <v>193920</v>
      </c>
      <c r="BF511" s="116">
        <f>IF(N511="snížená",J511,0)</f>
        <v>0</v>
      </c>
      <c r="BG511" s="116">
        <f>IF(N511="zákl. přenesená",J511,0)</f>
        <v>0</v>
      </c>
      <c r="BH511" s="116">
        <f>IF(N511="sníž. přenesená",J511,0)</f>
        <v>0</v>
      </c>
      <c r="BI511" s="116">
        <f>IF(N511="nulová",J511,0)</f>
        <v>0</v>
      </c>
      <c r="BJ511" s="13" t="s">
        <v>74</v>
      </c>
      <c r="BK511" s="116">
        <f>ROUND(I511*H511,2)</f>
        <v>193920</v>
      </c>
      <c r="BL511" s="13" t="s">
        <v>112</v>
      </c>
      <c r="BM511" s="115" t="s">
        <v>1086</v>
      </c>
    </row>
    <row r="512" spans="2:65" s="1" customFormat="1" ht="29.25">
      <c r="B512" s="25"/>
      <c r="D512" s="117" t="s">
        <v>114</v>
      </c>
      <c r="F512" s="118" t="s">
        <v>1087</v>
      </c>
      <c r="L512" s="25"/>
      <c r="M512" s="119"/>
      <c r="T512" s="46"/>
      <c r="AT512" s="13" t="s">
        <v>114</v>
      </c>
      <c r="AU512" s="13" t="s">
        <v>66</v>
      </c>
    </row>
    <row r="513" spans="2:65" s="1" customFormat="1" ht="16.5" customHeight="1">
      <c r="B513" s="104"/>
      <c r="C513" s="105" t="s">
        <v>1088</v>
      </c>
      <c r="D513" s="105" t="s">
        <v>107</v>
      </c>
      <c r="E513" s="106" t="s">
        <v>1089</v>
      </c>
      <c r="F513" s="107" t="s">
        <v>1090</v>
      </c>
      <c r="G513" s="108" t="s">
        <v>118</v>
      </c>
      <c r="H513" s="109">
        <v>0.1</v>
      </c>
      <c r="I513" s="110">
        <v>643600</v>
      </c>
      <c r="J513" s="110">
        <f>ROUND(I513*H513,2)</f>
        <v>64360</v>
      </c>
      <c r="K513" s="107" t="s">
        <v>111</v>
      </c>
      <c r="L513" s="25"/>
      <c r="M513" s="111" t="s">
        <v>3</v>
      </c>
      <c r="N513" s="112" t="s">
        <v>37</v>
      </c>
      <c r="O513" s="113">
        <v>0</v>
      </c>
      <c r="P513" s="113">
        <f>O513*H513</f>
        <v>0</v>
      </c>
      <c r="Q513" s="113">
        <v>0</v>
      </c>
      <c r="R513" s="113">
        <f>Q513*H513</f>
        <v>0</v>
      </c>
      <c r="S513" s="113">
        <v>0</v>
      </c>
      <c r="T513" s="114">
        <f>S513*H513</f>
        <v>0</v>
      </c>
      <c r="AR513" s="115" t="s">
        <v>112</v>
      </c>
      <c r="AT513" s="115" t="s">
        <v>107</v>
      </c>
      <c r="AU513" s="115" t="s">
        <v>66</v>
      </c>
      <c r="AY513" s="13" t="s">
        <v>113</v>
      </c>
      <c r="BE513" s="116">
        <f>IF(N513="základní",J513,0)</f>
        <v>64360</v>
      </c>
      <c r="BF513" s="116">
        <f>IF(N513="snížená",J513,0)</f>
        <v>0</v>
      </c>
      <c r="BG513" s="116">
        <f>IF(N513="zákl. přenesená",J513,0)</f>
        <v>0</v>
      </c>
      <c r="BH513" s="116">
        <f>IF(N513="sníž. přenesená",J513,0)</f>
        <v>0</v>
      </c>
      <c r="BI513" s="116">
        <f>IF(N513="nulová",J513,0)</f>
        <v>0</v>
      </c>
      <c r="BJ513" s="13" t="s">
        <v>74</v>
      </c>
      <c r="BK513" s="116">
        <f>ROUND(I513*H513,2)</f>
        <v>64360</v>
      </c>
      <c r="BL513" s="13" t="s">
        <v>112</v>
      </c>
      <c r="BM513" s="115" t="s">
        <v>1091</v>
      </c>
    </row>
    <row r="514" spans="2:65" s="1" customFormat="1" ht="29.25">
      <c r="B514" s="25"/>
      <c r="D514" s="117" t="s">
        <v>114</v>
      </c>
      <c r="F514" s="118" t="s">
        <v>1092</v>
      </c>
      <c r="L514" s="25"/>
      <c r="M514" s="119"/>
      <c r="T514" s="46"/>
      <c r="AT514" s="13" t="s">
        <v>114</v>
      </c>
      <c r="AU514" s="13" t="s">
        <v>66</v>
      </c>
    </row>
    <row r="515" spans="2:65" s="1" customFormat="1" ht="16.5" customHeight="1">
      <c r="B515" s="104"/>
      <c r="C515" s="105" t="s">
        <v>604</v>
      </c>
      <c r="D515" s="105" t="s">
        <v>107</v>
      </c>
      <c r="E515" s="106" t="s">
        <v>1093</v>
      </c>
      <c r="F515" s="107" t="s">
        <v>1094</v>
      </c>
      <c r="G515" s="108" t="s">
        <v>118</v>
      </c>
      <c r="H515" s="109">
        <v>0.01</v>
      </c>
      <c r="I515" s="110">
        <v>558600</v>
      </c>
      <c r="J515" s="110">
        <f>ROUND(I515*H515,2)</f>
        <v>5586</v>
      </c>
      <c r="K515" s="107" t="s">
        <v>111</v>
      </c>
      <c r="L515" s="25"/>
      <c r="M515" s="111" t="s">
        <v>3</v>
      </c>
      <c r="N515" s="112" t="s">
        <v>37</v>
      </c>
      <c r="O515" s="113">
        <v>0</v>
      </c>
      <c r="P515" s="113">
        <f>O515*H515</f>
        <v>0</v>
      </c>
      <c r="Q515" s="113">
        <v>0</v>
      </c>
      <c r="R515" s="113">
        <f>Q515*H515</f>
        <v>0</v>
      </c>
      <c r="S515" s="113">
        <v>0</v>
      </c>
      <c r="T515" s="114">
        <f>S515*H515</f>
        <v>0</v>
      </c>
      <c r="AR515" s="115" t="s">
        <v>112</v>
      </c>
      <c r="AT515" s="115" t="s">
        <v>107</v>
      </c>
      <c r="AU515" s="115" t="s">
        <v>66</v>
      </c>
      <c r="AY515" s="13" t="s">
        <v>113</v>
      </c>
      <c r="BE515" s="116">
        <f>IF(N515="základní",J515,0)</f>
        <v>5586</v>
      </c>
      <c r="BF515" s="116">
        <f>IF(N515="snížená",J515,0)</f>
        <v>0</v>
      </c>
      <c r="BG515" s="116">
        <f>IF(N515="zákl. přenesená",J515,0)</f>
        <v>0</v>
      </c>
      <c r="BH515" s="116">
        <f>IF(N515="sníž. přenesená",J515,0)</f>
        <v>0</v>
      </c>
      <c r="BI515" s="116">
        <f>IF(N515="nulová",J515,0)</f>
        <v>0</v>
      </c>
      <c r="BJ515" s="13" t="s">
        <v>74</v>
      </c>
      <c r="BK515" s="116">
        <f>ROUND(I515*H515,2)</f>
        <v>5586</v>
      </c>
      <c r="BL515" s="13" t="s">
        <v>112</v>
      </c>
      <c r="BM515" s="115" t="s">
        <v>1095</v>
      </c>
    </row>
    <row r="516" spans="2:65" s="1" customFormat="1" ht="29.25">
      <c r="B516" s="25"/>
      <c r="D516" s="117" t="s">
        <v>114</v>
      </c>
      <c r="F516" s="118" t="s">
        <v>1096</v>
      </c>
      <c r="L516" s="25"/>
      <c r="M516" s="119"/>
      <c r="T516" s="46"/>
      <c r="AT516" s="13" t="s">
        <v>114</v>
      </c>
      <c r="AU516" s="13" t="s">
        <v>66</v>
      </c>
    </row>
    <row r="517" spans="2:65" s="1" customFormat="1" ht="16.5" customHeight="1">
      <c r="B517" s="104"/>
      <c r="C517" s="105" t="s">
        <v>1097</v>
      </c>
      <c r="D517" s="105" t="s">
        <v>107</v>
      </c>
      <c r="E517" s="106" t="s">
        <v>1098</v>
      </c>
      <c r="F517" s="107" t="s">
        <v>1099</v>
      </c>
      <c r="G517" s="108" t="s">
        <v>118</v>
      </c>
      <c r="H517" s="109">
        <v>0.1</v>
      </c>
      <c r="I517" s="110">
        <v>736500</v>
      </c>
      <c r="J517" s="110">
        <f>ROUND(I517*H517,2)</f>
        <v>73650</v>
      </c>
      <c r="K517" s="107" t="s">
        <v>111</v>
      </c>
      <c r="L517" s="25"/>
      <c r="M517" s="111" t="s">
        <v>3</v>
      </c>
      <c r="N517" s="112" t="s">
        <v>37</v>
      </c>
      <c r="O517" s="113">
        <v>0</v>
      </c>
      <c r="P517" s="113">
        <f>O517*H517</f>
        <v>0</v>
      </c>
      <c r="Q517" s="113">
        <v>0</v>
      </c>
      <c r="R517" s="113">
        <f>Q517*H517</f>
        <v>0</v>
      </c>
      <c r="S517" s="113">
        <v>0</v>
      </c>
      <c r="T517" s="114">
        <f>S517*H517</f>
        <v>0</v>
      </c>
      <c r="AR517" s="115" t="s">
        <v>112</v>
      </c>
      <c r="AT517" s="115" t="s">
        <v>107</v>
      </c>
      <c r="AU517" s="115" t="s">
        <v>66</v>
      </c>
      <c r="AY517" s="13" t="s">
        <v>113</v>
      </c>
      <c r="BE517" s="116">
        <f>IF(N517="základní",J517,0)</f>
        <v>73650</v>
      </c>
      <c r="BF517" s="116">
        <f>IF(N517="snížená",J517,0)</f>
        <v>0</v>
      </c>
      <c r="BG517" s="116">
        <f>IF(N517="zákl. přenesená",J517,0)</f>
        <v>0</v>
      </c>
      <c r="BH517" s="116">
        <f>IF(N517="sníž. přenesená",J517,0)</f>
        <v>0</v>
      </c>
      <c r="BI517" s="116">
        <f>IF(N517="nulová",J517,0)</f>
        <v>0</v>
      </c>
      <c r="BJ517" s="13" t="s">
        <v>74</v>
      </c>
      <c r="BK517" s="116">
        <f>ROUND(I517*H517,2)</f>
        <v>73650</v>
      </c>
      <c r="BL517" s="13" t="s">
        <v>112</v>
      </c>
      <c r="BM517" s="115" t="s">
        <v>1100</v>
      </c>
    </row>
    <row r="518" spans="2:65" s="1" customFormat="1" ht="29.25">
      <c r="B518" s="25"/>
      <c r="D518" s="117" t="s">
        <v>114</v>
      </c>
      <c r="F518" s="118" t="s">
        <v>1101</v>
      </c>
      <c r="L518" s="25"/>
      <c r="M518" s="119"/>
      <c r="T518" s="46"/>
      <c r="AT518" s="13" t="s">
        <v>114</v>
      </c>
      <c r="AU518" s="13" t="s">
        <v>66</v>
      </c>
    </row>
    <row r="519" spans="2:65" s="1" customFormat="1" ht="16.5" customHeight="1">
      <c r="B519" s="104"/>
      <c r="C519" s="105" t="s">
        <v>608</v>
      </c>
      <c r="D519" s="105" t="s">
        <v>107</v>
      </c>
      <c r="E519" s="106" t="s">
        <v>1102</v>
      </c>
      <c r="F519" s="107" t="s">
        <v>1103</v>
      </c>
      <c r="G519" s="108" t="s">
        <v>118</v>
      </c>
      <c r="H519" s="109">
        <v>0.1</v>
      </c>
      <c r="I519" s="110">
        <v>739300</v>
      </c>
      <c r="J519" s="110">
        <f>ROUND(I519*H519,2)</f>
        <v>73930</v>
      </c>
      <c r="K519" s="107" t="s">
        <v>111</v>
      </c>
      <c r="L519" s="25"/>
      <c r="M519" s="111" t="s">
        <v>3</v>
      </c>
      <c r="N519" s="112" t="s">
        <v>37</v>
      </c>
      <c r="O519" s="113">
        <v>0</v>
      </c>
      <c r="P519" s="113">
        <f>O519*H519</f>
        <v>0</v>
      </c>
      <c r="Q519" s="113">
        <v>0</v>
      </c>
      <c r="R519" s="113">
        <f>Q519*H519</f>
        <v>0</v>
      </c>
      <c r="S519" s="113">
        <v>0</v>
      </c>
      <c r="T519" s="114">
        <f>S519*H519</f>
        <v>0</v>
      </c>
      <c r="AR519" s="115" t="s">
        <v>112</v>
      </c>
      <c r="AT519" s="115" t="s">
        <v>107</v>
      </c>
      <c r="AU519" s="115" t="s">
        <v>66</v>
      </c>
      <c r="AY519" s="13" t="s">
        <v>113</v>
      </c>
      <c r="BE519" s="116">
        <f>IF(N519="základní",J519,0)</f>
        <v>73930</v>
      </c>
      <c r="BF519" s="116">
        <f>IF(N519="snížená",J519,0)</f>
        <v>0</v>
      </c>
      <c r="BG519" s="116">
        <f>IF(N519="zákl. přenesená",J519,0)</f>
        <v>0</v>
      </c>
      <c r="BH519" s="116">
        <f>IF(N519="sníž. přenesená",J519,0)</f>
        <v>0</v>
      </c>
      <c r="BI519" s="116">
        <f>IF(N519="nulová",J519,0)</f>
        <v>0</v>
      </c>
      <c r="BJ519" s="13" t="s">
        <v>74</v>
      </c>
      <c r="BK519" s="116">
        <f>ROUND(I519*H519,2)</f>
        <v>73930</v>
      </c>
      <c r="BL519" s="13" t="s">
        <v>112</v>
      </c>
      <c r="BM519" s="115" t="s">
        <v>1104</v>
      </c>
    </row>
    <row r="520" spans="2:65" s="1" customFormat="1" ht="29.25">
      <c r="B520" s="25"/>
      <c r="D520" s="117" t="s">
        <v>114</v>
      </c>
      <c r="F520" s="118" t="s">
        <v>1105</v>
      </c>
      <c r="L520" s="25"/>
      <c r="M520" s="119"/>
      <c r="T520" s="46"/>
      <c r="AT520" s="13" t="s">
        <v>114</v>
      </c>
      <c r="AU520" s="13" t="s">
        <v>66</v>
      </c>
    </row>
    <row r="521" spans="2:65" s="1" customFormat="1" ht="16.5" customHeight="1">
      <c r="B521" s="104"/>
      <c r="C521" s="105" t="s">
        <v>1106</v>
      </c>
      <c r="D521" s="105" t="s">
        <v>107</v>
      </c>
      <c r="E521" s="106" t="s">
        <v>1107</v>
      </c>
      <c r="F521" s="107" t="s">
        <v>1108</v>
      </c>
      <c r="G521" s="108" t="s">
        <v>118</v>
      </c>
      <c r="H521" s="109">
        <v>0.3</v>
      </c>
      <c r="I521" s="110">
        <v>702100</v>
      </c>
      <c r="J521" s="110">
        <f>ROUND(I521*H521,2)</f>
        <v>210630</v>
      </c>
      <c r="K521" s="107" t="s">
        <v>111</v>
      </c>
      <c r="L521" s="25"/>
      <c r="M521" s="111" t="s">
        <v>3</v>
      </c>
      <c r="N521" s="112" t="s">
        <v>37</v>
      </c>
      <c r="O521" s="113">
        <v>0</v>
      </c>
      <c r="P521" s="113">
        <f>O521*H521</f>
        <v>0</v>
      </c>
      <c r="Q521" s="113">
        <v>0</v>
      </c>
      <c r="R521" s="113">
        <f>Q521*H521</f>
        <v>0</v>
      </c>
      <c r="S521" s="113">
        <v>0</v>
      </c>
      <c r="T521" s="114">
        <f>S521*H521</f>
        <v>0</v>
      </c>
      <c r="AR521" s="115" t="s">
        <v>112</v>
      </c>
      <c r="AT521" s="115" t="s">
        <v>107</v>
      </c>
      <c r="AU521" s="115" t="s">
        <v>66</v>
      </c>
      <c r="AY521" s="13" t="s">
        <v>113</v>
      </c>
      <c r="BE521" s="116">
        <f>IF(N521="základní",J521,0)</f>
        <v>210630</v>
      </c>
      <c r="BF521" s="116">
        <f>IF(N521="snížená",J521,0)</f>
        <v>0</v>
      </c>
      <c r="BG521" s="116">
        <f>IF(N521="zákl. přenesená",J521,0)</f>
        <v>0</v>
      </c>
      <c r="BH521" s="116">
        <f>IF(N521="sníž. přenesená",J521,0)</f>
        <v>0</v>
      </c>
      <c r="BI521" s="116">
        <f>IF(N521="nulová",J521,0)</f>
        <v>0</v>
      </c>
      <c r="BJ521" s="13" t="s">
        <v>74</v>
      </c>
      <c r="BK521" s="116">
        <f>ROUND(I521*H521,2)</f>
        <v>210630</v>
      </c>
      <c r="BL521" s="13" t="s">
        <v>112</v>
      </c>
      <c r="BM521" s="115" t="s">
        <v>1109</v>
      </c>
    </row>
    <row r="522" spans="2:65" s="1" customFormat="1" ht="29.25">
      <c r="B522" s="25"/>
      <c r="D522" s="117" t="s">
        <v>114</v>
      </c>
      <c r="F522" s="118" t="s">
        <v>1110</v>
      </c>
      <c r="L522" s="25"/>
      <c r="M522" s="119"/>
      <c r="T522" s="46"/>
      <c r="AT522" s="13" t="s">
        <v>114</v>
      </c>
      <c r="AU522" s="13" t="s">
        <v>66</v>
      </c>
    </row>
    <row r="523" spans="2:65" s="1" customFormat="1" ht="16.5" customHeight="1">
      <c r="B523" s="104"/>
      <c r="C523" s="105" t="s">
        <v>613</v>
      </c>
      <c r="D523" s="105" t="s">
        <v>107</v>
      </c>
      <c r="E523" s="106" t="s">
        <v>1111</v>
      </c>
      <c r="F523" s="107" t="s">
        <v>1112</v>
      </c>
      <c r="G523" s="108" t="s">
        <v>118</v>
      </c>
      <c r="H523" s="109">
        <v>0.1</v>
      </c>
      <c r="I523" s="110">
        <v>715700</v>
      </c>
      <c r="J523" s="110">
        <f>ROUND(I523*H523,2)</f>
        <v>71570</v>
      </c>
      <c r="K523" s="107" t="s">
        <v>111</v>
      </c>
      <c r="L523" s="25"/>
      <c r="M523" s="111" t="s">
        <v>3</v>
      </c>
      <c r="N523" s="112" t="s">
        <v>37</v>
      </c>
      <c r="O523" s="113">
        <v>0</v>
      </c>
      <c r="P523" s="113">
        <f>O523*H523</f>
        <v>0</v>
      </c>
      <c r="Q523" s="113">
        <v>0</v>
      </c>
      <c r="R523" s="113">
        <f>Q523*H523</f>
        <v>0</v>
      </c>
      <c r="S523" s="113">
        <v>0</v>
      </c>
      <c r="T523" s="114">
        <f>S523*H523</f>
        <v>0</v>
      </c>
      <c r="AR523" s="115" t="s">
        <v>112</v>
      </c>
      <c r="AT523" s="115" t="s">
        <v>107</v>
      </c>
      <c r="AU523" s="115" t="s">
        <v>66</v>
      </c>
      <c r="AY523" s="13" t="s">
        <v>113</v>
      </c>
      <c r="BE523" s="116">
        <f>IF(N523="základní",J523,0)</f>
        <v>71570</v>
      </c>
      <c r="BF523" s="116">
        <f>IF(N523="snížená",J523,0)</f>
        <v>0</v>
      </c>
      <c r="BG523" s="116">
        <f>IF(N523="zákl. přenesená",J523,0)</f>
        <v>0</v>
      </c>
      <c r="BH523" s="116">
        <f>IF(N523="sníž. přenesená",J523,0)</f>
        <v>0</v>
      </c>
      <c r="BI523" s="116">
        <f>IF(N523="nulová",J523,0)</f>
        <v>0</v>
      </c>
      <c r="BJ523" s="13" t="s">
        <v>74</v>
      </c>
      <c r="BK523" s="116">
        <f>ROUND(I523*H523,2)</f>
        <v>71570</v>
      </c>
      <c r="BL523" s="13" t="s">
        <v>112</v>
      </c>
      <c r="BM523" s="115" t="s">
        <v>1113</v>
      </c>
    </row>
    <row r="524" spans="2:65" s="1" customFormat="1" ht="29.25">
      <c r="B524" s="25"/>
      <c r="D524" s="117" t="s">
        <v>114</v>
      </c>
      <c r="F524" s="118" t="s">
        <v>1114</v>
      </c>
      <c r="L524" s="25"/>
      <c r="M524" s="119"/>
      <c r="T524" s="46"/>
      <c r="AT524" s="13" t="s">
        <v>114</v>
      </c>
      <c r="AU524" s="13" t="s">
        <v>66</v>
      </c>
    </row>
    <row r="525" spans="2:65" s="1" customFormat="1" ht="16.5" customHeight="1">
      <c r="B525" s="104"/>
      <c r="C525" s="105" t="s">
        <v>1115</v>
      </c>
      <c r="D525" s="105" t="s">
        <v>107</v>
      </c>
      <c r="E525" s="106" t="s">
        <v>1116</v>
      </c>
      <c r="F525" s="107" t="s">
        <v>1117</v>
      </c>
      <c r="G525" s="108" t="s">
        <v>118</v>
      </c>
      <c r="H525" s="109">
        <v>0.1</v>
      </c>
      <c r="I525" s="110">
        <v>715800</v>
      </c>
      <c r="J525" s="110">
        <f>ROUND(I525*H525,2)</f>
        <v>71580</v>
      </c>
      <c r="K525" s="107" t="s">
        <v>111</v>
      </c>
      <c r="L525" s="25"/>
      <c r="M525" s="111" t="s">
        <v>3</v>
      </c>
      <c r="N525" s="112" t="s">
        <v>37</v>
      </c>
      <c r="O525" s="113">
        <v>0</v>
      </c>
      <c r="P525" s="113">
        <f>O525*H525</f>
        <v>0</v>
      </c>
      <c r="Q525" s="113">
        <v>0</v>
      </c>
      <c r="R525" s="113">
        <f>Q525*H525</f>
        <v>0</v>
      </c>
      <c r="S525" s="113">
        <v>0</v>
      </c>
      <c r="T525" s="114">
        <f>S525*H525</f>
        <v>0</v>
      </c>
      <c r="AR525" s="115" t="s">
        <v>112</v>
      </c>
      <c r="AT525" s="115" t="s">
        <v>107</v>
      </c>
      <c r="AU525" s="115" t="s">
        <v>66</v>
      </c>
      <c r="AY525" s="13" t="s">
        <v>113</v>
      </c>
      <c r="BE525" s="116">
        <f>IF(N525="základní",J525,0)</f>
        <v>71580</v>
      </c>
      <c r="BF525" s="116">
        <f>IF(N525="snížená",J525,0)</f>
        <v>0</v>
      </c>
      <c r="BG525" s="116">
        <f>IF(N525="zákl. přenesená",J525,0)</f>
        <v>0</v>
      </c>
      <c r="BH525" s="116">
        <f>IF(N525="sníž. přenesená",J525,0)</f>
        <v>0</v>
      </c>
      <c r="BI525" s="116">
        <f>IF(N525="nulová",J525,0)</f>
        <v>0</v>
      </c>
      <c r="BJ525" s="13" t="s">
        <v>74</v>
      </c>
      <c r="BK525" s="116">
        <f>ROUND(I525*H525,2)</f>
        <v>71580</v>
      </c>
      <c r="BL525" s="13" t="s">
        <v>112</v>
      </c>
      <c r="BM525" s="115" t="s">
        <v>1118</v>
      </c>
    </row>
    <row r="526" spans="2:65" s="1" customFormat="1" ht="29.25">
      <c r="B526" s="25"/>
      <c r="D526" s="117" t="s">
        <v>114</v>
      </c>
      <c r="F526" s="118" t="s">
        <v>1119</v>
      </c>
      <c r="L526" s="25"/>
      <c r="M526" s="119"/>
      <c r="T526" s="46"/>
      <c r="AT526" s="13" t="s">
        <v>114</v>
      </c>
      <c r="AU526" s="13" t="s">
        <v>66</v>
      </c>
    </row>
    <row r="527" spans="2:65" s="1" customFormat="1" ht="16.5" customHeight="1">
      <c r="B527" s="104"/>
      <c r="C527" s="105" t="s">
        <v>617</v>
      </c>
      <c r="D527" s="105" t="s">
        <v>107</v>
      </c>
      <c r="E527" s="106" t="s">
        <v>1120</v>
      </c>
      <c r="F527" s="107" t="s">
        <v>1121</v>
      </c>
      <c r="G527" s="108" t="s">
        <v>118</v>
      </c>
      <c r="H527" s="109">
        <v>0.3</v>
      </c>
      <c r="I527" s="110">
        <v>706100</v>
      </c>
      <c r="J527" s="110">
        <f>ROUND(I527*H527,2)</f>
        <v>211830</v>
      </c>
      <c r="K527" s="107" t="s">
        <v>111</v>
      </c>
      <c r="L527" s="25"/>
      <c r="M527" s="111" t="s">
        <v>3</v>
      </c>
      <c r="N527" s="112" t="s">
        <v>37</v>
      </c>
      <c r="O527" s="113">
        <v>0</v>
      </c>
      <c r="P527" s="113">
        <f>O527*H527</f>
        <v>0</v>
      </c>
      <c r="Q527" s="113">
        <v>0</v>
      </c>
      <c r="R527" s="113">
        <f>Q527*H527</f>
        <v>0</v>
      </c>
      <c r="S527" s="113">
        <v>0</v>
      </c>
      <c r="T527" s="114">
        <f>S527*H527</f>
        <v>0</v>
      </c>
      <c r="AR527" s="115" t="s">
        <v>112</v>
      </c>
      <c r="AT527" s="115" t="s">
        <v>107</v>
      </c>
      <c r="AU527" s="115" t="s">
        <v>66</v>
      </c>
      <c r="AY527" s="13" t="s">
        <v>113</v>
      </c>
      <c r="BE527" s="116">
        <f>IF(N527="základní",J527,0)</f>
        <v>211830</v>
      </c>
      <c r="BF527" s="116">
        <f>IF(N527="snížená",J527,0)</f>
        <v>0</v>
      </c>
      <c r="BG527" s="116">
        <f>IF(N527="zákl. přenesená",J527,0)</f>
        <v>0</v>
      </c>
      <c r="BH527" s="116">
        <f>IF(N527="sníž. přenesená",J527,0)</f>
        <v>0</v>
      </c>
      <c r="BI527" s="116">
        <f>IF(N527="nulová",J527,0)</f>
        <v>0</v>
      </c>
      <c r="BJ527" s="13" t="s">
        <v>74</v>
      </c>
      <c r="BK527" s="116">
        <f>ROUND(I527*H527,2)</f>
        <v>211830</v>
      </c>
      <c r="BL527" s="13" t="s">
        <v>112</v>
      </c>
      <c r="BM527" s="115" t="s">
        <v>1122</v>
      </c>
    </row>
    <row r="528" spans="2:65" s="1" customFormat="1" ht="29.25">
      <c r="B528" s="25"/>
      <c r="D528" s="117" t="s">
        <v>114</v>
      </c>
      <c r="F528" s="118" t="s">
        <v>1123</v>
      </c>
      <c r="L528" s="25"/>
      <c r="M528" s="119"/>
      <c r="T528" s="46"/>
      <c r="AT528" s="13" t="s">
        <v>114</v>
      </c>
      <c r="AU528" s="13" t="s">
        <v>66</v>
      </c>
    </row>
    <row r="529" spans="2:65" s="1" customFormat="1" ht="16.5" customHeight="1">
      <c r="B529" s="104"/>
      <c r="C529" s="105" t="s">
        <v>1124</v>
      </c>
      <c r="D529" s="105" t="s">
        <v>107</v>
      </c>
      <c r="E529" s="106" t="s">
        <v>1125</v>
      </c>
      <c r="F529" s="107" t="s">
        <v>1126</v>
      </c>
      <c r="G529" s="108" t="s">
        <v>118</v>
      </c>
      <c r="H529" s="109">
        <v>0.3</v>
      </c>
      <c r="I529" s="110">
        <v>724200</v>
      </c>
      <c r="J529" s="110">
        <f>ROUND(I529*H529,2)</f>
        <v>217260</v>
      </c>
      <c r="K529" s="107" t="s">
        <v>111</v>
      </c>
      <c r="L529" s="25"/>
      <c r="M529" s="111" t="s">
        <v>3</v>
      </c>
      <c r="N529" s="112" t="s">
        <v>37</v>
      </c>
      <c r="O529" s="113">
        <v>0</v>
      </c>
      <c r="P529" s="113">
        <f>O529*H529</f>
        <v>0</v>
      </c>
      <c r="Q529" s="113">
        <v>0</v>
      </c>
      <c r="R529" s="113">
        <f>Q529*H529</f>
        <v>0</v>
      </c>
      <c r="S529" s="113">
        <v>0</v>
      </c>
      <c r="T529" s="114">
        <f>S529*H529</f>
        <v>0</v>
      </c>
      <c r="AR529" s="115" t="s">
        <v>112</v>
      </c>
      <c r="AT529" s="115" t="s">
        <v>107</v>
      </c>
      <c r="AU529" s="115" t="s">
        <v>66</v>
      </c>
      <c r="AY529" s="13" t="s">
        <v>113</v>
      </c>
      <c r="BE529" s="116">
        <f>IF(N529="základní",J529,0)</f>
        <v>217260</v>
      </c>
      <c r="BF529" s="116">
        <f>IF(N529="snížená",J529,0)</f>
        <v>0</v>
      </c>
      <c r="BG529" s="116">
        <f>IF(N529="zákl. přenesená",J529,0)</f>
        <v>0</v>
      </c>
      <c r="BH529" s="116">
        <f>IF(N529="sníž. přenesená",J529,0)</f>
        <v>0</v>
      </c>
      <c r="BI529" s="116">
        <f>IF(N529="nulová",J529,0)</f>
        <v>0</v>
      </c>
      <c r="BJ529" s="13" t="s">
        <v>74</v>
      </c>
      <c r="BK529" s="116">
        <f>ROUND(I529*H529,2)</f>
        <v>217260</v>
      </c>
      <c r="BL529" s="13" t="s">
        <v>112</v>
      </c>
      <c r="BM529" s="115" t="s">
        <v>1127</v>
      </c>
    </row>
    <row r="530" spans="2:65" s="1" customFormat="1" ht="29.25">
      <c r="B530" s="25"/>
      <c r="D530" s="117" t="s">
        <v>114</v>
      </c>
      <c r="F530" s="118" t="s">
        <v>1128</v>
      </c>
      <c r="L530" s="25"/>
      <c r="M530" s="119"/>
      <c r="T530" s="46"/>
      <c r="AT530" s="13" t="s">
        <v>114</v>
      </c>
      <c r="AU530" s="13" t="s">
        <v>66</v>
      </c>
    </row>
    <row r="531" spans="2:65" s="1" customFormat="1" ht="16.5" customHeight="1">
      <c r="B531" s="104"/>
      <c r="C531" s="105" t="s">
        <v>622</v>
      </c>
      <c r="D531" s="105" t="s">
        <v>107</v>
      </c>
      <c r="E531" s="106" t="s">
        <v>1129</v>
      </c>
      <c r="F531" s="107" t="s">
        <v>1130</v>
      </c>
      <c r="G531" s="108" t="s">
        <v>118</v>
      </c>
      <c r="H531" s="109">
        <v>0.1</v>
      </c>
      <c r="I531" s="110">
        <v>703100</v>
      </c>
      <c r="J531" s="110">
        <f>ROUND(I531*H531,2)</f>
        <v>70310</v>
      </c>
      <c r="K531" s="107" t="s">
        <v>111</v>
      </c>
      <c r="L531" s="25"/>
      <c r="M531" s="111" t="s">
        <v>3</v>
      </c>
      <c r="N531" s="112" t="s">
        <v>37</v>
      </c>
      <c r="O531" s="113">
        <v>0</v>
      </c>
      <c r="P531" s="113">
        <f>O531*H531</f>
        <v>0</v>
      </c>
      <c r="Q531" s="113">
        <v>0</v>
      </c>
      <c r="R531" s="113">
        <f>Q531*H531</f>
        <v>0</v>
      </c>
      <c r="S531" s="113">
        <v>0</v>
      </c>
      <c r="T531" s="114">
        <f>S531*H531</f>
        <v>0</v>
      </c>
      <c r="AR531" s="115" t="s">
        <v>112</v>
      </c>
      <c r="AT531" s="115" t="s">
        <v>107</v>
      </c>
      <c r="AU531" s="115" t="s">
        <v>66</v>
      </c>
      <c r="AY531" s="13" t="s">
        <v>113</v>
      </c>
      <c r="BE531" s="116">
        <f>IF(N531="základní",J531,0)</f>
        <v>70310</v>
      </c>
      <c r="BF531" s="116">
        <f>IF(N531="snížená",J531,0)</f>
        <v>0</v>
      </c>
      <c r="BG531" s="116">
        <f>IF(N531="zákl. přenesená",J531,0)</f>
        <v>0</v>
      </c>
      <c r="BH531" s="116">
        <f>IF(N531="sníž. přenesená",J531,0)</f>
        <v>0</v>
      </c>
      <c r="BI531" s="116">
        <f>IF(N531="nulová",J531,0)</f>
        <v>0</v>
      </c>
      <c r="BJ531" s="13" t="s">
        <v>74</v>
      </c>
      <c r="BK531" s="116">
        <f>ROUND(I531*H531,2)</f>
        <v>70310</v>
      </c>
      <c r="BL531" s="13" t="s">
        <v>112</v>
      </c>
      <c r="BM531" s="115" t="s">
        <v>1131</v>
      </c>
    </row>
    <row r="532" spans="2:65" s="1" customFormat="1" ht="29.25">
      <c r="B532" s="25"/>
      <c r="D532" s="117" t="s">
        <v>114</v>
      </c>
      <c r="F532" s="118" t="s">
        <v>1132</v>
      </c>
      <c r="L532" s="25"/>
      <c r="M532" s="119"/>
      <c r="T532" s="46"/>
      <c r="AT532" s="13" t="s">
        <v>114</v>
      </c>
      <c r="AU532" s="13" t="s">
        <v>66</v>
      </c>
    </row>
    <row r="533" spans="2:65" s="1" customFormat="1" ht="16.5" customHeight="1">
      <c r="B533" s="104"/>
      <c r="C533" s="105" t="s">
        <v>1133</v>
      </c>
      <c r="D533" s="105" t="s">
        <v>107</v>
      </c>
      <c r="E533" s="106" t="s">
        <v>1134</v>
      </c>
      <c r="F533" s="107" t="s">
        <v>1135</v>
      </c>
      <c r="G533" s="108" t="s">
        <v>118</v>
      </c>
      <c r="H533" s="109">
        <v>0.01</v>
      </c>
      <c r="I533" s="110">
        <v>990900</v>
      </c>
      <c r="J533" s="110">
        <f>ROUND(I533*H533,2)</f>
        <v>9909</v>
      </c>
      <c r="K533" s="107" t="s">
        <v>111</v>
      </c>
      <c r="L533" s="25"/>
      <c r="M533" s="111" t="s">
        <v>3</v>
      </c>
      <c r="N533" s="112" t="s">
        <v>37</v>
      </c>
      <c r="O533" s="113">
        <v>0</v>
      </c>
      <c r="P533" s="113">
        <f>O533*H533</f>
        <v>0</v>
      </c>
      <c r="Q533" s="113">
        <v>0</v>
      </c>
      <c r="R533" s="113">
        <f>Q533*H533</f>
        <v>0</v>
      </c>
      <c r="S533" s="113">
        <v>0</v>
      </c>
      <c r="T533" s="114">
        <f>S533*H533</f>
        <v>0</v>
      </c>
      <c r="AR533" s="115" t="s">
        <v>112</v>
      </c>
      <c r="AT533" s="115" t="s">
        <v>107</v>
      </c>
      <c r="AU533" s="115" t="s">
        <v>66</v>
      </c>
      <c r="AY533" s="13" t="s">
        <v>113</v>
      </c>
      <c r="BE533" s="116">
        <f>IF(N533="základní",J533,0)</f>
        <v>9909</v>
      </c>
      <c r="BF533" s="116">
        <f>IF(N533="snížená",J533,0)</f>
        <v>0</v>
      </c>
      <c r="BG533" s="116">
        <f>IF(N533="zákl. přenesená",J533,0)</f>
        <v>0</v>
      </c>
      <c r="BH533" s="116">
        <f>IF(N533="sníž. přenesená",J533,0)</f>
        <v>0</v>
      </c>
      <c r="BI533" s="116">
        <f>IF(N533="nulová",J533,0)</f>
        <v>0</v>
      </c>
      <c r="BJ533" s="13" t="s">
        <v>74</v>
      </c>
      <c r="BK533" s="116">
        <f>ROUND(I533*H533,2)</f>
        <v>9909</v>
      </c>
      <c r="BL533" s="13" t="s">
        <v>112</v>
      </c>
      <c r="BM533" s="115" t="s">
        <v>1136</v>
      </c>
    </row>
    <row r="534" spans="2:65" s="1" customFormat="1" ht="29.25">
      <c r="B534" s="25"/>
      <c r="D534" s="117" t="s">
        <v>114</v>
      </c>
      <c r="F534" s="118" t="s">
        <v>1137</v>
      </c>
      <c r="L534" s="25"/>
      <c r="M534" s="119"/>
      <c r="T534" s="46"/>
      <c r="AT534" s="13" t="s">
        <v>114</v>
      </c>
      <c r="AU534" s="13" t="s">
        <v>66</v>
      </c>
    </row>
    <row r="535" spans="2:65" s="1" customFormat="1" ht="16.5" customHeight="1">
      <c r="B535" s="104"/>
      <c r="C535" s="105" t="s">
        <v>626</v>
      </c>
      <c r="D535" s="105" t="s">
        <v>107</v>
      </c>
      <c r="E535" s="106" t="s">
        <v>1138</v>
      </c>
      <c r="F535" s="107" t="s">
        <v>1139</v>
      </c>
      <c r="G535" s="108" t="s">
        <v>124</v>
      </c>
      <c r="H535" s="109">
        <v>1</v>
      </c>
      <c r="I535" s="110">
        <v>417</v>
      </c>
      <c r="J535" s="110">
        <f>ROUND(I535*H535,2)</f>
        <v>417</v>
      </c>
      <c r="K535" s="107" t="s">
        <v>111</v>
      </c>
      <c r="L535" s="25"/>
      <c r="M535" s="111" t="s">
        <v>3</v>
      </c>
      <c r="N535" s="112" t="s">
        <v>37</v>
      </c>
      <c r="O535" s="113">
        <v>0</v>
      </c>
      <c r="P535" s="113">
        <f>O535*H535</f>
        <v>0</v>
      </c>
      <c r="Q535" s="113">
        <v>0</v>
      </c>
      <c r="R535" s="113">
        <f>Q535*H535</f>
        <v>0</v>
      </c>
      <c r="S535" s="113">
        <v>0</v>
      </c>
      <c r="T535" s="114">
        <f>S535*H535</f>
        <v>0</v>
      </c>
      <c r="AR535" s="115" t="s">
        <v>112</v>
      </c>
      <c r="AT535" s="115" t="s">
        <v>107</v>
      </c>
      <c r="AU535" s="115" t="s">
        <v>66</v>
      </c>
      <c r="AY535" s="13" t="s">
        <v>113</v>
      </c>
      <c r="BE535" s="116">
        <f>IF(N535="základní",J535,0)</f>
        <v>417</v>
      </c>
      <c r="BF535" s="116">
        <f>IF(N535="snížená",J535,0)</f>
        <v>0</v>
      </c>
      <c r="BG535" s="116">
        <f>IF(N535="zákl. přenesená",J535,0)</f>
        <v>0</v>
      </c>
      <c r="BH535" s="116">
        <f>IF(N535="sníž. přenesená",J535,0)</f>
        <v>0</v>
      </c>
      <c r="BI535" s="116">
        <f>IF(N535="nulová",J535,0)</f>
        <v>0</v>
      </c>
      <c r="BJ535" s="13" t="s">
        <v>74</v>
      </c>
      <c r="BK535" s="116">
        <f>ROUND(I535*H535,2)</f>
        <v>417</v>
      </c>
      <c r="BL535" s="13" t="s">
        <v>112</v>
      </c>
      <c r="BM535" s="115" t="s">
        <v>1140</v>
      </c>
    </row>
    <row r="536" spans="2:65" s="1" customFormat="1" ht="19.5">
      <c r="B536" s="25"/>
      <c r="D536" s="117" t="s">
        <v>114</v>
      </c>
      <c r="F536" s="118" t="s">
        <v>1141</v>
      </c>
      <c r="L536" s="25"/>
      <c r="M536" s="119"/>
      <c r="T536" s="46"/>
      <c r="AT536" s="13" t="s">
        <v>114</v>
      </c>
      <c r="AU536" s="13" t="s">
        <v>66</v>
      </c>
    </row>
    <row r="537" spans="2:65" s="1" customFormat="1" ht="16.5" customHeight="1">
      <c r="B537" s="104"/>
      <c r="C537" s="105" t="s">
        <v>1142</v>
      </c>
      <c r="D537" s="105" t="s">
        <v>107</v>
      </c>
      <c r="E537" s="106" t="s">
        <v>1143</v>
      </c>
      <c r="F537" s="107" t="s">
        <v>1144</v>
      </c>
      <c r="G537" s="108" t="s">
        <v>124</v>
      </c>
      <c r="H537" s="109">
        <v>50</v>
      </c>
      <c r="I537" s="110">
        <v>433</v>
      </c>
      <c r="J537" s="110">
        <f>ROUND(I537*H537,2)</f>
        <v>21650</v>
      </c>
      <c r="K537" s="107" t="s">
        <v>111</v>
      </c>
      <c r="L537" s="25"/>
      <c r="M537" s="111" t="s">
        <v>3</v>
      </c>
      <c r="N537" s="112" t="s">
        <v>37</v>
      </c>
      <c r="O537" s="113">
        <v>0</v>
      </c>
      <c r="P537" s="113">
        <f>O537*H537</f>
        <v>0</v>
      </c>
      <c r="Q537" s="113">
        <v>0</v>
      </c>
      <c r="R537" s="113">
        <f>Q537*H537</f>
        <v>0</v>
      </c>
      <c r="S537" s="113">
        <v>0</v>
      </c>
      <c r="T537" s="114">
        <f>S537*H537</f>
        <v>0</v>
      </c>
      <c r="AR537" s="115" t="s">
        <v>112</v>
      </c>
      <c r="AT537" s="115" t="s">
        <v>107</v>
      </c>
      <c r="AU537" s="115" t="s">
        <v>66</v>
      </c>
      <c r="AY537" s="13" t="s">
        <v>113</v>
      </c>
      <c r="BE537" s="116">
        <f>IF(N537="základní",J537,0)</f>
        <v>21650</v>
      </c>
      <c r="BF537" s="116">
        <f>IF(N537="snížená",J537,0)</f>
        <v>0</v>
      </c>
      <c r="BG537" s="116">
        <f>IF(N537="zákl. přenesená",J537,0)</f>
        <v>0</v>
      </c>
      <c r="BH537" s="116">
        <f>IF(N537="sníž. přenesená",J537,0)</f>
        <v>0</v>
      </c>
      <c r="BI537" s="116">
        <f>IF(N537="nulová",J537,0)</f>
        <v>0</v>
      </c>
      <c r="BJ537" s="13" t="s">
        <v>74</v>
      </c>
      <c r="BK537" s="116">
        <f>ROUND(I537*H537,2)</f>
        <v>21650</v>
      </c>
      <c r="BL537" s="13" t="s">
        <v>112</v>
      </c>
      <c r="BM537" s="115" t="s">
        <v>1145</v>
      </c>
    </row>
    <row r="538" spans="2:65" s="1" customFormat="1" ht="19.5">
      <c r="B538" s="25"/>
      <c r="D538" s="117" t="s">
        <v>114</v>
      </c>
      <c r="F538" s="118" t="s">
        <v>1146</v>
      </c>
      <c r="L538" s="25"/>
      <c r="M538" s="119"/>
      <c r="T538" s="46"/>
      <c r="AT538" s="13" t="s">
        <v>114</v>
      </c>
      <c r="AU538" s="13" t="s">
        <v>66</v>
      </c>
    </row>
    <row r="539" spans="2:65" s="1" customFormat="1" ht="16.5" customHeight="1">
      <c r="B539" s="104"/>
      <c r="C539" s="105" t="s">
        <v>631</v>
      </c>
      <c r="D539" s="105" t="s">
        <v>107</v>
      </c>
      <c r="E539" s="106" t="s">
        <v>1147</v>
      </c>
      <c r="F539" s="107" t="s">
        <v>1148</v>
      </c>
      <c r="G539" s="108" t="s">
        <v>124</v>
      </c>
      <c r="H539" s="109">
        <v>50</v>
      </c>
      <c r="I539" s="110">
        <v>394</v>
      </c>
      <c r="J539" s="110">
        <f>ROUND(I539*H539,2)</f>
        <v>19700</v>
      </c>
      <c r="K539" s="107" t="s">
        <v>111</v>
      </c>
      <c r="L539" s="25"/>
      <c r="M539" s="111" t="s">
        <v>3</v>
      </c>
      <c r="N539" s="112" t="s">
        <v>37</v>
      </c>
      <c r="O539" s="113">
        <v>0</v>
      </c>
      <c r="P539" s="113">
        <f>O539*H539</f>
        <v>0</v>
      </c>
      <c r="Q539" s="113">
        <v>0</v>
      </c>
      <c r="R539" s="113">
        <f>Q539*H539</f>
        <v>0</v>
      </c>
      <c r="S539" s="113">
        <v>0</v>
      </c>
      <c r="T539" s="114">
        <f>S539*H539</f>
        <v>0</v>
      </c>
      <c r="AR539" s="115" t="s">
        <v>112</v>
      </c>
      <c r="AT539" s="115" t="s">
        <v>107</v>
      </c>
      <c r="AU539" s="115" t="s">
        <v>66</v>
      </c>
      <c r="AY539" s="13" t="s">
        <v>113</v>
      </c>
      <c r="BE539" s="116">
        <f>IF(N539="základní",J539,0)</f>
        <v>19700</v>
      </c>
      <c r="BF539" s="116">
        <f>IF(N539="snížená",J539,0)</f>
        <v>0</v>
      </c>
      <c r="BG539" s="116">
        <f>IF(N539="zákl. přenesená",J539,0)</f>
        <v>0</v>
      </c>
      <c r="BH539" s="116">
        <f>IF(N539="sníž. přenesená",J539,0)</f>
        <v>0</v>
      </c>
      <c r="BI539" s="116">
        <f>IF(N539="nulová",J539,0)</f>
        <v>0</v>
      </c>
      <c r="BJ539" s="13" t="s">
        <v>74</v>
      </c>
      <c r="BK539" s="116">
        <f>ROUND(I539*H539,2)</f>
        <v>19700</v>
      </c>
      <c r="BL539" s="13" t="s">
        <v>112</v>
      </c>
      <c r="BM539" s="115" t="s">
        <v>1149</v>
      </c>
    </row>
    <row r="540" spans="2:65" s="1" customFormat="1" ht="19.5">
      <c r="B540" s="25"/>
      <c r="D540" s="117" t="s">
        <v>114</v>
      </c>
      <c r="F540" s="118" t="s">
        <v>1150</v>
      </c>
      <c r="L540" s="25"/>
      <c r="M540" s="119"/>
      <c r="T540" s="46"/>
      <c r="AT540" s="13" t="s">
        <v>114</v>
      </c>
      <c r="AU540" s="13" t="s">
        <v>66</v>
      </c>
    </row>
    <row r="541" spans="2:65" s="1" customFormat="1" ht="16.5" customHeight="1">
      <c r="B541" s="104"/>
      <c r="C541" s="105" t="s">
        <v>1151</v>
      </c>
      <c r="D541" s="105" t="s">
        <v>107</v>
      </c>
      <c r="E541" s="106" t="s">
        <v>1152</v>
      </c>
      <c r="F541" s="107" t="s">
        <v>1153</v>
      </c>
      <c r="G541" s="108" t="s">
        <v>124</v>
      </c>
      <c r="H541" s="109">
        <v>100</v>
      </c>
      <c r="I541" s="110">
        <v>498</v>
      </c>
      <c r="J541" s="110">
        <f>ROUND(I541*H541,2)</f>
        <v>49800</v>
      </c>
      <c r="K541" s="107" t="s">
        <v>111</v>
      </c>
      <c r="L541" s="25"/>
      <c r="M541" s="111" t="s">
        <v>3</v>
      </c>
      <c r="N541" s="112" t="s">
        <v>37</v>
      </c>
      <c r="O541" s="113">
        <v>0</v>
      </c>
      <c r="P541" s="113">
        <f>O541*H541</f>
        <v>0</v>
      </c>
      <c r="Q541" s="113">
        <v>0</v>
      </c>
      <c r="R541" s="113">
        <f>Q541*H541</f>
        <v>0</v>
      </c>
      <c r="S541" s="113">
        <v>0</v>
      </c>
      <c r="T541" s="114">
        <f>S541*H541</f>
        <v>0</v>
      </c>
      <c r="AR541" s="115" t="s">
        <v>112</v>
      </c>
      <c r="AT541" s="115" t="s">
        <v>107</v>
      </c>
      <c r="AU541" s="115" t="s">
        <v>66</v>
      </c>
      <c r="AY541" s="13" t="s">
        <v>113</v>
      </c>
      <c r="BE541" s="116">
        <f>IF(N541="základní",J541,0)</f>
        <v>49800</v>
      </c>
      <c r="BF541" s="116">
        <f>IF(N541="snížená",J541,0)</f>
        <v>0</v>
      </c>
      <c r="BG541" s="116">
        <f>IF(N541="zákl. přenesená",J541,0)</f>
        <v>0</v>
      </c>
      <c r="BH541" s="116">
        <f>IF(N541="sníž. přenesená",J541,0)</f>
        <v>0</v>
      </c>
      <c r="BI541" s="116">
        <f>IF(N541="nulová",J541,0)</f>
        <v>0</v>
      </c>
      <c r="BJ541" s="13" t="s">
        <v>74</v>
      </c>
      <c r="BK541" s="116">
        <f>ROUND(I541*H541,2)</f>
        <v>49800</v>
      </c>
      <c r="BL541" s="13" t="s">
        <v>112</v>
      </c>
      <c r="BM541" s="115" t="s">
        <v>1154</v>
      </c>
    </row>
    <row r="542" spans="2:65" s="1" customFormat="1" ht="39">
      <c r="B542" s="25"/>
      <c r="D542" s="117" t="s">
        <v>114</v>
      </c>
      <c r="F542" s="118" t="s">
        <v>1155</v>
      </c>
      <c r="L542" s="25"/>
      <c r="M542" s="119"/>
      <c r="T542" s="46"/>
      <c r="AT542" s="13" t="s">
        <v>114</v>
      </c>
      <c r="AU542" s="13" t="s">
        <v>66</v>
      </c>
    </row>
    <row r="543" spans="2:65" s="1" customFormat="1" ht="16.5" customHeight="1">
      <c r="B543" s="104"/>
      <c r="C543" s="105" t="s">
        <v>635</v>
      </c>
      <c r="D543" s="105" t="s">
        <v>107</v>
      </c>
      <c r="E543" s="106" t="s">
        <v>1156</v>
      </c>
      <c r="F543" s="107" t="s">
        <v>1157</v>
      </c>
      <c r="G543" s="108" t="s">
        <v>124</v>
      </c>
      <c r="H543" s="109">
        <v>200</v>
      </c>
      <c r="I543" s="110">
        <v>483</v>
      </c>
      <c r="J543" s="110">
        <f>ROUND(I543*H543,2)</f>
        <v>96600</v>
      </c>
      <c r="K543" s="107" t="s">
        <v>111</v>
      </c>
      <c r="L543" s="25"/>
      <c r="M543" s="111" t="s">
        <v>3</v>
      </c>
      <c r="N543" s="112" t="s">
        <v>37</v>
      </c>
      <c r="O543" s="113">
        <v>0</v>
      </c>
      <c r="P543" s="113">
        <f>O543*H543</f>
        <v>0</v>
      </c>
      <c r="Q543" s="113">
        <v>0</v>
      </c>
      <c r="R543" s="113">
        <f>Q543*H543</f>
        <v>0</v>
      </c>
      <c r="S543" s="113">
        <v>0</v>
      </c>
      <c r="T543" s="114">
        <f>S543*H543</f>
        <v>0</v>
      </c>
      <c r="AR543" s="115" t="s">
        <v>112</v>
      </c>
      <c r="AT543" s="115" t="s">
        <v>107</v>
      </c>
      <c r="AU543" s="115" t="s">
        <v>66</v>
      </c>
      <c r="AY543" s="13" t="s">
        <v>113</v>
      </c>
      <c r="BE543" s="116">
        <f>IF(N543="základní",J543,0)</f>
        <v>96600</v>
      </c>
      <c r="BF543" s="116">
        <f>IF(N543="snížená",J543,0)</f>
        <v>0</v>
      </c>
      <c r="BG543" s="116">
        <f>IF(N543="zákl. přenesená",J543,0)</f>
        <v>0</v>
      </c>
      <c r="BH543" s="116">
        <f>IF(N543="sníž. přenesená",J543,0)</f>
        <v>0</v>
      </c>
      <c r="BI543" s="116">
        <f>IF(N543="nulová",J543,0)</f>
        <v>0</v>
      </c>
      <c r="BJ543" s="13" t="s">
        <v>74</v>
      </c>
      <c r="BK543" s="116">
        <f>ROUND(I543*H543,2)</f>
        <v>96600</v>
      </c>
      <c r="BL543" s="13" t="s">
        <v>112</v>
      </c>
      <c r="BM543" s="115" t="s">
        <v>1158</v>
      </c>
    </row>
    <row r="544" spans="2:65" s="1" customFormat="1" ht="29.25">
      <c r="B544" s="25"/>
      <c r="D544" s="117" t="s">
        <v>114</v>
      </c>
      <c r="F544" s="118" t="s">
        <v>1159</v>
      </c>
      <c r="L544" s="25"/>
      <c r="M544" s="119"/>
      <c r="T544" s="46"/>
      <c r="AT544" s="13" t="s">
        <v>114</v>
      </c>
      <c r="AU544" s="13" t="s">
        <v>66</v>
      </c>
    </row>
    <row r="545" spans="2:65" s="1" customFormat="1" ht="16.5" customHeight="1">
      <c r="B545" s="104"/>
      <c r="C545" s="105" t="s">
        <v>1160</v>
      </c>
      <c r="D545" s="105" t="s">
        <v>107</v>
      </c>
      <c r="E545" s="106" t="s">
        <v>1161</v>
      </c>
      <c r="F545" s="107" t="s">
        <v>1162</v>
      </c>
      <c r="G545" s="108" t="s">
        <v>124</v>
      </c>
      <c r="H545" s="109">
        <v>200</v>
      </c>
      <c r="I545" s="110">
        <v>421</v>
      </c>
      <c r="J545" s="110">
        <f>ROUND(I545*H545,2)</f>
        <v>84200</v>
      </c>
      <c r="K545" s="107" t="s">
        <v>111</v>
      </c>
      <c r="L545" s="25"/>
      <c r="M545" s="111" t="s">
        <v>3</v>
      </c>
      <c r="N545" s="112" t="s">
        <v>37</v>
      </c>
      <c r="O545" s="113">
        <v>0</v>
      </c>
      <c r="P545" s="113">
        <f>O545*H545</f>
        <v>0</v>
      </c>
      <c r="Q545" s="113">
        <v>0</v>
      </c>
      <c r="R545" s="113">
        <f>Q545*H545</f>
        <v>0</v>
      </c>
      <c r="S545" s="113">
        <v>0</v>
      </c>
      <c r="T545" s="114">
        <f>S545*H545</f>
        <v>0</v>
      </c>
      <c r="AR545" s="115" t="s">
        <v>112</v>
      </c>
      <c r="AT545" s="115" t="s">
        <v>107</v>
      </c>
      <c r="AU545" s="115" t="s">
        <v>66</v>
      </c>
      <c r="AY545" s="13" t="s">
        <v>113</v>
      </c>
      <c r="BE545" s="116">
        <f>IF(N545="základní",J545,0)</f>
        <v>84200</v>
      </c>
      <c r="BF545" s="116">
        <f>IF(N545="snížená",J545,0)</f>
        <v>0</v>
      </c>
      <c r="BG545" s="116">
        <f>IF(N545="zákl. přenesená",J545,0)</f>
        <v>0</v>
      </c>
      <c r="BH545" s="116">
        <f>IF(N545="sníž. přenesená",J545,0)</f>
        <v>0</v>
      </c>
      <c r="BI545" s="116">
        <f>IF(N545="nulová",J545,0)</f>
        <v>0</v>
      </c>
      <c r="BJ545" s="13" t="s">
        <v>74</v>
      </c>
      <c r="BK545" s="116">
        <f>ROUND(I545*H545,2)</f>
        <v>84200</v>
      </c>
      <c r="BL545" s="13" t="s">
        <v>112</v>
      </c>
      <c r="BM545" s="115" t="s">
        <v>1163</v>
      </c>
    </row>
    <row r="546" spans="2:65" s="1" customFormat="1" ht="39">
      <c r="B546" s="25"/>
      <c r="D546" s="117" t="s">
        <v>114</v>
      </c>
      <c r="F546" s="118" t="s">
        <v>1164</v>
      </c>
      <c r="L546" s="25"/>
      <c r="M546" s="119"/>
      <c r="T546" s="46"/>
      <c r="AT546" s="13" t="s">
        <v>114</v>
      </c>
      <c r="AU546" s="13" t="s">
        <v>66</v>
      </c>
    </row>
    <row r="547" spans="2:65" s="1" customFormat="1" ht="16.5" customHeight="1">
      <c r="B547" s="104"/>
      <c r="C547" s="105" t="s">
        <v>640</v>
      </c>
      <c r="D547" s="105" t="s">
        <v>107</v>
      </c>
      <c r="E547" s="106" t="s">
        <v>1165</v>
      </c>
      <c r="F547" s="107" t="s">
        <v>1166</v>
      </c>
      <c r="G547" s="108" t="s">
        <v>124</v>
      </c>
      <c r="H547" s="109">
        <v>300</v>
      </c>
      <c r="I547" s="110">
        <v>429</v>
      </c>
      <c r="J547" s="110">
        <f>ROUND(I547*H547,2)</f>
        <v>128700</v>
      </c>
      <c r="K547" s="107" t="s">
        <v>111</v>
      </c>
      <c r="L547" s="25"/>
      <c r="M547" s="111" t="s">
        <v>3</v>
      </c>
      <c r="N547" s="112" t="s">
        <v>37</v>
      </c>
      <c r="O547" s="113">
        <v>0</v>
      </c>
      <c r="P547" s="113">
        <f>O547*H547</f>
        <v>0</v>
      </c>
      <c r="Q547" s="113">
        <v>0</v>
      </c>
      <c r="R547" s="113">
        <f>Q547*H547</f>
        <v>0</v>
      </c>
      <c r="S547" s="113">
        <v>0</v>
      </c>
      <c r="T547" s="114">
        <f>S547*H547</f>
        <v>0</v>
      </c>
      <c r="AR547" s="115" t="s">
        <v>112</v>
      </c>
      <c r="AT547" s="115" t="s">
        <v>107</v>
      </c>
      <c r="AU547" s="115" t="s">
        <v>66</v>
      </c>
      <c r="AY547" s="13" t="s">
        <v>113</v>
      </c>
      <c r="BE547" s="116">
        <f>IF(N547="základní",J547,0)</f>
        <v>128700</v>
      </c>
      <c r="BF547" s="116">
        <f>IF(N547="snížená",J547,0)</f>
        <v>0</v>
      </c>
      <c r="BG547" s="116">
        <f>IF(N547="zákl. přenesená",J547,0)</f>
        <v>0</v>
      </c>
      <c r="BH547" s="116">
        <f>IF(N547="sníž. přenesená",J547,0)</f>
        <v>0</v>
      </c>
      <c r="BI547" s="116">
        <f>IF(N547="nulová",J547,0)</f>
        <v>0</v>
      </c>
      <c r="BJ547" s="13" t="s">
        <v>74</v>
      </c>
      <c r="BK547" s="116">
        <f>ROUND(I547*H547,2)</f>
        <v>128700</v>
      </c>
      <c r="BL547" s="13" t="s">
        <v>112</v>
      </c>
      <c r="BM547" s="115" t="s">
        <v>1167</v>
      </c>
    </row>
    <row r="548" spans="2:65" s="1" customFormat="1" ht="39">
      <c r="B548" s="25"/>
      <c r="D548" s="117" t="s">
        <v>114</v>
      </c>
      <c r="F548" s="118" t="s">
        <v>1168</v>
      </c>
      <c r="L548" s="25"/>
      <c r="M548" s="119"/>
      <c r="T548" s="46"/>
      <c r="AT548" s="13" t="s">
        <v>114</v>
      </c>
      <c r="AU548" s="13" t="s">
        <v>66</v>
      </c>
    </row>
    <row r="549" spans="2:65" s="1" customFormat="1" ht="16.5" customHeight="1">
      <c r="B549" s="104"/>
      <c r="C549" s="105" t="s">
        <v>1169</v>
      </c>
      <c r="D549" s="105" t="s">
        <v>107</v>
      </c>
      <c r="E549" s="106" t="s">
        <v>1170</v>
      </c>
      <c r="F549" s="107" t="s">
        <v>1171</v>
      </c>
      <c r="G549" s="108" t="s">
        <v>124</v>
      </c>
      <c r="H549" s="109">
        <v>500</v>
      </c>
      <c r="I549" s="110">
        <v>432</v>
      </c>
      <c r="J549" s="110">
        <f>ROUND(I549*H549,2)</f>
        <v>216000</v>
      </c>
      <c r="K549" s="107" t="s">
        <v>111</v>
      </c>
      <c r="L549" s="25"/>
      <c r="M549" s="111" t="s">
        <v>3</v>
      </c>
      <c r="N549" s="112" t="s">
        <v>37</v>
      </c>
      <c r="O549" s="113">
        <v>0</v>
      </c>
      <c r="P549" s="113">
        <f>O549*H549</f>
        <v>0</v>
      </c>
      <c r="Q549" s="113">
        <v>0</v>
      </c>
      <c r="R549" s="113">
        <f>Q549*H549</f>
        <v>0</v>
      </c>
      <c r="S549" s="113">
        <v>0</v>
      </c>
      <c r="T549" s="114">
        <f>S549*H549</f>
        <v>0</v>
      </c>
      <c r="AR549" s="115" t="s">
        <v>112</v>
      </c>
      <c r="AT549" s="115" t="s">
        <v>107</v>
      </c>
      <c r="AU549" s="115" t="s">
        <v>66</v>
      </c>
      <c r="AY549" s="13" t="s">
        <v>113</v>
      </c>
      <c r="BE549" s="116">
        <f>IF(N549="základní",J549,0)</f>
        <v>216000</v>
      </c>
      <c r="BF549" s="116">
        <f>IF(N549="snížená",J549,0)</f>
        <v>0</v>
      </c>
      <c r="BG549" s="116">
        <f>IF(N549="zákl. přenesená",J549,0)</f>
        <v>0</v>
      </c>
      <c r="BH549" s="116">
        <f>IF(N549="sníž. přenesená",J549,0)</f>
        <v>0</v>
      </c>
      <c r="BI549" s="116">
        <f>IF(N549="nulová",J549,0)</f>
        <v>0</v>
      </c>
      <c r="BJ549" s="13" t="s">
        <v>74</v>
      </c>
      <c r="BK549" s="116">
        <f>ROUND(I549*H549,2)</f>
        <v>216000</v>
      </c>
      <c r="BL549" s="13" t="s">
        <v>112</v>
      </c>
      <c r="BM549" s="115" t="s">
        <v>1172</v>
      </c>
    </row>
    <row r="550" spans="2:65" s="1" customFormat="1" ht="39">
      <c r="B550" s="25"/>
      <c r="D550" s="117" t="s">
        <v>114</v>
      </c>
      <c r="F550" s="118" t="s">
        <v>1173</v>
      </c>
      <c r="L550" s="25"/>
      <c r="M550" s="119"/>
      <c r="T550" s="46"/>
      <c r="AT550" s="13" t="s">
        <v>114</v>
      </c>
      <c r="AU550" s="13" t="s">
        <v>66</v>
      </c>
    </row>
    <row r="551" spans="2:65" s="1" customFormat="1" ht="16.5" customHeight="1">
      <c r="B551" s="104"/>
      <c r="C551" s="105" t="s">
        <v>644</v>
      </c>
      <c r="D551" s="105" t="s">
        <v>107</v>
      </c>
      <c r="E551" s="106" t="s">
        <v>1174</v>
      </c>
      <c r="F551" s="107" t="s">
        <v>1175</v>
      </c>
      <c r="G551" s="108" t="s">
        <v>124</v>
      </c>
      <c r="H551" s="109">
        <v>700</v>
      </c>
      <c r="I551" s="110">
        <v>372</v>
      </c>
      <c r="J551" s="110">
        <f>ROUND(I551*H551,2)</f>
        <v>260400</v>
      </c>
      <c r="K551" s="107" t="s">
        <v>111</v>
      </c>
      <c r="L551" s="25"/>
      <c r="M551" s="111" t="s">
        <v>3</v>
      </c>
      <c r="N551" s="112" t="s">
        <v>37</v>
      </c>
      <c r="O551" s="113">
        <v>0</v>
      </c>
      <c r="P551" s="113">
        <f>O551*H551</f>
        <v>0</v>
      </c>
      <c r="Q551" s="113">
        <v>0</v>
      </c>
      <c r="R551" s="113">
        <f>Q551*H551</f>
        <v>0</v>
      </c>
      <c r="S551" s="113">
        <v>0</v>
      </c>
      <c r="T551" s="114">
        <f>S551*H551</f>
        <v>0</v>
      </c>
      <c r="AR551" s="115" t="s">
        <v>112</v>
      </c>
      <c r="AT551" s="115" t="s">
        <v>107</v>
      </c>
      <c r="AU551" s="115" t="s">
        <v>66</v>
      </c>
      <c r="AY551" s="13" t="s">
        <v>113</v>
      </c>
      <c r="BE551" s="116">
        <f>IF(N551="základní",J551,0)</f>
        <v>260400</v>
      </c>
      <c r="BF551" s="116">
        <f>IF(N551="snížená",J551,0)</f>
        <v>0</v>
      </c>
      <c r="BG551" s="116">
        <f>IF(N551="zákl. přenesená",J551,0)</f>
        <v>0</v>
      </c>
      <c r="BH551" s="116">
        <f>IF(N551="sníž. přenesená",J551,0)</f>
        <v>0</v>
      </c>
      <c r="BI551" s="116">
        <f>IF(N551="nulová",J551,0)</f>
        <v>0</v>
      </c>
      <c r="BJ551" s="13" t="s">
        <v>74</v>
      </c>
      <c r="BK551" s="116">
        <f>ROUND(I551*H551,2)</f>
        <v>260400</v>
      </c>
      <c r="BL551" s="13" t="s">
        <v>112</v>
      </c>
      <c r="BM551" s="115" t="s">
        <v>1176</v>
      </c>
    </row>
    <row r="552" spans="2:65" s="1" customFormat="1" ht="39">
      <c r="B552" s="25"/>
      <c r="D552" s="117" t="s">
        <v>114</v>
      </c>
      <c r="F552" s="118" t="s">
        <v>1177</v>
      </c>
      <c r="L552" s="25"/>
      <c r="M552" s="119"/>
      <c r="T552" s="46"/>
      <c r="AT552" s="13" t="s">
        <v>114</v>
      </c>
      <c r="AU552" s="13" t="s">
        <v>66</v>
      </c>
    </row>
    <row r="553" spans="2:65" s="1" customFormat="1" ht="16.5" customHeight="1">
      <c r="B553" s="104"/>
      <c r="C553" s="105" t="s">
        <v>1178</v>
      </c>
      <c r="D553" s="105" t="s">
        <v>107</v>
      </c>
      <c r="E553" s="106" t="s">
        <v>1179</v>
      </c>
      <c r="F553" s="107" t="s">
        <v>1180</v>
      </c>
      <c r="G553" s="108" t="s">
        <v>124</v>
      </c>
      <c r="H553" s="109">
        <v>100</v>
      </c>
      <c r="I553" s="110">
        <v>278</v>
      </c>
      <c r="J553" s="110">
        <f>ROUND(I553*H553,2)</f>
        <v>27800</v>
      </c>
      <c r="K553" s="107" t="s">
        <v>111</v>
      </c>
      <c r="L553" s="25"/>
      <c r="M553" s="111" t="s">
        <v>3</v>
      </c>
      <c r="N553" s="112" t="s">
        <v>37</v>
      </c>
      <c r="O553" s="113">
        <v>0</v>
      </c>
      <c r="P553" s="113">
        <f>O553*H553</f>
        <v>0</v>
      </c>
      <c r="Q553" s="113">
        <v>0</v>
      </c>
      <c r="R553" s="113">
        <f>Q553*H553</f>
        <v>0</v>
      </c>
      <c r="S553" s="113">
        <v>0</v>
      </c>
      <c r="T553" s="114">
        <f>S553*H553</f>
        <v>0</v>
      </c>
      <c r="AR553" s="115" t="s">
        <v>112</v>
      </c>
      <c r="AT553" s="115" t="s">
        <v>107</v>
      </c>
      <c r="AU553" s="115" t="s">
        <v>66</v>
      </c>
      <c r="AY553" s="13" t="s">
        <v>113</v>
      </c>
      <c r="BE553" s="116">
        <f>IF(N553="základní",J553,0)</f>
        <v>27800</v>
      </c>
      <c r="BF553" s="116">
        <f>IF(N553="snížená",J553,0)</f>
        <v>0</v>
      </c>
      <c r="BG553" s="116">
        <f>IF(N553="zákl. přenesená",J553,0)</f>
        <v>0</v>
      </c>
      <c r="BH553" s="116">
        <f>IF(N553="sníž. přenesená",J553,0)</f>
        <v>0</v>
      </c>
      <c r="BI553" s="116">
        <f>IF(N553="nulová",J553,0)</f>
        <v>0</v>
      </c>
      <c r="BJ553" s="13" t="s">
        <v>74</v>
      </c>
      <c r="BK553" s="116">
        <f>ROUND(I553*H553,2)</f>
        <v>27800</v>
      </c>
      <c r="BL553" s="13" t="s">
        <v>112</v>
      </c>
      <c r="BM553" s="115" t="s">
        <v>1181</v>
      </c>
    </row>
    <row r="554" spans="2:65" s="1" customFormat="1" ht="39">
      <c r="B554" s="25"/>
      <c r="D554" s="117" t="s">
        <v>114</v>
      </c>
      <c r="F554" s="118" t="s">
        <v>1182</v>
      </c>
      <c r="L554" s="25"/>
      <c r="M554" s="119"/>
      <c r="T554" s="46"/>
      <c r="AT554" s="13" t="s">
        <v>114</v>
      </c>
      <c r="AU554" s="13" t="s">
        <v>66</v>
      </c>
    </row>
    <row r="555" spans="2:65" s="1" customFormat="1" ht="16.5" customHeight="1">
      <c r="B555" s="104"/>
      <c r="C555" s="105" t="s">
        <v>649</v>
      </c>
      <c r="D555" s="105" t="s">
        <v>107</v>
      </c>
      <c r="E555" s="106" t="s">
        <v>1183</v>
      </c>
      <c r="F555" s="107" t="s">
        <v>1184</v>
      </c>
      <c r="G555" s="108" t="s">
        <v>124</v>
      </c>
      <c r="H555" s="109">
        <v>100</v>
      </c>
      <c r="I555" s="110">
        <v>449</v>
      </c>
      <c r="J555" s="110">
        <f>ROUND(I555*H555,2)</f>
        <v>44900</v>
      </c>
      <c r="K555" s="107" t="s">
        <v>111</v>
      </c>
      <c r="L555" s="25"/>
      <c r="M555" s="111" t="s">
        <v>3</v>
      </c>
      <c r="N555" s="112" t="s">
        <v>37</v>
      </c>
      <c r="O555" s="113">
        <v>0</v>
      </c>
      <c r="P555" s="113">
        <f>O555*H555</f>
        <v>0</v>
      </c>
      <c r="Q555" s="113">
        <v>0</v>
      </c>
      <c r="R555" s="113">
        <f>Q555*H555</f>
        <v>0</v>
      </c>
      <c r="S555" s="113">
        <v>0</v>
      </c>
      <c r="T555" s="114">
        <f>S555*H555</f>
        <v>0</v>
      </c>
      <c r="AR555" s="115" t="s">
        <v>112</v>
      </c>
      <c r="AT555" s="115" t="s">
        <v>107</v>
      </c>
      <c r="AU555" s="115" t="s">
        <v>66</v>
      </c>
      <c r="AY555" s="13" t="s">
        <v>113</v>
      </c>
      <c r="BE555" s="116">
        <f>IF(N555="základní",J555,0)</f>
        <v>44900</v>
      </c>
      <c r="BF555" s="116">
        <f>IF(N555="snížená",J555,0)</f>
        <v>0</v>
      </c>
      <c r="BG555" s="116">
        <f>IF(N555="zákl. přenesená",J555,0)</f>
        <v>0</v>
      </c>
      <c r="BH555" s="116">
        <f>IF(N555="sníž. přenesená",J555,0)</f>
        <v>0</v>
      </c>
      <c r="BI555" s="116">
        <f>IF(N555="nulová",J555,0)</f>
        <v>0</v>
      </c>
      <c r="BJ555" s="13" t="s">
        <v>74</v>
      </c>
      <c r="BK555" s="116">
        <f>ROUND(I555*H555,2)</f>
        <v>44900</v>
      </c>
      <c r="BL555" s="13" t="s">
        <v>112</v>
      </c>
      <c r="BM555" s="115" t="s">
        <v>1185</v>
      </c>
    </row>
    <row r="556" spans="2:65" s="1" customFormat="1" ht="39">
      <c r="B556" s="25"/>
      <c r="D556" s="117" t="s">
        <v>114</v>
      </c>
      <c r="F556" s="118" t="s">
        <v>1186</v>
      </c>
      <c r="L556" s="25"/>
      <c r="M556" s="119"/>
      <c r="T556" s="46"/>
      <c r="AT556" s="13" t="s">
        <v>114</v>
      </c>
      <c r="AU556" s="13" t="s">
        <v>66</v>
      </c>
    </row>
    <row r="557" spans="2:65" s="1" customFormat="1" ht="16.5" customHeight="1">
      <c r="B557" s="104"/>
      <c r="C557" s="105" t="s">
        <v>1187</v>
      </c>
      <c r="D557" s="105" t="s">
        <v>107</v>
      </c>
      <c r="E557" s="106" t="s">
        <v>1188</v>
      </c>
      <c r="F557" s="107" t="s">
        <v>1189</v>
      </c>
      <c r="G557" s="108" t="s">
        <v>124</v>
      </c>
      <c r="H557" s="109">
        <v>200</v>
      </c>
      <c r="I557" s="110">
        <v>435</v>
      </c>
      <c r="J557" s="110">
        <f>ROUND(I557*H557,2)</f>
        <v>87000</v>
      </c>
      <c r="K557" s="107" t="s">
        <v>111</v>
      </c>
      <c r="L557" s="25"/>
      <c r="M557" s="111" t="s">
        <v>3</v>
      </c>
      <c r="N557" s="112" t="s">
        <v>37</v>
      </c>
      <c r="O557" s="113">
        <v>0</v>
      </c>
      <c r="P557" s="113">
        <f>O557*H557</f>
        <v>0</v>
      </c>
      <c r="Q557" s="113">
        <v>0</v>
      </c>
      <c r="R557" s="113">
        <f>Q557*H557</f>
        <v>0</v>
      </c>
      <c r="S557" s="113">
        <v>0</v>
      </c>
      <c r="T557" s="114">
        <f>S557*H557</f>
        <v>0</v>
      </c>
      <c r="AR557" s="115" t="s">
        <v>112</v>
      </c>
      <c r="AT557" s="115" t="s">
        <v>107</v>
      </c>
      <c r="AU557" s="115" t="s">
        <v>66</v>
      </c>
      <c r="AY557" s="13" t="s">
        <v>113</v>
      </c>
      <c r="BE557" s="116">
        <f>IF(N557="základní",J557,0)</f>
        <v>87000</v>
      </c>
      <c r="BF557" s="116">
        <f>IF(N557="snížená",J557,0)</f>
        <v>0</v>
      </c>
      <c r="BG557" s="116">
        <f>IF(N557="zákl. přenesená",J557,0)</f>
        <v>0</v>
      </c>
      <c r="BH557" s="116">
        <f>IF(N557="sníž. přenesená",J557,0)</f>
        <v>0</v>
      </c>
      <c r="BI557" s="116">
        <f>IF(N557="nulová",J557,0)</f>
        <v>0</v>
      </c>
      <c r="BJ557" s="13" t="s">
        <v>74</v>
      </c>
      <c r="BK557" s="116">
        <f>ROUND(I557*H557,2)</f>
        <v>87000</v>
      </c>
      <c r="BL557" s="13" t="s">
        <v>112</v>
      </c>
      <c r="BM557" s="115" t="s">
        <v>1190</v>
      </c>
    </row>
    <row r="558" spans="2:65" s="1" customFormat="1" ht="39">
      <c r="B558" s="25"/>
      <c r="D558" s="117" t="s">
        <v>114</v>
      </c>
      <c r="F558" s="118" t="s">
        <v>1191</v>
      </c>
      <c r="L558" s="25"/>
      <c r="M558" s="119"/>
      <c r="T558" s="46"/>
      <c r="AT558" s="13" t="s">
        <v>114</v>
      </c>
      <c r="AU558" s="13" t="s">
        <v>66</v>
      </c>
    </row>
    <row r="559" spans="2:65" s="1" customFormat="1" ht="16.5" customHeight="1">
      <c r="B559" s="104"/>
      <c r="C559" s="105" t="s">
        <v>653</v>
      </c>
      <c r="D559" s="105" t="s">
        <v>107</v>
      </c>
      <c r="E559" s="106" t="s">
        <v>1192</v>
      </c>
      <c r="F559" s="107" t="s">
        <v>1193</v>
      </c>
      <c r="G559" s="108" t="s">
        <v>124</v>
      </c>
      <c r="H559" s="109">
        <v>300</v>
      </c>
      <c r="I559" s="110">
        <v>374</v>
      </c>
      <c r="J559" s="110">
        <f>ROUND(I559*H559,2)</f>
        <v>112200</v>
      </c>
      <c r="K559" s="107" t="s">
        <v>111</v>
      </c>
      <c r="L559" s="25"/>
      <c r="M559" s="111" t="s">
        <v>3</v>
      </c>
      <c r="N559" s="112" t="s">
        <v>37</v>
      </c>
      <c r="O559" s="113">
        <v>0</v>
      </c>
      <c r="P559" s="113">
        <f>O559*H559</f>
        <v>0</v>
      </c>
      <c r="Q559" s="113">
        <v>0</v>
      </c>
      <c r="R559" s="113">
        <f>Q559*H559</f>
        <v>0</v>
      </c>
      <c r="S559" s="113">
        <v>0</v>
      </c>
      <c r="T559" s="114">
        <f>S559*H559</f>
        <v>0</v>
      </c>
      <c r="AR559" s="115" t="s">
        <v>112</v>
      </c>
      <c r="AT559" s="115" t="s">
        <v>107</v>
      </c>
      <c r="AU559" s="115" t="s">
        <v>66</v>
      </c>
      <c r="AY559" s="13" t="s">
        <v>113</v>
      </c>
      <c r="BE559" s="116">
        <f>IF(N559="základní",J559,0)</f>
        <v>112200</v>
      </c>
      <c r="BF559" s="116">
        <f>IF(N559="snížená",J559,0)</f>
        <v>0</v>
      </c>
      <c r="BG559" s="116">
        <f>IF(N559="zákl. přenesená",J559,0)</f>
        <v>0</v>
      </c>
      <c r="BH559" s="116">
        <f>IF(N559="sníž. přenesená",J559,0)</f>
        <v>0</v>
      </c>
      <c r="BI559" s="116">
        <f>IF(N559="nulová",J559,0)</f>
        <v>0</v>
      </c>
      <c r="BJ559" s="13" t="s">
        <v>74</v>
      </c>
      <c r="BK559" s="116">
        <f>ROUND(I559*H559,2)</f>
        <v>112200</v>
      </c>
      <c r="BL559" s="13" t="s">
        <v>112</v>
      </c>
      <c r="BM559" s="115" t="s">
        <v>1194</v>
      </c>
    </row>
    <row r="560" spans="2:65" s="1" customFormat="1" ht="39">
      <c r="B560" s="25"/>
      <c r="D560" s="117" t="s">
        <v>114</v>
      </c>
      <c r="F560" s="118" t="s">
        <v>1195</v>
      </c>
      <c r="L560" s="25"/>
      <c r="M560" s="119"/>
      <c r="T560" s="46"/>
      <c r="AT560" s="13" t="s">
        <v>114</v>
      </c>
      <c r="AU560" s="13" t="s">
        <v>66</v>
      </c>
    </row>
    <row r="561" spans="2:65" s="1" customFormat="1" ht="16.5" customHeight="1">
      <c r="B561" s="104"/>
      <c r="C561" s="105" t="s">
        <v>1196</v>
      </c>
      <c r="D561" s="105" t="s">
        <v>107</v>
      </c>
      <c r="E561" s="106" t="s">
        <v>1197</v>
      </c>
      <c r="F561" s="107" t="s">
        <v>1198</v>
      </c>
      <c r="G561" s="108" t="s">
        <v>124</v>
      </c>
      <c r="H561" s="109">
        <v>110</v>
      </c>
      <c r="I561" s="110">
        <v>279</v>
      </c>
      <c r="J561" s="110">
        <f>ROUND(I561*H561,2)</f>
        <v>30690</v>
      </c>
      <c r="K561" s="107" t="s">
        <v>111</v>
      </c>
      <c r="L561" s="25"/>
      <c r="M561" s="111" t="s">
        <v>3</v>
      </c>
      <c r="N561" s="112" t="s">
        <v>37</v>
      </c>
      <c r="O561" s="113">
        <v>0</v>
      </c>
      <c r="P561" s="113">
        <f>O561*H561</f>
        <v>0</v>
      </c>
      <c r="Q561" s="113">
        <v>0</v>
      </c>
      <c r="R561" s="113">
        <f>Q561*H561</f>
        <v>0</v>
      </c>
      <c r="S561" s="113">
        <v>0</v>
      </c>
      <c r="T561" s="114">
        <f>S561*H561</f>
        <v>0</v>
      </c>
      <c r="AR561" s="115" t="s">
        <v>112</v>
      </c>
      <c r="AT561" s="115" t="s">
        <v>107</v>
      </c>
      <c r="AU561" s="115" t="s">
        <v>66</v>
      </c>
      <c r="AY561" s="13" t="s">
        <v>113</v>
      </c>
      <c r="BE561" s="116">
        <f>IF(N561="základní",J561,0)</f>
        <v>30690</v>
      </c>
      <c r="BF561" s="116">
        <f>IF(N561="snížená",J561,0)</f>
        <v>0</v>
      </c>
      <c r="BG561" s="116">
        <f>IF(N561="zákl. přenesená",J561,0)</f>
        <v>0</v>
      </c>
      <c r="BH561" s="116">
        <f>IF(N561="sníž. přenesená",J561,0)</f>
        <v>0</v>
      </c>
      <c r="BI561" s="116">
        <f>IF(N561="nulová",J561,0)</f>
        <v>0</v>
      </c>
      <c r="BJ561" s="13" t="s">
        <v>74</v>
      </c>
      <c r="BK561" s="116">
        <f>ROUND(I561*H561,2)</f>
        <v>30690</v>
      </c>
      <c r="BL561" s="13" t="s">
        <v>112</v>
      </c>
      <c r="BM561" s="115" t="s">
        <v>1199</v>
      </c>
    </row>
    <row r="562" spans="2:65" s="1" customFormat="1" ht="39">
      <c r="B562" s="25"/>
      <c r="D562" s="117" t="s">
        <v>114</v>
      </c>
      <c r="F562" s="118" t="s">
        <v>1200</v>
      </c>
      <c r="L562" s="25"/>
      <c r="M562" s="119"/>
      <c r="T562" s="46"/>
      <c r="AT562" s="13" t="s">
        <v>114</v>
      </c>
      <c r="AU562" s="13" t="s">
        <v>66</v>
      </c>
    </row>
    <row r="563" spans="2:65" s="1" customFormat="1" ht="16.5" customHeight="1">
      <c r="B563" s="104"/>
      <c r="C563" s="105" t="s">
        <v>658</v>
      </c>
      <c r="D563" s="105" t="s">
        <v>107</v>
      </c>
      <c r="E563" s="106" t="s">
        <v>1201</v>
      </c>
      <c r="F563" s="107" t="s">
        <v>1202</v>
      </c>
      <c r="G563" s="108" t="s">
        <v>124</v>
      </c>
      <c r="H563" s="109">
        <v>100</v>
      </c>
      <c r="I563" s="110">
        <v>464</v>
      </c>
      <c r="J563" s="110">
        <f>ROUND(I563*H563,2)</f>
        <v>46400</v>
      </c>
      <c r="K563" s="107" t="s">
        <v>111</v>
      </c>
      <c r="L563" s="25"/>
      <c r="M563" s="111" t="s">
        <v>3</v>
      </c>
      <c r="N563" s="112" t="s">
        <v>37</v>
      </c>
      <c r="O563" s="113">
        <v>0</v>
      </c>
      <c r="P563" s="113">
        <f>O563*H563</f>
        <v>0</v>
      </c>
      <c r="Q563" s="113">
        <v>0</v>
      </c>
      <c r="R563" s="113">
        <f>Q563*H563</f>
        <v>0</v>
      </c>
      <c r="S563" s="113">
        <v>0</v>
      </c>
      <c r="T563" s="114">
        <f>S563*H563</f>
        <v>0</v>
      </c>
      <c r="AR563" s="115" t="s">
        <v>112</v>
      </c>
      <c r="AT563" s="115" t="s">
        <v>107</v>
      </c>
      <c r="AU563" s="115" t="s">
        <v>66</v>
      </c>
      <c r="AY563" s="13" t="s">
        <v>113</v>
      </c>
      <c r="BE563" s="116">
        <f>IF(N563="základní",J563,0)</f>
        <v>46400</v>
      </c>
      <c r="BF563" s="116">
        <f>IF(N563="snížená",J563,0)</f>
        <v>0</v>
      </c>
      <c r="BG563" s="116">
        <f>IF(N563="zákl. přenesená",J563,0)</f>
        <v>0</v>
      </c>
      <c r="BH563" s="116">
        <f>IF(N563="sníž. přenesená",J563,0)</f>
        <v>0</v>
      </c>
      <c r="BI563" s="116">
        <f>IF(N563="nulová",J563,0)</f>
        <v>0</v>
      </c>
      <c r="BJ563" s="13" t="s">
        <v>74</v>
      </c>
      <c r="BK563" s="116">
        <f>ROUND(I563*H563,2)</f>
        <v>46400</v>
      </c>
      <c r="BL563" s="13" t="s">
        <v>112</v>
      </c>
      <c r="BM563" s="115" t="s">
        <v>1203</v>
      </c>
    </row>
    <row r="564" spans="2:65" s="1" customFormat="1" ht="39">
      <c r="B564" s="25"/>
      <c r="D564" s="117" t="s">
        <v>114</v>
      </c>
      <c r="F564" s="118" t="s">
        <v>1204</v>
      </c>
      <c r="L564" s="25"/>
      <c r="M564" s="119"/>
      <c r="T564" s="46"/>
      <c r="AT564" s="13" t="s">
        <v>114</v>
      </c>
      <c r="AU564" s="13" t="s">
        <v>66</v>
      </c>
    </row>
    <row r="565" spans="2:65" s="1" customFormat="1" ht="16.5" customHeight="1">
      <c r="B565" s="104"/>
      <c r="C565" s="105" t="s">
        <v>1205</v>
      </c>
      <c r="D565" s="105" t="s">
        <v>107</v>
      </c>
      <c r="E565" s="106" t="s">
        <v>1206</v>
      </c>
      <c r="F565" s="107" t="s">
        <v>1207</v>
      </c>
      <c r="G565" s="108" t="s">
        <v>124</v>
      </c>
      <c r="H565" s="109">
        <v>300</v>
      </c>
      <c r="I565" s="110">
        <v>450</v>
      </c>
      <c r="J565" s="110">
        <f>ROUND(I565*H565,2)</f>
        <v>135000</v>
      </c>
      <c r="K565" s="107" t="s">
        <v>111</v>
      </c>
      <c r="L565" s="25"/>
      <c r="M565" s="111" t="s">
        <v>3</v>
      </c>
      <c r="N565" s="112" t="s">
        <v>37</v>
      </c>
      <c r="O565" s="113">
        <v>0</v>
      </c>
      <c r="P565" s="113">
        <f>O565*H565</f>
        <v>0</v>
      </c>
      <c r="Q565" s="113">
        <v>0</v>
      </c>
      <c r="R565" s="113">
        <f>Q565*H565</f>
        <v>0</v>
      </c>
      <c r="S565" s="113">
        <v>0</v>
      </c>
      <c r="T565" s="114">
        <f>S565*H565</f>
        <v>0</v>
      </c>
      <c r="AR565" s="115" t="s">
        <v>112</v>
      </c>
      <c r="AT565" s="115" t="s">
        <v>107</v>
      </c>
      <c r="AU565" s="115" t="s">
        <v>66</v>
      </c>
      <c r="AY565" s="13" t="s">
        <v>113</v>
      </c>
      <c r="BE565" s="116">
        <f>IF(N565="základní",J565,0)</f>
        <v>135000</v>
      </c>
      <c r="BF565" s="116">
        <f>IF(N565="snížená",J565,0)</f>
        <v>0</v>
      </c>
      <c r="BG565" s="116">
        <f>IF(N565="zákl. přenesená",J565,0)</f>
        <v>0</v>
      </c>
      <c r="BH565" s="116">
        <f>IF(N565="sníž. přenesená",J565,0)</f>
        <v>0</v>
      </c>
      <c r="BI565" s="116">
        <f>IF(N565="nulová",J565,0)</f>
        <v>0</v>
      </c>
      <c r="BJ565" s="13" t="s">
        <v>74</v>
      </c>
      <c r="BK565" s="116">
        <f>ROUND(I565*H565,2)</f>
        <v>135000</v>
      </c>
      <c r="BL565" s="13" t="s">
        <v>112</v>
      </c>
      <c r="BM565" s="115" t="s">
        <v>1208</v>
      </c>
    </row>
    <row r="566" spans="2:65" s="1" customFormat="1" ht="39">
      <c r="B566" s="25"/>
      <c r="D566" s="117" t="s">
        <v>114</v>
      </c>
      <c r="F566" s="118" t="s">
        <v>1209</v>
      </c>
      <c r="L566" s="25"/>
      <c r="M566" s="119"/>
      <c r="T566" s="46"/>
      <c r="AT566" s="13" t="s">
        <v>114</v>
      </c>
      <c r="AU566" s="13" t="s">
        <v>66</v>
      </c>
    </row>
    <row r="567" spans="2:65" s="1" customFormat="1" ht="16.5" customHeight="1">
      <c r="B567" s="104"/>
      <c r="C567" s="105" t="s">
        <v>662</v>
      </c>
      <c r="D567" s="105" t="s">
        <v>107</v>
      </c>
      <c r="E567" s="106" t="s">
        <v>1210</v>
      </c>
      <c r="F567" s="107" t="s">
        <v>1211</v>
      </c>
      <c r="G567" s="108" t="s">
        <v>124</v>
      </c>
      <c r="H567" s="109">
        <v>500</v>
      </c>
      <c r="I567" s="110">
        <v>388</v>
      </c>
      <c r="J567" s="110">
        <f>ROUND(I567*H567,2)</f>
        <v>194000</v>
      </c>
      <c r="K567" s="107" t="s">
        <v>111</v>
      </c>
      <c r="L567" s="25"/>
      <c r="M567" s="111" t="s">
        <v>3</v>
      </c>
      <c r="N567" s="112" t="s">
        <v>37</v>
      </c>
      <c r="O567" s="113">
        <v>0</v>
      </c>
      <c r="P567" s="113">
        <f>O567*H567</f>
        <v>0</v>
      </c>
      <c r="Q567" s="113">
        <v>0</v>
      </c>
      <c r="R567" s="113">
        <f>Q567*H567</f>
        <v>0</v>
      </c>
      <c r="S567" s="113">
        <v>0</v>
      </c>
      <c r="T567" s="114">
        <f>S567*H567</f>
        <v>0</v>
      </c>
      <c r="AR567" s="115" t="s">
        <v>112</v>
      </c>
      <c r="AT567" s="115" t="s">
        <v>107</v>
      </c>
      <c r="AU567" s="115" t="s">
        <v>66</v>
      </c>
      <c r="AY567" s="13" t="s">
        <v>113</v>
      </c>
      <c r="BE567" s="116">
        <f>IF(N567="základní",J567,0)</f>
        <v>194000</v>
      </c>
      <c r="BF567" s="116">
        <f>IF(N567="snížená",J567,0)</f>
        <v>0</v>
      </c>
      <c r="BG567" s="116">
        <f>IF(N567="zákl. přenesená",J567,0)</f>
        <v>0</v>
      </c>
      <c r="BH567" s="116">
        <f>IF(N567="sníž. přenesená",J567,0)</f>
        <v>0</v>
      </c>
      <c r="BI567" s="116">
        <f>IF(N567="nulová",J567,0)</f>
        <v>0</v>
      </c>
      <c r="BJ567" s="13" t="s">
        <v>74</v>
      </c>
      <c r="BK567" s="116">
        <f>ROUND(I567*H567,2)</f>
        <v>194000</v>
      </c>
      <c r="BL567" s="13" t="s">
        <v>112</v>
      </c>
      <c r="BM567" s="115" t="s">
        <v>1212</v>
      </c>
    </row>
    <row r="568" spans="2:65" s="1" customFormat="1" ht="39">
      <c r="B568" s="25"/>
      <c r="D568" s="117" t="s">
        <v>114</v>
      </c>
      <c r="F568" s="118" t="s">
        <v>1213</v>
      </c>
      <c r="L568" s="25"/>
      <c r="M568" s="119"/>
      <c r="T568" s="46"/>
      <c r="AT568" s="13" t="s">
        <v>114</v>
      </c>
      <c r="AU568" s="13" t="s">
        <v>66</v>
      </c>
    </row>
    <row r="569" spans="2:65" s="1" customFormat="1" ht="16.5" customHeight="1">
      <c r="B569" s="104"/>
      <c r="C569" s="105" t="s">
        <v>1214</v>
      </c>
      <c r="D569" s="105" t="s">
        <v>107</v>
      </c>
      <c r="E569" s="106" t="s">
        <v>1215</v>
      </c>
      <c r="F569" s="107" t="s">
        <v>1216</v>
      </c>
      <c r="G569" s="108" t="s">
        <v>124</v>
      </c>
      <c r="H569" s="109">
        <v>100</v>
      </c>
      <c r="I569" s="110">
        <v>292</v>
      </c>
      <c r="J569" s="110">
        <f>ROUND(I569*H569,2)</f>
        <v>29200</v>
      </c>
      <c r="K569" s="107" t="s">
        <v>111</v>
      </c>
      <c r="L569" s="25"/>
      <c r="M569" s="111" t="s">
        <v>3</v>
      </c>
      <c r="N569" s="112" t="s">
        <v>37</v>
      </c>
      <c r="O569" s="113">
        <v>0</v>
      </c>
      <c r="P569" s="113">
        <f>O569*H569</f>
        <v>0</v>
      </c>
      <c r="Q569" s="113">
        <v>0</v>
      </c>
      <c r="R569" s="113">
        <f>Q569*H569</f>
        <v>0</v>
      </c>
      <c r="S569" s="113">
        <v>0</v>
      </c>
      <c r="T569" s="114">
        <f>S569*H569</f>
        <v>0</v>
      </c>
      <c r="AR569" s="115" t="s">
        <v>112</v>
      </c>
      <c r="AT569" s="115" t="s">
        <v>107</v>
      </c>
      <c r="AU569" s="115" t="s">
        <v>66</v>
      </c>
      <c r="AY569" s="13" t="s">
        <v>113</v>
      </c>
      <c r="BE569" s="116">
        <f>IF(N569="základní",J569,0)</f>
        <v>29200</v>
      </c>
      <c r="BF569" s="116">
        <f>IF(N569="snížená",J569,0)</f>
        <v>0</v>
      </c>
      <c r="BG569" s="116">
        <f>IF(N569="zákl. přenesená",J569,0)</f>
        <v>0</v>
      </c>
      <c r="BH569" s="116">
        <f>IF(N569="sníž. přenesená",J569,0)</f>
        <v>0</v>
      </c>
      <c r="BI569" s="116">
        <f>IF(N569="nulová",J569,0)</f>
        <v>0</v>
      </c>
      <c r="BJ569" s="13" t="s">
        <v>74</v>
      </c>
      <c r="BK569" s="116">
        <f>ROUND(I569*H569,2)</f>
        <v>29200</v>
      </c>
      <c r="BL569" s="13" t="s">
        <v>112</v>
      </c>
      <c r="BM569" s="115" t="s">
        <v>1217</v>
      </c>
    </row>
    <row r="570" spans="2:65" s="1" customFormat="1" ht="39">
      <c r="B570" s="25"/>
      <c r="D570" s="117" t="s">
        <v>114</v>
      </c>
      <c r="F570" s="118" t="s">
        <v>1218</v>
      </c>
      <c r="L570" s="25"/>
      <c r="M570" s="119"/>
      <c r="T570" s="46"/>
      <c r="AT570" s="13" t="s">
        <v>114</v>
      </c>
      <c r="AU570" s="13" t="s">
        <v>66</v>
      </c>
    </row>
    <row r="571" spans="2:65" s="1" customFormat="1" ht="16.5" customHeight="1">
      <c r="B571" s="104"/>
      <c r="C571" s="105" t="s">
        <v>667</v>
      </c>
      <c r="D571" s="105" t="s">
        <v>107</v>
      </c>
      <c r="E571" s="106" t="s">
        <v>1219</v>
      </c>
      <c r="F571" s="107" t="s">
        <v>1220</v>
      </c>
      <c r="G571" s="108" t="s">
        <v>124</v>
      </c>
      <c r="H571" s="109">
        <v>100</v>
      </c>
      <c r="I571" s="110">
        <v>455</v>
      </c>
      <c r="J571" s="110">
        <f>ROUND(I571*H571,2)</f>
        <v>45500</v>
      </c>
      <c r="K571" s="107" t="s">
        <v>111</v>
      </c>
      <c r="L571" s="25"/>
      <c r="M571" s="111" t="s">
        <v>3</v>
      </c>
      <c r="N571" s="112" t="s">
        <v>37</v>
      </c>
      <c r="O571" s="113">
        <v>0</v>
      </c>
      <c r="P571" s="113">
        <f>O571*H571</f>
        <v>0</v>
      </c>
      <c r="Q571" s="113">
        <v>0</v>
      </c>
      <c r="R571" s="113">
        <f>Q571*H571</f>
        <v>0</v>
      </c>
      <c r="S571" s="113">
        <v>0</v>
      </c>
      <c r="T571" s="114">
        <f>S571*H571</f>
        <v>0</v>
      </c>
      <c r="AR571" s="115" t="s">
        <v>112</v>
      </c>
      <c r="AT571" s="115" t="s">
        <v>107</v>
      </c>
      <c r="AU571" s="115" t="s">
        <v>66</v>
      </c>
      <c r="AY571" s="13" t="s">
        <v>113</v>
      </c>
      <c r="BE571" s="116">
        <f>IF(N571="základní",J571,0)</f>
        <v>45500</v>
      </c>
      <c r="BF571" s="116">
        <f>IF(N571="snížená",J571,0)</f>
        <v>0</v>
      </c>
      <c r="BG571" s="116">
        <f>IF(N571="zákl. přenesená",J571,0)</f>
        <v>0</v>
      </c>
      <c r="BH571" s="116">
        <f>IF(N571="sníž. přenesená",J571,0)</f>
        <v>0</v>
      </c>
      <c r="BI571" s="116">
        <f>IF(N571="nulová",J571,0)</f>
        <v>0</v>
      </c>
      <c r="BJ571" s="13" t="s">
        <v>74</v>
      </c>
      <c r="BK571" s="116">
        <f>ROUND(I571*H571,2)</f>
        <v>45500</v>
      </c>
      <c r="BL571" s="13" t="s">
        <v>112</v>
      </c>
      <c r="BM571" s="115" t="s">
        <v>1221</v>
      </c>
    </row>
    <row r="572" spans="2:65" s="1" customFormat="1" ht="39">
      <c r="B572" s="25"/>
      <c r="D572" s="117" t="s">
        <v>114</v>
      </c>
      <c r="F572" s="118" t="s">
        <v>1222</v>
      </c>
      <c r="L572" s="25"/>
      <c r="M572" s="119"/>
      <c r="T572" s="46"/>
      <c r="AT572" s="13" t="s">
        <v>114</v>
      </c>
      <c r="AU572" s="13" t="s">
        <v>66</v>
      </c>
    </row>
    <row r="573" spans="2:65" s="1" customFormat="1" ht="16.5" customHeight="1">
      <c r="B573" s="104"/>
      <c r="C573" s="105" t="s">
        <v>1223</v>
      </c>
      <c r="D573" s="105" t="s">
        <v>107</v>
      </c>
      <c r="E573" s="106" t="s">
        <v>1224</v>
      </c>
      <c r="F573" s="107" t="s">
        <v>1225</v>
      </c>
      <c r="G573" s="108" t="s">
        <v>124</v>
      </c>
      <c r="H573" s="109">
        <v>200</v>
      </c>
      <c r="I573" s="110">
        <v>440</v>
      </c>
      <c r="J573" s="110">
        <f>ROUND(I573*H573,2)</f>
        <v>88000</v>
      </c>
      <c r="K573" s="107" t="s">
        <v>111</v>
      </c>
      <c r="L573" s="25"/>
      <c r="M573" s="111" t="s">
        <v>3</v>
      </c>
      <c r="N573" s="112" t="s">
        <v>37</v>
      </c>
      <c r="O573" s="113">
        <v>0</v>
      </c>
      <c r="P573" s="113">
        <f>O573*H573</f>
        <v>0</v>
      </c>
      <c r="Q573" s="113">
        <v>0</v>
      </c>
      <c r="R573" s="113">
        <f>Q573*H573</f>
        <v>0</v>
      </c>
      <c r="S573" s="113">
        <v>0</v>
      </c>
      <c r="T573" s="114">
        <f>S573*H573</f>
        <v>0</v>
      </c>
      <c r="AR573" s="115" t="s">
        <v>112</v>
      </c>
      <c r="AT573" s="115" t="s">
        <v>107</v>
      </c>
      <c r="AU573" s="115" t="s">
        <v>66</v>
      </c>
      <c r="AY573" s="13" t="s">
        <v>113</v>
      </c>
      <c r="BE573" s="116">
        <f>IF(N573="základní",J573,0)</f>
        <v>88000</v>
      </c>
      <c r="BF573" s="116">
        <f>IF(N573="snížená",J573,0)</f>
        <v>0</v>
      </c>
      <c r="BG573" s="116">
        <f>IF(N573="zákl. přenesená",J573,0)</f>
        <v>0</v>
      </c>
      <c r="BH573" s="116">
        <f>IF(N573="sníž. přenesená",J573,0)</f>
        <v>0</v>
      </c>
      <c r="BI573" s="116">
        <f>IF(N573="nulová",J573,0)</f>
        <v>0</v>
      </c>
      <c r="BJ573" s="13" t="s">
        <v>74</v>
      </c>
      <c r="BK573" s="116">
        <f>ROUND(I573*H573,2)</f>
        <v>88000</v>
      </c>
      <c r="BL573" s="13" t="s">
        <v>112</v>
      </c>
      <c r="BM573" s="115" t="s">
        <v>1226</v>
      </c>
    </row>
    <row r="574" spans="2:65" s="1" customFormat="1" ht="39">
      <c r="B574" s="25"/>
      <c r="D574" s="117" t="s">
        <v>114</v>
      </c>
      <c r="F574" s="118" t="s">
        <v>1227</v>
      </c>
      <c r="L574" s="25"/>
      <c r="M574" s="119"/>
      <c r="T574" s="46"/>
      <c r="AT574" s="13" t="s">
        <v>114</v>
      </c>
      <c r="AU574" s="13" t="s">
        <v>66</v>
      </c>
    </row>
    <row r="575" spans="2:65" s="1" customFormat="1" ht="16.5" customHeight="1">
      <c r="B575" s="104"/>
      <c r="C575" s="105" t="s">
        <v>671</v>
      </c>
      <c r="D575" s="105" t="s">
        <v>107</v>
      </c>
      <c r="E575" s="106" t="s">
        <v>1228</v>
      </c>
      <c r="F575" s="107" t="s">
        <v>1229</v>
      </c>
      <c r="G575" s="108" t="s">
        <v>124</v>
      </c>
      <c r="H575" s="109">
        <v>300</v>
      </c>
      <c r="I575" s="110">
        <v>384</v>
      </c>
      <c r="J575" s="110">
        <f>ROUND(I575*H575,2)</f>
        <v>115200</v>
      </c>
      <c r="K575" s="107" t="s">
        <v>111</v>
      </c>
      <c r="L575" s="25"/>
      <c r="M575" s="111" t="s">
        <v>3</v>
      </c>
      <c r="N575" s="112" t="s">
        <v>37</v>
      </c>
      <c r="O575" s="113">
        <v>0</v>
      </c>
      <c r="P575" s="113">
        <f>O575*H575</f>
        <v>0</v>
      </c>
      <c r="Q575" s="113">
        <v>0</v>
      </c>
      <c r="R575" s="113">
        <f>Q575*H575</f>
        <v>0</v>
      </c>
      <c r="S575" s="113">
        <v>0</v>
      </c>
      <c r="T575" s="114">
        <f>S575*H575</f>
        <v>0</v>
      </c>
      <c r="AR575" s="115" t="s">
        <v>112</v>
      </c>
      <c r="AT575" s="115" t="s">
        <v>107</v>
      </c>
      <c r="AU575" s="115" t="s">
        <v>66</v>
      </c>
      <c r="AY575" s="13" t="s">
        <v>113</v>
      </c>
      <c r="BE575" s="116">
        <f>IF(N575="základní",J575,0)</f>
        <v>115200</v>
      </c>
      <c r="BF575" s="116">
        <f>IF(N575="snížená",J575,0)</f>
        <v>0</v>
      </c>
      <c r="BG575" s="116">
        <f>IF(N575="zákl. přenesená",J575,0)</f>
        <v>0</v>
      </c>
      <c r="BH575" s="116">
        <f>IF(N575="sníž. přenesená",J575,0)</f>
        <v>0</v>
      </c>
      <c r="BI575" s="116">
        <f>IF(N575="nulová",J575,0)</f>
        <v>0</v>
      </c>
      <c r="BJ575" s="13" t="s">
        <v>74</v>
      </c>
      <c r="BK575" s="116">
        <f>ROUND(I575*H575,2)</f>
        <v>115200</v>
      </c>
      <c r="BL575" s="13" t="s">
        <v>112</v>
      </c>
      <c r="BM575" s="115" t="s">
        <v>1230</v>
      </c>
    </row>
    <row r="576" spans="2:65" s="1" customFormat="1" ht="39">
      <c r="B576" s="25"/>
      <c r="D576" s="117" t="s">
        <v>114</v>
      </c>
      <c r="F576" s="118" t="s">
        <v>1231</v>
      </c>
      <c r="L576" s="25"/>
      <c r="M576" s="119"/>
      <c r="T576" s="46"/>
      <c r="AT576" s="13" t="s">
        <v>114</v>
      </c>
      <c r="AU576" s="13" t="s">
        <v>66</v>
      </c>
    </row>
    <row r="577" spans="2:65" s="1" customFormat="1" ht="16.5" customHeight="1">
      <c r="B577" s="104"/>
      <c r="C577" s="105" t="s">
        <v>1232</v>
      </c>
      <c r="D577" s="105" t="s">
        <v>107</v>
      </c>
      <c r="E577" s="106" t="s">
        <v>1233</v>
      </c>
      <c r="F577" s="107" t="s">
        <v>1234</v>
      </c>
      <c r="G577" s="108" t="s">
        <v>124</v>
      </c>
      <c r="H577" s="109">
        <v>100</v>
      </c>
      <c r="I577" s="110">
        <v>283</v>
      </c>
      <c r="J577" s="110">
        <f>ROUND(I577*H577,2)</f>
        <v>28300</v>
      </c>
      <c r="K577" s="107" t="s">
        <v>111</v>
      </c>
      <c r="L577" s="25"/>
      <c r="M577" s="111" t="s">
        <v>3</v>
      </c>
      <c r="N577" s="112" t="s">
        <v>37</v>
      </c>
      <c r="O577" s="113">
        <v>0</v>
      </c>
      <c r="P577" s="113">
        <f>O577*H577</f>
        <v>0</v>
      </c>
      <c r="Q577" s="113">
        <v>0</v>
      </c>
      <c r="R577" s="113">
        <f>Q577*H577</f>
        <v>0</v>
      </c>
      <c r="S577" s="113">
        <v>0</v>
      </c>
      <c r="T577" s="114">
        <f>S577*H577</f>
        <v>0</v>
      </c>
      <c r="AR577" s="115" t="s">
        <v>112</v>
      </c>
      <c r="AT577" s="115" t="s">
        <v>107</v>
      </c>
      <c r="AU577" s="115" t="s">
        <v>66</v>
      </c>
      <c r="AY577" s="13" t="s">
        <v>113</v>
      </c>
      <c r="BE577" s="116">
        <f>IF(N577="základní",J577,0)</f>
        <v>28300</v>
      </c>
      <c r="BF577" s="116">
        <f>IF(N577="snížená",J577,0)</f>
        <v>0</v>
      </c>
      <c r="BG577" s="116">
        <f>IF(N577="zákl. přenesená",J577,0)</f>
        <v>0</v>
      </c>
      <c r="BH577" s="116">
        <f>IF(N577="sníž. přenesená",J577,0)</f>
        <v>0</v>
      </c>
      <c r="BI577" s="116">
        <f>IF(N577="nulová",J577,0)</f>
        <v>0</v>
      </c>
      <c r="BJ577" s="13" t="s">
        <v>74</v>
      </c>
      <c r="BK577" s="116">
        <f>ROUND(I577*H577,2)</f>
        <v>28300</v>
      </c>
      <c r="BL577" s="13" t="s">
        <v>112</v>
      </c>
      <c r="BM577" s="115" t="s">
        <v>1235</v>
      </c>
    </row>
    <row r="578" spans="2:65" s="1" customFormat="1" ht="39">
      <c r="B578" s="25"/>
      <c r="D578" s="117" t="s">
        <v>114</v>
      </c>
      <c r="F578" s="118" t="s">
        <v>1236</v>
      </c>
      <c r="L578" s="25"/>
      <c r="M578" s="119"/>
      <c r="T578" s="46"/>
      <c r="AT578" s="13" t="s">
        <v>114</v>
      </c>
      <c r="AU578" s="13" t="s">
        <v>66</v>
      </c>
    </row>
    <row r="579" spans="2:65" s="1" customFormat="1" ht="16.5" customHeight="1">
      <c r="B579" s="104"/>
      <c r="C579" s="105" t="s">
        <v>676</v>
      </c>
      <c r="D579" s="105" t="s">
        <v>107</v>
      </c>
      <c r="E579" s="106" t="s">
        <v>1237</v>
      </c>
      <c r="F579" s="107" t="s">
        <v>1238</v>
      </c>
      <c r="G579" s="108" t="s">
        <v>124</v>
      </c>
      <c r="H579" s="109">
        <v>100</v>
      </c>
      <c r="I579" s="110">
        <v>464</v>
      </c>
      <c r="J579" s="110">
        <f>ROUND(I579*H579,2)</f>
        <v>46400</v>
      </c>
      <c r="K579" s="107" t="s">
        <v>111</v>
      </c>
      <c r="L579" s="25"/>
      <c r="M579" s="111" t="s">
        <v>3</v>
      </c>
      <c r="N579" s="112" t="s">
        <v>37</v>
      </c>
      <c r="O579" s="113">
        <v>0</v>
      </c>
      <c r="P579" s="113">
        <f>O579*H579</f>
        <v>0</v>
      </c>
      <c r="Q579" s="113">
        <v>0</v>
      </c>
      <c r="R579" s="113">
        <f>Q579*H579</f>
        <v>0</v>
      </c>
      <c r="S579" s="113">
        <v>0</v>
      </c>
      <c r="T579" s="114">
        <f>S579*H579</f>
        <v>0</v>
      </c>
      <c r="AR579" s="115" t="s">
        <v>112</v>
      </c>
      <c r="AT579" s="115" t="s">
        <v>107</v>
      </c>
      <c r="AU579" s="115" t="s">
        <v>66</v>
      </c>
      <c r="AY579" s="13" t="s">
        <v>113</v>
      </c>
      <c r="BE579" s="116">
        <f>IF(N579="základní",J579,0)</f>
        <v>46400</v>
      </c>
      <c r="BF579" s="116">
        <f>IF(N579="snížená",J579,0)</f>
        <v>0</v>
      </c>
      <c r="BG579" s="116">
        <f>IF(N579="zákl. přenesená",J579,0)</f>
        <v>0</v>
      </c>
      <c r="BH579" s="116">
        <f>IF(N579="sníž. přenesená",J579,0)</f>
        <v>0</v>
      </c>
      <c r="BI579" s="116">
        <f>IF(N579="nulová",J579,0)</f>
        <v>0</v>
      </c>
      <c r="BJ579" s="13" t="s">
        <v>74</v>
      </c>
      <c r="BK579" s="116">
        <f>ROUND(I579*H579,2)</f>
        <v>46400</v>
      </c>
      <c r="BL579" s="13" t="s">
        <v>112</v>
      </c>
      <c r="BM579" s="115" t="s">
        <v>1239</v>
      </c>
    </row>
    <row r="580" spans="2:65" s="1" customFormat="1" ht="39">
      <c r="B580" s="25"/>
      <c r="D580" s="117" t="s">
        <v>114</v>
      </c>
      <c r="F580" s="118" t="s">
        <v>1240</v>
      </c>
      <c r="L580" s="25"/>
      <c r="M580" s="119"/>
      <c r="T580" s="46"/>
      <c r="AT580" s="13" t="s">
        <v>114</v>
      </c>
      <c r="AU580" s="13" t="s">
        <v>66</v>
      </c>
    </row>
    <row r="581" spans="2:65" s="1" customFormat="1" ht="16.5" customHeight="1">
      <c r="B581" s="104"/>
      <c r="C581" s="105" t="s">
        <v>1241</v>
      </c>
      <c r="D581" s="105" t="s">
        <v>107</v>
      </c>
      <c r="E581" s="106" t="s">
        <v>1242</v>
      </c>
      <c r="F581" s="107" t="s">
        <v>1243</v>
      </c>
      <c r="G581" s="108" t="s">
        <v>124</v>
      </c>
      <c r="H581" s="109">
        <v>200</v>
      </c>
      <c r="I581" s="110">
        <v>450</v>
      </c>
      <c r="J581" s="110">
        <f>ROUND(I581*H581,2)</f>
        <v>90000</v>
      </c>
      <c r="K581" s="107" t="s">
        <v>111</v>
      </c>
      <c r="L581" s="25"/>
      <c r="M581" s="111" t="s">
        <v>3</v>
      </c>
      <c r="N581" s="112" t="s">
        <v>37</v>
      </c>
      <c r="O581" s="113">
        <v>0</v>
      </c>
      <c r="P581" s="113">
        <f>O581*H581</f>
        <v>0</v>
      </c>
      <c r="Q581" s="113">
        <v>0</v>
      </c>
      <c r="R581" s="113">
        <f>Q581*H581</f>
        <v>0</v>
      </c>
      <c r="S581" s="113">
        <v>0</v>
      </c>
      <c r="T581" s="114">
        <f>S581*H581</f>
        <v>0</v>
      </c>
      <c r="AR581" s="115" t="s">
        <v>112</v>
      </c>
      <c r="AT581" s="115" t="s">
        <v>107</v>
      </c>
      <c r="AU581" s="115" t="s">
        <v>66</v>
      </c>
      <c r="AY581" s="13" t="s">
        <v>113</v>
      </c>
      <c r="BE581" s="116">
        <f>IF(N581="základní",J581,0)</f>
        <v>90000</v>
      </c>
      <c r="BF581" s="116">
        <f>IF(N581="snížená",J581,0)</f>
        <v>0</v>
      </c>
      <c r="BG581" s="116">
        <f>IF(N581="zákl. přenesená",J581,0)</f>
        <v>0</v>
      </c>
      <c r="BH581" s="116">
        <f>IF(N581="sníž. přenesená",J581,0)</f>
        <v>0</v>
      </c>
      <c r="BI581" s="116">
        <f>IF(N581="nulová",J581,0)</f>
        <v>0</v>
      </c>
      <c r="BJ581" s="13" t="s">
        <v>74</v>
      </c>
      <c r="BK581" s="116">
        <f>ROUND(I581*H581,2)</f>
        <v>90000</v>
      </c>
      <c r="BL581" s="13" t="s">
        <v>112</v>
      </c>
      <c r="BM581" s="115" t="s">
        <v>1244</v>
      </c>
    </row>
    <row r="582" spans="2:65" s="1" customFormat="1" ht="39">
      <c r="B582" s="25"/>
      <c r="D582" s="117" t="s">
        <v>114</v>
      </c>
      <c r="F582" s="118" t="s">
        <v>1245</v>
      </c>
      <c r="L582" s="25"/>
      <c r="M582" s="119"/>
      <c r="T582" s="46"/>
      <c r="AT582" s="13" t="s">
        <v>114</v>
      </c>
      <c r="AU582" s="13" t="s">
        <v>66</v>
      </c>
    </row>
    <row r="583" spans="2:65" s="1" customFormat="1" ht="16.5" customHeight="1">
      <c r="B583" s="104"/>
      <c r="C583" s="105" t="s">
        <v>680</v>
      </c>
      <c r="D583" s="105" t="s">
        <v>107</v>
      </c>
      <c r="E583" s="106" t="s">
        <v>1246</v>
      </c>
      <c r="F583" s="107" t="s">
        <v>1247</v>
      </c>
      <c r="G583" s="108" t="s">
        <v>124</v>
      </c>
      <c r="H583" s="109">
        <v>500</v>
      </c>
      <c r="I583" s="110">
        <v>386</v>
      </c>
      <c r="J583" s="110">
        <f>ROUND(I583*H583,2)</f>
        <v>193000</v>
      </c>
      <c r="K583" s="107" t="s">
        <v>111</v>
      </c>
      <c r="L583" s="25"/>
      <c r="M583" s="111" t="s">
        <v>3</v>
      </c>
      <c r="N583" s="112" t="s">
        <v>37</v>
      </c>
      <c r="O583" s="113">
        <v>0</v>
      </c>
      <c r="P583" s="113">
        <f>O583*H583</f>
        <v>0</v>
      </c>
      <c r="Q583" s="113">
        <v>0</v>
      </c>
      <c r="R583" s="113">
        <f>Q583*H583</f>
        <v>0</v>
      </c>
      <c r="S583" s="113">
        <v>0</v>
      </c>
      <c r="T583" s="114">
        <f>S583*H583</f>
        <v>0</v>
      </c>
      <c r="AR583" s="115" t="s">
        <v>112</v>
      </c>
      <c r="AT583" s="115" t="s">
        <v>107</v>
      </c>
      <c r="AU583" s="115" t="s">
        <v>66</v>
      </c>
      <c r="AY583" s="13" t="s">
        <v>113</v>
      </c>
      <c r="BE583" s="116">
        <f>IF(N583="základní",J583,0)</f>
        <v>193000</v>
      </c>
      <c r="BF583" s="116">
        <f>IF(N583="snížená",J583,0)</f>
        <v>0</v>
      </c>
      <c r="BG583" s="116">
        <f>IF(N583="zákl. přenesená",J583,0)</f>
        <v>0</v>
      </c>
      <c r="BH583" s="116">
        <f>IF(N583="sníž. přenesená",J583,0)</f>
        <v>0</v>
      </c>
      <c r="BI583" s="116">
        <f>IF(N583="nulová",J583,0)</f>
        <v>0</v>
      </c>
      <c r="BJ583" s="13" t="s">
        <v>74</v>
      </c>
      <c r="BK583" s="116">
        <f>ROUND(I583*H583,2)</f>
        <v>193000</v>
      </c>
      <c r="BL583" s="13" t="s">
        <v>112</v>
      </c>
      <c r="BM583" s="115" t="s">
        <v>1248</v>
      </c>
    </row>
    <row r="584" spans="2:65" s="1" customFormat="1" ht="39">
      <c r="B584" s="25"/>
      <c r="D584" s="117" t="s">
        <v>114</v>
      </c>
      <c r="F584" s="118" t="s">
        <v>1249</v>
      </c>
      <c r="L584" s="25"/>
      <c r="M584" s="119"/>
      <c r="T584" s="46"/>
      <c r="AT584" s="13" t="s">
        <v>114</v>
      </c>
      <c r="AU584" s="13" t="s">
        <v>66</v>
      </c>
    </row>
    <row r="585" spans="2:65" s="1" customFormat="1" ht="16.5" customHeight="1">
      <c r="B585" s="104"/>
      <c r="C585" s="105" t="s">
        <v>1250</v>
      </c>
      <c r="D585" s="105" t="s">
        <v>107</v>
      </c>
      <c r="E585" s="106" t="s">
        <v>1251</v>
      </c>
      <c r="F585" s="107" t="s">
        <v>1252</v>
      </c>
      <c r="G585" s="108" t="s">
        <v>124</v>
      </c>
      <c r="H585" s="109">
        <v>100</v>
      </c>
      <c r="I585" s="110">
        <v>292</v>
      </c>
      <c r="J585" s="110">
        <f>ROUND(I585*H585,2)</f>
        <v>29200</v>
      </c>
      <c r="K585" s="107" t="s">
        <v>111</v>
      </c>
      <c r="L585" s="25"/>
      <c r="M585" s="111" t="s">
        <v>3</v>
      </c>
      <c r="N585" s="112" t="s">
        <v>37</v>
      </c>
      <c r="O585" s="113">
        <v>0</v>
      </c>
      <c r="P585" s="113">
        <f>O585*H585</f>
        <v>0</v>
      </c>
      <c r="Q585" s="113">
        <v>0</v>
      </c>
      <c r="R585" s="113">
        <f>Q585*H585</f>
        <v>0</v>
      </c>
      <c r="S585" s="113">
        <v>0</v>
      </c>
      <c r="T585" s="114">
        <f>S585*H585</f>
        <v>0</v>
      </c>
      <c r="AR585" s="115" t="s">
        <v>112</v>
      </c>
      <c r="AT585" s="115" t="s">
        <v>107</v>
      </c>
      <c r="AU585" s="115" t="s">
        <v>66</v>
      </c>
      <c r="AY585" s="13" t="s">
        <v>113</v>
      </c>
      <c r="BE585" s="116">
        <f>IF(N585="základní",J585,0)</f>
        <v>29200</v>
      </c>
      <c r="BF585" s="116">
        <f>IF(N585="snížená",J585,0)</f>
        <v>0</v>
      </c>
      <c r="BG585" s="116">
        <f>IF(N585="zákl. přenesená",J585,0)</f>
        <v>0</v>
      </c>
      <c r="BH585" s="116">
        <f>IF(N585="sníž. přenesená",J585,0)</f>
        <v>0</v>
      </c>
      <c r="BI585" s="116">
        <f>IF(N585="nulová",J585,0)</f>
        <v>0</v>
      </c>
      <c r="BJ585" s="13" t="s">
        <v>74</v>
      </c>
      <c r="BK585" s="116">
        <f>ROUND(I585*H585,2)</f>
        <v>29200</v>
      </c>
      <c r="BL585" s="13" t="s">
        <v>112</v>
      </c>
      <c r="BM585" s="115" t="s">
        <v>1253</v>
      </c>
    </row>
    <row r="586" spans="2:65" s="1" customFormat="1" ht="39">
      <c r="B586" s="25"/>
      <c r="D586" s="117" t="s">
        <v>114</v>
      </c>
      <c r="F586" s="118" t="s">
        <v>1254</v>
      </c>
      <c r="L586" s="25"/>
      <c r="M586" s="119"/>
      <c r="T586" s="46"/>
      <c r="AT586" s="13" t="s">
        <v>114</v>
      </c>
      <c r="AU586" s="13" t="s">
        <v>66</v>
      </c>
    </row>
    <row r="587" spans="2:65" s="1" customFormat="1" ht="16.5" customHeight="1">
      <c r="B587" s="104"/>
      <c r="C587" s="105" t="s">
        <v>685</v>
      </c>
      <c r="D587" s="105" t="s">
        <v>107</v>
      </c>
      <c r="E587" s="106" t="s">
        <v>1255</v>
      </c>
      <c r="F587" s="107" t="s">
        <v>1256</v>
      </c>
      <c r="G587" s="108" t="s">
        <v>124</v>
      </c>
      <c r="H587" s="109">
        <v>200</v>
      </c>
      <c r="I587" s="110">
        <v>471</v>
      </c>
      <c r="J587" s="110">
        <f>ROUND(I587*H587,2)</f>
        <v>94200</v>
      </c>
      <c r="K587" s="107" t="s">
        <v>111</v>
      </c>
      <c r="L587" s="25"/>
      <c r="M587" s="111" t="s">
        <v>3</v>
      </c>
      <c r="N587" s="112" t="s">
        <v>37</v>
      </c>
      <c r="O587" s="113">
        <v>0</v>
      </c>
      <c r="P587" s="113">
        <f>O587*H587</f>
        <v>0</v>
      </c>
      <c r="Q587" s="113">
        <v>0</v>
      </c>
      <c r="R587" s="113">
        <f>Q587*H587</f>
        <v>0</v>
      </c>
      <c r="S587" s="113">
        <v>0</v>
      </c>
      <c r="T587" s="114">
        <f>S587*H587</f>
        <v>0</v>
      </c>
      <c r="AR587" s="115" t="s">
        <v>112</v>
      </c>
      <c r="AT587" s="115" t="s">
        <v>107</v>
      </c>
      <c r="AU587" s="115" t="s">
        <v>66</v>
      </c>
      <c r="AY587" s="13" t="s">
        <v>113</v>
      </c>
      <c r="BE587" s="116">
        <f>IF(N587="základní",J587,0)</f>
        <v>94200</v>
      </c>
      <c r="BF587" s="116">
        <f>IF(N587="snížená",J587,0)</f>
        <v>0</v>
      </c>
      <c r="BG587" s="116">
        <f>IF(N587="zákl. přenesená",J587,0)</f>
        <v>0</v>
      </c>
      <c r="BH587" s="116">
        <f>IF(N587="sníž. přenesená",J587,0)</f>
        <v>0</v>
      </c>
      <c r="BI587" s="116">
        <f>IF(N587="nulová",J587,0)</f>
        <v>0</v>
      </c>
      <c r="BJ587" s="13" t="s">
        <v>74</v>
      </c>
      <c r="BK587" s="116">
        <f>ROUND(I587*H587,2)</f>
        <v>94200</v>
      </c>
      <c r="BL587" s="13" t="s">
        <v>112</v>
      </c>
      <c r="BM587" s="115" t="s">
        <v>1257</v>
      </c>
    </row>
    <row r="588" spans="2:65" s="1" customFormat="1" ht="39">
      <c r="B588" s="25"/>
      <c r="D588" s="117" t="s">
        <v>114</v>
      </c>
      <c r="F588" s="118" t="s">
        <v>1258</v>
      </c>
      <c r="L588" s="25"/>
      <c r="M588" s="119"/>
      <c r="T588" s="46"/>
      <c r="AT588" s="13" t="s">
        <v>114</v>
      </c>
      <c r="AU588" s="13" t="s">
        <v>66</v>
      </c>
    </row>
    <row r="589" spans="2:65" s="1" customFormat="1" ht="16.5" customHeight="1">
      <c r="B589" s="104"/>
      <c r="C589" s="105" t="s">
        <v>1259</v>
      </c>
      <c r="D589" s="105" t="s">
        <v>107</v>
      </c>
      <c r="E589" s="106" t="s">
        <v>1260</v>
      </c>
      <c r="F589" s="107" t="s">
        <v>1261</v>
      </c>
      <c r="G589" s="108" t="s">
        <v>124</v>
      </c>
      <c r="H589" s="109">
        <v>300</v>
      </c>
      <c r="I589" s="110">
        <v>458</v>
      </c>
      <c r="J589" s="110">
        <f>ROUND(I589*H589,2)</f>
        <v>137400</v>
      </c>
      <c r="K589" s="107" t="s">
        <v>111</v>
      </c>
      <c r="L589" s="25"/>
      <c r="M589" s="111" t="s">
        <v>3</v>
      </c>
      <c r="N589" s="112" t="s">
        <v>37</v>
      </c>
      <c r="O589" s="113">
        <v>0</v>
      </c>
      <c r="P589" s="113">
        <f>O589*H589</f>
        <v>0</v>
      </c>
      <c r="Q589" s="113">
        <v>0</v>
      </c>
      <c r="R589" s="113">
        <f>Q589*H589</f>
        <v>0</v>
      </c>
      <c r="S589" s="113">
        <v>0</v>
      </c>
      <c r="T589" s="114">
        <f>S589*H589</f>
        <v>0</v>
      </c>
      <c r="AR589" s="115" t="s">
        <v>112</v>
      </c>
      <c r="AT589" s="115" t="s">
        <v>107</v>
      </c>
      <c r="AU589" s="115" t="s">
        <v>66</v>
      </c>
      <c r="AY589" s="13" t="s">
        <v>113</v>
      </c>
      <c r="BE589" s="116">
        <f>IF(N589="základní",J589,0)</f>
        <v>137400</v>
      </c>
      <c r="BF589" s="116">
        <f>IF(N589="snížená",J589,0)</f>
        <v>0</v>
      </c>
      <c r="BG589" s="116">
        <f>IF(N589="zákl. přenesená",J589,0)</f>
        <v>0</v>
      </c>
      <c r="BH589" s="116">
        <f>IF(N589="sníž. přenesená",J589,0)</f>
        <v>0</v>
      </c>
      <c r="BI589" s="116">
        <f>IF(N589="nulová",J589,0)</f>
        <v>0</v>
      </c>
      <c r="BJ589" s="13" t="s">
        <v>74</v>
      </c>
      <c r="BK589" s="116">
        <f>ROUND(I589*H589,2)</f>
        <v>137400</v>
      </c>
      <c r="BL589" s="13" t="s">
        <v>112</v>
      </c>
      <c r="BM589" s="115" t="s">
        <v>1262</v>
      </c>
    </row>
    <row r="590" spans="2:65" s="1" customFormat="1" ht="39">
      <c r="B590" s="25"/>
      <c r="D590" s="117" t="s">
        <v>114</v>
      </c>
      <c r="F590" s="118" t="s">
        <v>1263</v>
      </c>
      <c r="L590" s="25"/>
      <c r="M590" s="119"/>
      <c r="T590" s="46"/>
      <c r="AT590" s="13" t="s">
        <v>114</v>
      </c>
      <c r="AU590" s="13" t="s">
        <v>66</v>
      </c>
    </row>
    <row r="591" spans="2:65" s="1" customFormat="1" ht="16.5" customHeight="1">
      <c r="B591" s="104"/>
      <c r="C591" s="105" t="s">
        <v>689</v>
      </c>
      <c r="D591" s="105" t="s">
        <v>107</v>
      </c>
      <c r="E591" s="106" t="s">
        <v>1264</v>
      </c>
      <c r="F591" s="107" t="s">
        <v>1265</v>
      </c>
      <c r="G591" s="108" t="s">
        <v>124</v>
      </c>
      <c r="H591" s="109">
        <v>500</v>
      </c>
      <c r="I591" s="110">
        <v>399</v>
      </c>
      <c r="J591" s="110">
        <f>ROUND(I591*H591,2)</f>
        <v>199500</v>
      </c>
      <c r="K591" s="107" t="s">
        <v>111</v>
      </c>
      <c r="L591" s="25"/>
      <c r="M591" s="111" t="s">
        <v>3</v>
      </c>
      <c r="N591" s="112" t="s">
        <v>37</v>
      </c>
      <c r="O591" s="113">
        <v>0</v>
      </c>
      <c r="P591" s="113">
        <f>O591*H591</f>
        <v>0</v>
      </c>
      <c r="Q591" s="113">
        <v>0</v>
      </c>
      <c r="R591" s="113">
        <f>Q591*H591</f>
        <v>0</v>
      </c>
      <c r="S591" s="113">
        <v>0</v>
      </c>
      <c r="T591" s="114">
        <f>S591*H591</f>
        <v>0</v>
      </c>
      <c r="AR591" s="115" t="s">
        <v>112</v>
      </c>
      <c r="AT591" s="115" t="s">
        <v>107</v>
      </c>
      <c r="AU591" s="115" t="s">
        <v>66</v>
      </c>
      <c r="AY591" s="13" t="s">
        <v>113</v>
      </c>
      <c r="BE591" s="116">
        <f>IF(N591="základní",J591,0)</f>
        <v>199500</v>
      </c>
      <c r="BF591" s="116">
        <f>IF(N591="snížená",J591,0)</f>
        <v>0</v>
      </c>
      <c r="BG591" s="116">
        <f>IF(N591="zákl. přenesená",J591,0)</f>
        <v>0</v>
      </c>
      <c r="BH591" s="116">
        <f>IF(N591="sníž. přenesená",J591,0)</f>
        <v>0</v>
      </c>
      <c r="BI591" s="116">
        <f>IF(N591="nulová",J591,0)</f>
        <v>0</v>
      </c>
      <c r="BJ591" s="13" t="s">
        <v>74</v>
      </c>
      <c r="BK591" s="116">
        <f>ROUND(I591*H591,2)</f>
        <v>199500</v>
      </c>
      <c r="BL591" s="13" t="s">
        <v>112</v>
      </c>
      <c r="BM591" s="115" t="s">
        <v>1266</v>
      </c>
    </row>
    <row r="592" spans="2:65" s="1" customFormat="1" ht="39">
      <c r="B592" s="25"/>
      <c r="D592" s="117" t="s">
        <v>114</v>
      </c>
      <c r="F592" s="118" t="s">
        <v>1267</v>
      </c>
      <c r="L592" s="25"/>
      <c r="M592" s="119"/>
      <c r="T592" s="46"/>
      <c r="AT592" s="13" t="s">
        <v>114</v>
      </c>
      <c r="AU592" s="13" t="s">
        <v>66</v>
      </c>
    </row>
    <row r="593" spans="2:65" s="1" customFormat="1" ht="16.5" customHeight="1">
      <c r="B593" s="104"/>
      <c r="C593" s="105" t="s">
        <v>1268</v>
      </c>
      <c r="D593" s="105" t="s">
        <v>107</v>
      </c>
      <c r="E593" s="106" t="s">
        <v>1269</v>
      </c>
      <c r="F593" s="107" t="s">
        <v>1270</v>
      </c>
      <c r="G593" s="108" t="s">
        <v>124</v>
      </c>
      <c r="H593" s="109">
        <v>100</v>
      </c>
      <c r="I593" s="110">
        <v>295</v>
      </c>
      <c r="J593" s="110">
        <f>ROUND(I593*H593,2)</f>
        <v>29500</v>
      </c>
      <c r="K593" s="107" t="s">
        <v>111</v>
      </c>
      <c r="L593" s="25"/>
      <c r="M593" s="111" t="s">
        <v>3</v>
      </c>
      <c r="N593" s="112" t="s">
        <v>37</v>
      </c>
      <c r="O593" s="113">
        <v>0</v>
      </c>
      <c r="P593" s="113">
        <f>O593*H593</f>
        <v>0</v>
      </c>
      <c r="Q593" s="113">
        <v>0</v>
      </c>
      <c r="R593" s="113">
        <f>Q593*H593</f>
        <v>0</v>
      </c>
      <c r="S593" s="113">
        <v>0</v>
      </c>
      <c r="T593" s="114">
        <f>S593*H593</f>
        <v>0</v>
      </c>
      <c r="AR593" s="115" t="s">
        <v>112</v>
      </c>
      <c r="AT593" s="115" t="s">
        <v>107</v>
      </c>
      <c r="AU593" s="115" t="s">
        <v>66</v>
      </c>
      <c r="AY593" s="13" t="s">
        <v>113</v>
      </c>
      <c r="BE593" s="116">
        <f>IF(N593="základní",J593,0)</f>
        <v>29500</v>
      </c>
      <c r="BF593" s="116">
        <f>IF(N593="snížená",J593,0)</f>
        <v>0</v>
      </c>
      <c r="BG593" s="116">
        <f>IF(N593="zákl. přenesená",J593,0)</f>
        <v>0</v>
      </c>
      <c r="BH593" s="116">
        <f>IF(N593="sníž. přenesená",J593,0)</f>
        <v>0</v>
      </c>
      <c r="BI593" s="116">
        <f>IF(N593="nulová",J593,0)</f>
        <v>0</v>
      </c>
      <c r="BJ593" s="13" t="s">
        <v>74</v>
      </c>
      <c r="BK593" s="116">
        <f>ROUND(I593*H593,2)</f>
        <v>29500</v>
      </c>
      <c r="BL593" s="13" t="s">
        <v>112</v>
      </c>
      <c r="BM593" s="115" t="s">
        <v>1271</v>
      </c>
    </row>
    <row r="594" spans="2:65" s="1" customFormat="1" ht="39">
      <c r="B594" s="25"/>
      <c r="D594" s="117" t="s">
        <v>114</v>
      </c>
      <c r="F594" s="118" t="s">
        <v>1272</v>
      </c>
      <c r="L594" s="25"/>
      <c r="M594" s="119"/>
      <c r="T594" s="46"/>
      <c r="AT594" s="13" t="s">
        <v>114</v>
      </c>
      <c r="AU594" s="13" t="s">
        <v>66</v>
      </c>
    </row>
    <row r="595" spans="2:65" s="1" customFormat="1" ht="16.5" customHeight="1">
      <c r="B595" s="104"/>
      <c r="C595" s="105" t="s">
        <v>694</v>
      </c>
      <c r="D595" s="105" t="s">
        <v>107</v>
      </c>
      <c r="E595" s="106" t="s">
        <v>1273</v>
      </c>
      <c r="F595" s="107" t="s">
        <v>1274</v>
      </c>
      <c r="G595" s="108" t="s">
        <v>124</v>
      </c>
      <c r="H595" s="109">
        <v>200</v>
      </c>
      <c r="I595" s="110">
        <v>464</v>
      </c>
      <c r="J595" s="110">
        <f>ROUND(I595*H595,2)</f>
        <v>92800</v>
      </c>
      <c r="K595" s="107" t="s">
        <v>111</v>
      </c>
      <c r="L595" s="25"/>
      <c r="M595" s="111" t="s">
        <v>3</v>
      </c>
      <c r="N595" s="112" t="s">
        <v>37</v>
      </c>
      <c r="O595" s="113">
        <v>0</v>
      </c>
      <c r="P595" s="113">
        <f>O595*H595</f>
        <v>0</v>
      </c>
      <c r="Q595" s="113">
        <v>0</v>
      </c>
      <c r="R595" s="113">
        <f>Q595*H595</f>
        <v>0</v>
      </c>
      <c r="S595" s="113">
        <v>0</v>
      </c>
      <c r="T595" s="114">
        <f>S595*H595</f>
        <v>0</v>
      </c>
      <c r="AR595" s="115" t="s">
        <v>112</v>
      </c>
      <c r="AT595" s="115" t="s">
        <v>107</v>
      </c>
      <c r="AU595" s="115" t="s">
        <v>66</v>
      </c>
      <c r="AY595" s="13" t="s">
        <v>113</v>
      </c>
      <c r="BE595" s="116">
        <f>IF(N595="základní",J595,0)</f>
        <v>92800</v>
      </c>
      <c r="BF595" s="116">
        <f>IF(N595="snížená",J595,0)</f>
        <v>0</v>
      </c>
      <c r="BG595" s="116">
        <f>IF(N595="zákl. přenesená",J595,0)</f>
        <v>0</v>
      </c>
      <c r="BH595" s="116">
        <f>IF(N595="sníž. přenesená",J595,0)</f>
        <v>0</v>
      </c>
      <c r="BI595" s="116">
        <f>IF(N595="nulová",J595,0)</f>
        <v>0</v>
      </c>
      <c r="BJ595" s="13" t="s">
        <v>74</v>
      </c>
      <c r="BK595" s="116">
        <f>ROUND(I595*H595,2)</f>
        <v>92800</v>
      </c>
      <c r="BL595" s="13" t="s">
        <v>112</v>
      </c>
      <c r="BM595" s="115" t="s">
        <v>1275</v>
      </c>
    </row>
    <row r="596" spans="2:65" s="1" customFormat="1" ht="39">
      <c r="B596" s="25"/>
      <c r="D596" s="117" t="s">
        <v>114</v>
      </c>
      <c r="F596" s="118" t="s">
        <v>1276</v>
      </c>
      <c r="L596" s="25"/>
      <c r="M596" s="119"/>
      <c r="T596" s="46"/>
      <c r="AT596" s="13" t="s">
        <v>114</v>
      </c>
      <c r="AU596" s="13" t="s">
        <v>66</v>
      </c>
    </row>
    <row r="597" spans="2:65" s="1" customFormat="1" ht="16.5" customHeight="1">
      <c r="B597" s="104"/>
      <c r="C597" s="105" t="s">
        <v>1277</v>
      </c>
      <c r="D597" s="105" t="s">
        <v>107</v>
      </c>
      <c r="E597" s="106" t="s">
        <v>1278</v>
      </c>
      <c r="F597" s="107" t="s">
        <v>1279</v>
      </c>
      <c r="G597" s="108" t="s">
        <v>124</v>
      </c>
      <c r="H597" s="109">
        <v>300</v>
      </c>
      <c r="I597" s="110">
        <v>450</v>
      </c>
      <c r="J597" s="110">
        <f>ROUND(I597*H597,2)</f>
        <v>135000</v>
      </c>
      <c r="K597" s="107" t="s">
        <v>111</v>
      </c>
      <c r="L597" s="25"/>
      <c r="M597" s="111" t="s">
        <v>3</v>
      </c>
      <c r="N597" s="112" t="s">
        <v>37</v>
      </c>
      <c r="O597" s="113">
        <v>0</v>
      </c>
      <c r="P597" s="113">
        <f>O597*H597</f>
        <v>0</v>
      </c>
      <c r="Q597" s="113">
        <v>0</v>
      </c>
      <c r="R597" s="113">
        <f>Q597*H597</f>
        <v>0</v>
      </c>
      <c r="S597" s="113">
        <v>0</v>
      </c>
      <c r="T597" s="114">
        <f>S597*H597</f>
        <v>0</v>
      </c>
      <c r="AR597" s="115" t="s">
        <v>112</v>
      </c>
      <c r="AT597" s="115" t="s">
        <v>107</v>
      </c>
      <c r="AU597" s="115" t="s">
        <v>66</v>
      </c>
      <c r="AY597" s="13" t="s">
        <v>113</v>
      </c>
      <c r="BE597" s="116">
        <f>IF(N597="základní",J597,0)</f>
        <v>135000</v>
      </c>
      <c r="BF597" s="116">
        <f>IF(N597="snížená",J597,0)</f>
        <v>0</v>
      </c>
      <c r="BG597" s="116">
        <f>IF(N597="zákl. přenesená",J597,0)</f>
        <v>0</v>
      </c>
      <c r="BH597" s="116">
        <f>IF(N597="sníž. přenesená",J597,0)</f>
        <v>0</v>
      </c>
      <c r="BI597" s="116">
        <f>IF(N597="nulová",J597,0)</f>
        <v>0</v>
      </c>
      <c r="BJ597" s="13" t="s">
        <v>74</v>
      </c>
      <c r="BK597" s="116">
        <f>ROUND(I597*H597,2)</f>
        <v>135000</v>
      </c>
      <c r="BL597" s="13" t="s">
        <v>112</v>
      </c>
      <c r="BM597" s="115" t="s">
        <v>1280</v>
      </c>
    </row>
    <row r="598" spans="2:65" s="1" customFormat="1" ht="39">
      <c r="B598" s="25"/>
      <c r="D598" s="117" t="s">
        <v>114</v>
      </c>
      <c r="F598" s="118" t="s">
        <v>1281</v>
      </c>
      <c r="L598" s="25"/>
      <c r="M598" s="119"/>
      <c r="T598" s="46"/>
      <c r="AT598" s="13" t="s">
        <v>114</v>
      </c>
      <c r="AU598" s="13" t="s">
        <v>66</v>
      </c>
    </row>
    <row r="599" spans="2:65" s="1" customFormat="1" ht="16.5" customHeight="1">
      <c r="B599" s="104"/>
      <c r="C599" s="105" t="s">
        <v>698</v>
      </c>
      <c r="D599" s="105" t="s">
        <v>107</v>
      </c>
      <c r="E599" s="106" t="s">
        <v>1282</v>
      </c>
      <c r="F599" s="107" t="s">
        <v>1283</v>
      </c>
      <c r="G599" s="108" t="s">
        <v>124</v>
      </c>
      <c r="H599" s="109">
        <v>500</v>
      </c>
      <c r="I599" s="110">
        <v>388</v>
      </c>
      <c r="J599" s="110">
        <f>ROUND(I599*H599,2)</f>
        <v>194000</v>
      </c>
      <c r="K599" s="107" t="s">
        <v>111</v>
      </c>
      <c r="L599" s="25"/>
      <c r="M599" s="111" t="s">
        <v>3</v>
      </c>
      <c r="N599" s="112" t="s">
        <v>37</v>
      </c>
      <c r="O599" s="113">
        <v>0</v>
      </c>
      <c r="P599" s="113">
        <f>O599*H599</f>
        <v>0</v>
      </c>
      <c r="Q599" s="113">
        <v>0</v>
      </c>
      <c r="R599" s="113">
        <f>Q599*H599</f>
        <v>0</v>
      </c>
      <c r="S599" s="113">
        <v>0</v>
      </c>
      <c r="T599" s="114">
        <f>S599*H599</f>
        <v>0</v>
      </c>
      <c r="AR599" s="115" t="s">
        <v>112</v>
      </c>
      <c r="AT599" s="115" t="s">
        <v>107</v>
      </c>
      <c r="AU599" s="115" t="s">
        <v>66</v>
      </c>
      <c r="AY599" s="13" t="s">
        <v>113</v>
      </c>
      <c r="BE599" s="116">
        <f>IF(N599="základní",J599,0)</f>
        <v>194000</v>
      </c>
      <c r="BF599" s="116">
        <f>IF(N599="snížená",J599,0)</f>
        <v>0</v>
      </c>
      <c r="BG599" s="116">
        <f>IF(N599="zákl. přenesená",J599,0)</f>
        <v>0</v>
      </c>
      <c r="BH599" s="116">
        <f>IF(N599="sníž. přenesená",J599,0)</f>
        <v>0</v>
      </c>
      <c r="BI599" s="116">
        <f>IF(N599="nulová",J599,0)</f>
        <v>0</v>
      </c>
      <c r="BJ599" s="13" t="s">
        <v>74</v>
      </c>
      <c r="BK599" s="116">
        <f>ROUND(I599*H599,2)</f>
        <v>194000</v>
      </c>
      <c r="BL599" s="13" t="s">
        <v>112</v>
      </c>
      <c r="BM599" s="115" t="s">
        <v>1284</v>
      </c>
    </row>
    <row r="600" spans="2:65" s="1" customFormat="1" ht="39">
      <c r="B600" s="25"/>
      <c r="D600" s="117" t="s">
        <v>114</v>
      </c>
      <c r="F600" s="118" t="s">
        <v>1285</v>
      </c>
      <c r="L600" s="25"/>
      <c r="M600" s="119"/>
      <c r="T600" s="46"/>
      <c r="AT600" s="13" t="s">
        <v>114</v>
      </c>
      <c r="AU600" s="13" t="s">
        <v>66</v>
      </c>
    </row>
    <row r="601" spans="2:65" s="1" customFormat="1" ht="16.5" customHeight="1">
      <c r="B601" s="104"/>
      <c r="C601" s="105" t="s">
        <v>1286</v>
      </c>
      <c r="D601" s="105" t="s">
        <v>107</v>
      </c>
      <c r="E601" s="106" t="s">
        <v>1287</v>
      </c>
      <c r="F601" s="107" t="s">
        <v>1288</v>
      </c>
      <c r="G601" s="108" t="s">
        <v>124</v>
      </c>
      <c r="H601" s="109">
        <v>100</v>
      </c>
      <c r="I601" s="110">
        <v>292</v>
      </c>
      <c r="J601" s="110">
        <f>ROUND(I601*H601,2)</f>
        <v>29200</v>
      </c>
      <c r="K601" s="107" t="s">
        <v>111</v>
      </c>
      <c r="L601" s="25"/>
      <c r="M601" s="111" t="s">
        <v>3</v>
      </c>
      <c r="N601" s="112" t="s">
        <v>37</v>
      </c>
      <c r="O601" s="113">
        <v>0</v>
      </c>
      <c r="P601" s="113">
        <f>O601*H601</f>
        <v>0</v>
      </c>
      <c r="Q601" s="113">
        <v>0</v>
      </c>
      <c r="R601" s="113">
        <f>Q601*H601</f>
        <v>0</v>
      </c>
      <c r="S601" s="113">
        <v>0</v>
      </c>
      <c r="T601" s="114">
        <f>S601*H601</f>
        <v>0</v>
      </c>
      <c r="AR601" s="115" t="s">
        <v>112</v>
      </c>
      <c r="AT601" s="115" t="s">
        <v>107</v>
      </c>
      <c r="AU601" s="115" t="s">
        <v>66</v>
      </c>
      <c r="AY601" s="13" t="s">
        <v>113</v>
      </c>
      <c r="BE601" s="116">
        <f>IF(N601="základní",J601,0)</f>
        <v>29200</v>
      </c>
      <c r="BF601" s="116">
        <f>IF(N601="snížená",J601,0)</f>
        <v>0</v>
      </c>
      <c r="BG601" s="116">
        <f>IF(N601="zákl. přenesená",J601,0)</f>
        <v>0</v>
      </c>
      <c r="BH601" s="116">
        <f>IF(N601="sníž. přenesená",J601,0)</f>
        <v>0</v>
      </c>
      <c r="BI601" s="116">
        <f>IF(N601="nulová",J601,0)</f>
        <v>0</v>
      </c>
      <c r="BJ601" s="13" t="s">
        <v>74</v>
      </c>
      <c r="BK601" s="116">
        <f>ROUND(I601*H601,2)</f>
        <v>29200</v>
      </c>
      <c r="BL601" s="13" t="s">
        <v>112</v>
      </c>
      <c r="BM601" s="115" t="s">
        <v>1289</v>
      </c>
    </row>
    <row r="602" spans="2:65" s="1" customFormat="1" ht="39">
      <c r="B602" s="25"/>
      <c r="D602" s="117" t="s">
        <v>114</v>
      </c>
      <c r="F602" s="118" t="s">
        <v>1290</v>
      </c>
      <c r="L602" s="25"/>
      <c r="M602" s="119"/>
      <c r="T602" s="46"/>
      <c r="AT602" s="13" t="s">
        <v>114</v>
      </c>
      <c r="AU602" s="13" t="s">
        <v>66</v>
      </c>
    </row>
    <row r="603" spans="2:65" s="1" customFormat="1" ht="16.5" customHeight="1">
      <c r="B603" s="104"/>
      <c r="C603" s="105" t="s">
        <v>703</v>
      </c>
      <c r="D603" s="105" t="s">
        <v>107</v>
      </c>
      <c r="E603" s="106" t="s">
        <v>1291</v>
      </c>
      <c r="F603" s="107" t="s">
        <v>1292</v>
      </c>
      <c r="G603" s="108" t="s">
        <v>124</v>
      </c>
      <c r="H603" s="109">
        <v>200</v>
      </c>
      <c r="I603" s="110">
        <v>457</v>
      </c>
      <c r="J603" s="110">
        <f>ROUND(I603*H603,2)</f>
        <v>91400</v>
      </c>
      <c r="K603" s="107" t="s">
        <v>111</v>
      </c>
      <c r="L603" s="25"/>
      <c r="M603" s="111" t="s">
        <v>3</v>
      </c>
      <c r="N603" s="112" t="s">
        <v>37</v>
      </c>
      <c r="O603" s="113">
        <v>0</v>
      </c>
      <c r="P603" s="113">
        <f>O603*H603</f>
        <v>0</v>
      </c>
      <c r="Q603" s="113">
        <v>0</v>
      </c>
      <c r="R603" s="113">
        <f>Q603*H603</f>
        <v>0</v>
      </c>
      <c r="S603" s="113">
        <v>0</v>
      </c>
      <c r="T603" s="114">
        <f>S603*H603</f>
        <v>0</v>
      </c>
      <c r="AR603" s="115" t="s">
        <v>112</v>
      </c>
      <c r="AT603" s="115" t="s">
        <v>107</v>
      </c>
      <c r="AU603" s="115" t="s">
        <v>66</v>
      </c>
      <c r="AY603" s="13" t="s">
        <v>113</v>
      </c>
      <c r="BE603" s="116">
        <f>IF(N603="základní",J603,0)</f>
        <v>91400</v>
      </c>
      <c r="BF603" s="116">
        <f>IF(N603="snížená",J603,0)</f>
        <v>0</v>
      </c>
      <c r="BG603" s="116">
        <f>IF(N603="zákl. přenesená",J603,0)</f>
        <v>0</v>
      </c>
      <c r="BH603" s="116">
        <f>IF(N603="sníž. přenesená",J603,0)</f>
        <v>0</v>
      </c>
      <c r="BI603" s="116">
        <f>IF(N603="nulová",J603,0)</f>
        <v>0</v>
      </c>
      <c r="BJ603" s="13" t="s">
        <v>74</v>
      </c>
      <c r="BK603" s="116">
        <f>ROUND(I603*H603,2)</f>
        <v>91400</v>
      </c>
      <c r="BL603" s="13" t="s">
        <v>112</v>
      </c>
      <c r="BM603" s="115" t="s">
        <v>1293</v>
      </c>
    </row>
    <row r="604" spans="2:65" s="1" customFormat="1" ht="39">
      <c r="B604" s="25"/>
      <c r="D604" s="117" t="s">
        <v>114</v>
      </c>
      <c r="F604" s="118" t="s">
        <v>1294</v>
      </c>
      <c r="L604" s="25"/>
      <c r="M604" s="119"/>
      <c r="T604" s="46"/>
      <c r="AT604" s="13" t="s">
        <v>114</v>
      </c>
      <c r="AU604" s="13" t="s">
        <v>66</v>
      </c>
    </row>
    <row r="605" spans="2:65" s="1" customFormat="1" ht="16.5" customHeight="1">
      <c r="B605" s="104"/>
      <c r="C605" s="105" t="s">
        <v>1295</v>
      </c>
      <c r="D605" s="105" t="s">
        <v>107</v>
      </c>
      <c r="E605" s="106" t="s">
        <v>1296</v>
      </c>
      <c r="F605" s="107" t="s">
        <v>1297</v>
      </c>
      <c r="G605" s="108" t="s">
        <v>124</v>
      </c>
      <c r="H605" s="109">
        <v>500</v>
      </c>
      <c r="I605" s="110">
        <v>396</v>
      </c>
      <c r="J605" s="110">
        <f>ROUND(I605*H605,2)</f>
        <v>198000</v>
      </c>
      <c r="K605" s="107" t="s">
        <v>111</v>
      </c>
      <c r="L605" s="25"/>
      <c r="M605" s="111" t="s">
        <v>3</v>
      </c>
      <c r="N605" s="112" t="s">
        <v>37</v>
      </c>
      <c r="O605" s="113">
        <v>0</v>
      </c>
      <c r="P605" s="113">
        <f>O605*H605</f>
        <v>0</v>
      </c>
      <c r="Q605" s="113">
        <v>0</v>
      </c>
      <c r="R605" s="113">
        <f>Q605*H605</f>
        <v>0</v>
      </c>
      <c r="S605" s="113">
        <v>0</v>
      </c>
      <c r="T605" s="114">
        <f>S605*H605</f>
        <v>0</v>
      </c>
      <c r="AR605" s="115" t="s">
        <v>112</v>
      </c>
      <c r="AT605" s="115" t="s">
        <v>107</v>
      </c>
      <c r="AU605" s="115" t="s">
        <v>66</v>
      </c>
      <c r="AY605" s="13" t="s">
        <v>113</v>
      </c>
      <c r="BE605" s="116">
        <f>IF(N605="základní",J605,0)</f>
        <v>198000</v>
      </c>
      <c r="BF605" s="116">
        <f>IF(N605="snížená",J605,0)</f>
        <v>0</v>
      </c>
      <c r="BG605" s="116">
        <f>IF(N605="zákl. přenesená",J605,0)</f>
        <v>0</v>
      </c>
      <c r="BH605" s="116">
        <f>IF(N605="sníž. přenesená",J605,0)</f>
        <v>0</v>
      </c>
      <c r="BI605" s="116">
        <f>IF(N605="nulová",J605,0)</f>
        <v>0</v>
      </c>
      <c r="BJ605" s="13" t="s">
        <v>74</v>
      </c>
      <c r="BK605" s="116">
        <f>ROUND(I605*H605,2)</f>
        <v>198000</v>
      </c>
      <c r="BL605" s="13" t="s">
        <v>112</v>
      </c>
      <c r="BM605" s="115" t="s">
        <v>1298</v>
      </c>
    </row>
    <row r="606" spans="2:65" s="1" customFormat="1" ht="39">
      <c r="B606" s="25"/>
      <c r="D606" s="117" t="s">
        <v>114</v>
      </c>
      <c r="F606" s="118" t="s">
        <v>1299</v>
      </c>
      <c r="L606" s="25"/>
      <c r="M606" s="119"/>
      <c r="T606" s="46"/>
      <c r="AT606" s="13" t="s">
        <v>114</v>
      </c>
      <c r="AU606" s="13" t="s">
        <v>66</v>
      </c>
    </row>
    <row r="607" spans="2:65" s="1" customFormat="1" ht="16.5" customHeight="1">
      <c r="B607" s="104"/>
      <c r="C607" s="105" t="s">
        <v>707</v>
      </c>
      <c r="D607" s="105" t="s">
        <v>107</v>
      </c>
      <c r="E607" s="106" t="s">
        <v>1300</v>
      </c>
      <c r="F607" s="107" t="s">
        <v>1301</v>
      </c>
      <c r="G607" s="108" t="s">
        <v>124</v>
      </c>
      <c r="H607" s="109">
        <v>200</v>
      </c>
      <c r="I607" s="110">
        <v>467</v>
      </c>
      <c r="J607" s="110">
        <f>ROUND(I607*H607,2)</f>
        <v>93400</v>
      </c>
      <c r="K607" s="107" t="s">
        <v>111</v>
      </c>
      <c r="L607" s="25"/>
      <c r="M607" s="111" t="s">
        <v>3</v>
      </c>
      <c r="N607" s="112" t="s">
        <v>37</v>
      </c>
      <c r="O607" s="113">
        <v>0</v>
      </c>
      <c r="P607" s="113">
        <f>O607*H607</f>
        <v>0</v>
      </c>
      <c r="Q607" s="113">
        <v>0</v>
      </c>
      <c r="R607" s="113">
        <f>Q607*H607</f>
        <v>0</v>
      </c>
      <c r="S607" s="113">
        <v>0</v>
      </c>
      <c r="T607" s="114">
        <f>S607*H607</f>
        <v>0</v>
      </c>
      <c r="AR607" s="115" t="s">
        <v>112</v>
      </c>
      <c r="AT607" s="115" t="s">
        <v>107</v>
      </c>
      <c r="AU607" s="115" t="s">
        <v>66</v>
      </c>
      <c r="AY607" s="13" t="s">
        <v>113</v>
      </c>
      <c r="BE607" s="116">
        <f>IF(N607="základní",J607,0)</f>
        <v>93400</v>
      </c>
      <c r="BF607" s="116">
        <f>IF(N607="snížená",J607,0)</f>
        <v>0</v>
      </c>
      <c r="BG607" s="116">
        <f>IF(N607="zákl. přenesená",J607,0)</f>
        <v>0</v>
      </c>
      <c r="BH607" s="116">
        <f>IF(N607="sníž. přenesená",J607,0)</f>
        <v>0</v>
      </c>
      <c r="BI607" s="116">
        <f>IF(N607="nulová",J607,0)</f>
        <v>0</v>
      </c>
      <c r="BJ607" s="13" t="s">
        <v>74</v>
      </c>
      <c r="BK607" s="116">
        <f>ROUND(I607*H607,2)</f>
        <v>93400</v>
      </c>
      <c r="BL607" s="13" t="s">
        <v>112</v>
      </c>
      <c r="BM607" s="115" t="s">
        <v>1302</v>
      </c>
    </row>
    <row r="608" spans="2:65" s="1" customFormat="1" ht="39">
      <c r="B608" s="25"/>
      <c r="D608" s="117" t="s">
        <v>114</v>
      </c>
      <c r="F608" s="118" t="s">
        <v>1303</v>
      </c>
      <c r="L608" s="25"/>
      <c r="M608" s="119"/>
      <c r="T608" s="46"/>
      <c r="AT608" s="13" t="s">
        <v>114</v>
      </c>
      <c r="AU608" s="13" t="s">
        <v>66</v>
      </c>
    </row>
    <row r="609" spans="2:65" s="1" customFormat="1" ht="16.5" customHeight="1">
      <c r="B609" s="104"/>
      <c r="C609" s="105" t="s">
        <v>1304</v>
      </c>
      <c r="D609" s="105" t="s">
        <v>107</v>
      </c>
      <c r="E609" s="106" t="s">
        <v>1305</v>
      </c>
      <c r="F609" s="107" t="s">
        <v>1306</v>
      </c>
      <c r="G609" s="108" t="s">
        <v>124</v>
      </c>
      <c r="H609" s="109">
        <v>300</v>
      </c>
      <c r="I609" s="110">
        <v>401</v>
      </c>
      <c r="J609" s="110">
        <f>ROUND(I609*H609,2)</f>
        <v>120300</v>
      </c>
      <c r="K609" s="107" t="s">
        <v>111</v>
      </c>
      <c r="L609" s="25"/>
      <c r="M609" s="111" t="s">
        <v>3</v>
      </c>
      <c r="N609" s="112" t="s">
        <v>37</v>
      </c>
      <c r="O609" s="113">
        <v>0</v>
      </c>
      <c r="P609" s="113">
        <f>O609*H609</f>
        <v>0</v>
      </c>
      <c r="Q609" s="113">
        <v>0</v>
      </c>
      <c r="R609" s="113">
        <f>Q609*H609</f>
        <v>0</v>
      </c>
      <c r="S609" s="113">
        <v>0</v>
      </c>
      <c r="T609" s="114">
        <f>S609*H609</f>
        <v>0</v>
      </c>
      <c r="AR609" s="115" t="s">
        <v>112</v>
      </c>
      <c r="AT609" s="115" t="s">
        <v>107</v>
      </c>
      <c r="AU609" s="115" t="s">
        <v>66</v>
      </c>
      <c r="AY609" s="13" t="s">
        <v>113</v>
      </c>
      <c r="BE609" s="116">
        <f>IF(N609="základní",J609,0)</f>
        <v>120300</v>
      </c>
      <c r="BF609" s="116">
        <f>IF(N609="snížená",J609,0)</f>
        <v>0</v>
      </c>
      <c r="BG609" s="116">
        <f>IF(N609="zákl. přenesená",J609,0)</f>
        <v>0</v>
      </c>
      <c r="BH609" s="116">
        <f>IF(N609="sníž. přenesená",J609,0)</f>
        <v>0</v>
      </c>
      <c r="BI609" s="116">
        <f>IF(N609="nulová",J609,0)</f>
        <v>0</v>
      </c>
      <c r="BJ609" s="13" t="s">
        <v>74</v>
      </c>
      <c r="BK609" s="116">
        <f>ROUND(I609*H609,2)</f>
        <v>120300</v>
      </c>
      <c r="BL609" s="13" t="s">
        <v>112</v>
      </c>
      <c r="BM609" s="115" t="s">
        <v>1307</v>
      </c>
    </row>
    <row r="610" spans="2:65" s="1" customFormat="1" ht="39">
      <c r="B610" s="25"/>
      <c r="D610" s="117" t="s">
        <v>114</v>
      </c>
      <c r="F610" s="118" t="s">
        <v>1308</v>
      </c>
      <c r="L610" s="25"/>
      <c r="M610" s="119"/>
      <c r="T610" s="46"/>
      <c r="AT610" s="13" t="s">
        <v>114</v>
      </c>
      <c r="AU610" s="13" t="s">
        <v>66</v>
      </c>
    </row>
    <row r="611" spans="2:65" s="1" customFormat="1" ht="24.2" customHeight="1">
      <c r="B611" s="104"/>
      <c r="C611" s="105" t="s">
        <v>712</v>
      </c>
      <c r="D611" s="105" t="s">
        <v>107</v>
      </c>
      <c r="E611" s="106" t="s">
        <v>1309</v>
      </c>
      <c r="F611" s="107" t="s">
        <v>1310</v>
      </c>
      <c r="G611" s="108" t="s">
        <v>124</v>
      </c>
      <c r="H611" s="109">
        <v>200</v>
      </c>
      <c r="I611" s="110">
        <v>472</v>
      </c>
      <c r="J611" s="110">
        <f>ROUND(I611*H611,2)</f>
        <v>94400</v>
      </c>
      <c r="K611" s="107" t="s">
        <v>111</v>
      </c>
      <c r="L611" s="25"/>
      <c r="M611" s="111" t="s">
        <v>3</v>
      </c>
      <c r="N611" s="112" t="s">
        <v>37</v>
      </c>
      <c r="O611" s="113">
        <v>0</v>
      </c>
      <c r="P611" s="113">
        <f>O611*H611</f>
        <v>0</v>
      </c>
      <c r="Q611" s="113">
        <v>0</v>
      </c>
      <c r="R611" s="113">
        <f>Q611*H611</f>
        <v>0</v>
      </c>
      <c r="S611" s="113">
        <v>0</v>
      </c>
      <c r="T611" s="114">
        <f>S611*H611</f>
        <v>0</v>
      </c>
      <c r="AR611" s="115" t="s">
        <v>112</v>
      </c>
      <c r="AT611" s="115" t="s">
        <v>107</v>
      </c>
      <c r="AU611" s="115" t="s">
        <v>66</v>
      </c>
      <c r="AY611" s="13" t="s">
        <v>113</v>
      </c>
      <c r="BE611" s="116">
        <f>IF(N611="základní",J611,0)</f>
        <v>94400</v>
      </c>
      <c r="BF611" s="116">
        <f>IF(N611="snížená",J611,0)</f>
        <v>0</v>
      </c>
      <c r="BG611" s="116">
        <f>IF(N611="zákl. přenesená",J611,0)</f>
        <v>0</v>
      </c>
      <c r="BH611" s="116">
        <f>IF(N611="sníž. přenesená",J611,0)</f>
        <v>0</v>
      </c>
      <c r="BI611" s="116">
        <f>IF(N611="nulová",J611,0)</f>
        <v>0</v>
      </c>
      <c r="BJ611" s="13" t="s">
        <v>74</v>
      </c>
      <c r="BK611" s="116">
        <f>ROUND(I611*H611,2)</f>
        <v>94400</v>
      </c>
      <c r="BL611" s="13" t="s">
        <v>112</v>
      </c>
      <c r="BM611" s="115" t="s">
        <v>1311</v>
      </c>
    </row>
    <row r="612" spans="2:65" s="1" customFormat="1" ht="39">
      <c r="B612" s="25"/>
      <c r="D612" s="117" t="s">
        <v>114</v>
      </c>
      <c r="F612" s="118" t="s">
        <v>1312</v>
      </c>
      <c r="L612" s="25"/>
      <c r="M612" s="119"/>
      <c r="T612" s="46"/>
      <c r="AT612" s="13" t="s">
        <v>114</v>
      </c>
      <c r="AU612" s="13" t="s">
        <v>66</v>
      </c>
    </row>
    <row r="613" spans="2:65" s="1" customFormat="1" ht="24.2" customHeight="1">
      <c r="B613" s="104"/>
      <c r="C613" s="105" t="s">
        <v>1313</v>
      </c>
      <c r="D613" s="105" t="s">
        <v>107</v>
      </c>
      <c r="E613" s="106" t="s">
        <v>1314</v>
      </c>
      <c r="F613" s="107" t="s">
        <v>1315</v>
      </c>
      <c r="G613" s="108" t="s">
        <v>124</v>
      </c>
      <c r="H613" s="109">
        <v>500</v>
      </c>
      <c r="I613" s="110">
        <v>411</v>
      </c>
      <c r="J613" s="110">
        <f>ROUND(I613*H613,2)</f>
        <v>205500</v>
      </c>
      <c r="K613" s="107" t="s">
        <v>111</v>
      </c>
      <c r="L613" s="25"/>
      <c r="M613" s="111" t="s">
        <v>3</v>
      </c>
      <c r="N613" s="112" t="s">
        <v>37</v>
      </c>
      <c r="O613" s="113">
        <v>0</v>
      </c>
      <c r="P613" s="113">
        <f>O613*H613</f>
        <v>0</v>
      </c>
      <c r="Q613" s="113">
        <v>0</v>
      </c>
      <c r="R613" s="113">
        <f>Q613*H613</f>
        <v>0</v>
      </c>
      <c r="S613" s="113">
        <v>0</v>
      </c>
      <c r="T613" s="114">
        <f>S613*H613</f>
        <v>0</v>
      </c>
      <c r="AR613" s="115" t="s">
        <v>112</v>
      </c>
      <c r="AT613" s="115" t="s">
        <v>107</v>
      </c>
      <c r="AU613" s="115" t="s">
        <v>66</v>
      </c>
      <c r="AY613" s="13" t="s">
        <v>113</v>
      </c>
      <c r="BE613" s="116">
        <f>IF(N613="základní",J613,0)</f>
        <v>205500</v>
      </c>
      <c r="BF613" s="116">
        <f>IF(N613="snížená",J613,0)</f>
        <v>0</v>
      </c>
      <c r="BG613" s="116">
        <f>IF(N613="zákl. přenesená",J613,0)</f>
        <v>0</v>
      </c>
      <c r="BH613" s="116">
        <f>IF(N613="sníž. přenesená",J613,0)</f>
        <v>0</v>
      </c>
      <c r="BI613" s="116">
        <f>IF(N613="nulová",J613,0)</f>
        <v>0</v>
      </c>
      <c r="BJ613" s="13" t="s">
        <v>74</v>
      </c>
      <c r="BK613" s="116">
        <f>ROUND(I613*H613,2)</f>
        <v>205500</v>
      </c>
      <c r="BL613" s="13" t="s">
        <v>112</v>
      </c>
      <c r="BM613" s="115" t="s">
        <v>1316</v>
      </c>
    </row>
    <row r="614" spans="2:65" s="1" customFormat="1" ht="39">
      <c r="B614" s="25"/>
      <c r="D614" s="117" t="s">
        <v>114</v>
      </c>
      <c r="F614" s="118" t="s">
        <v>1317</v>
      </c>
      <c r="L614" s="25"/>
      <c r="M614" s="119"/>
      <c r="T614" s="46"/>
      <c r="AT614" s="13" t="s">
        <v>114</v>
      </c>
      <c r="AU614" s="13" t="s">
        <v>66</v>
      </c>
    </row>
    <row r="615" spans="2:65" s="1" customFormat="1" ht="16.5" customHeight="1">
      <c r="B615" s="104"/>
      <c r="C615" s="105" t="s">
        <v>716</v>
      </c>
      <c r="D615" s="105" t="s">
        <v>107</v>
      </c>
      <c r="E615" s="106" t="s">
        <v>1318</v>
      </c>
      <c r="F615" s="107" t="s">
        <v>1319</v>
      </c>
      <c r="G615" s="108" t="s">
        <v>124</v>
      </c>
      <c r="H615" s="109">
        <v>100</v>
      </c>
      <c r="I615" s="110">
        <v>292</v>
      </c>
      <c r="J615" s="110">
        <f>ROUND(I615*H615,2)</f>
        <v>29200</v>
      </c>
      <c r="K615" s="107" t="s">
        <v>111</v>
      </c>
      <c r="L615" s="25"/>
      <c r="M615" s="111" t="s">
        <v>3</v>
      </c>
      <c r="N615" s="112" t="s">
        <v>37</v>
      </c>
      <c r="O615" s="113">
        <v>0</v>
      </c>
      <c r="P615" s="113">
        <f>O615*H615</f>
        <v>0</v>
      </c>
      <c r="Q615" s="113">
        <v>0</v>
      </c>
      <c r="R615" s="113">
        <f>Q615*H615</f>
        <v>0</v>
      </c>
      <c r="S615" s="113">
        <v>0</v>
      </c>
      <c r="T615" s="114">
        <f>S615*H615</f>
        <v>0</v>
      </c>
      <c r="AR615" s="115" t="s">
        <v>112</v>
      </c>
      <c r="AT615" s="115" t="s">
        <v>107</v>
      </c>
      <c r="AU615" s="115" t="s">
        <v>66</v>
      </c>
      <c r="AY615" s="13" t="s">
        <v>113</v>
      </c>
      <c r="BE615" s="116">
        <f>IF(N615="základní",J615,0)</f>
        <v>29200</v>
      </c>
      <c r="BF615" s="116">
        <f>IF(N615="snížená",J615,0)</f>
        <v>0</v>
      </c>
      <c r="BG615" s="116">
        <f>IF(N615="zákl. přenesená",J615,0)</f>
        <v>0</v>
      </c>
      <c r="BH615" s="116">
        <f>IF(N615="sníž. přenesená",J615,0)</f>
        <v>0</v>
      </c>
      <c r="BI615" s="116">
        <f>IF(N615="nulová",J615,0)</f>
        <v>0</v>
      </c>
      <c r="BJ615" s="13" t="s">
        <v>74</v>
      </c>
      <c r="BK615" s="116">
        <f>ROUND(I615*H615,2)</f>
        <v>29200</v>
      </c>
      <c r="BL615" s="13" t="s">
        <v>112</v>
      </c>
      <c r="BM615" s="115" t="s">
        <v>1320</v>
      </c>
    </row>
    <row r="616" spans="2:65" s="1" customFormat="1" ht="39">
      <c r="B616" s="25"/>
      <c r="D616" s="117" t="s">
        <v>114</v>
      </c>
      <c r="F616" s="118" t="s">
        <v>1321</v>
      </c>
      <c r="L616" s="25"/>
      <c r="M616" s="119"/>
      <c r="T616" s="46"/>
      <c r="AT616" s="13" t="s">
        <v>114</v>
      </c>
      <c r="AU616" s="13" t="s">
        <v>66</v>
      </c>
    </row>
    <row r="617" spans="2:65" s="1" customFormat="1" ht="16.5" customHeight="1">
      <c r="B617" s="104"/>
      <c r="C617" s="105" t="s">
        <v>1322</v>
      </c>
      <c r="D617" s="105" t="s">
        <v>107</v>
      </c>
      <c r="E617" s="106" t="s">
        <v>1323</v>
      </c>
      <c r="F617" s="107" t="s">
        <v>1324</v>
      </c>
      <c r="G617" s="108" t="s">
        <v>124</v>
      </c>
      <c r="H617" s="109">
        <v>300</v>
      </c>
      <c r="I617" s="110">
        <v>289</v>
      </c>
      <c r="J617" s="110">
        <f>ROUND(I617*H617,2)</f>
        <v>86700</v>
      </c>
      <c r="K617" s="107" t="s">
        <v>111</v>
      </c>
      <c r="L617" s="25"/>
      <c r="M617" s="111" t="s">
        <v>3</v>
      </c>
      <c r="N617" s="112" t="s">
        <v>37</v>
      </c>
      <c r="O617" s="113">
        <v>0</v>
      </c>
      <c r="P617" s="113">
        <f>O617*H617</f>
        <v>0</v>
      </c>
      <c r="Q617" s="113">
        <v>0</v>
      </c>
      <c r="R617" s="113">
        <f>Q617*H617</f>
        <v>0</v>
      </c>
      <c r="S617" s="113">
        <v>0</v>
      </c>
      <c r="T617" s="114">
        <f>S617*H617</f>
        <v>0</v>
      </c>
      <c r="AR617" s="115" t="s">
        <v>112</v>
      </c>
      <c r="AT617" s="115" t="s">
        <v>107</v>
      </c>
      <c r="AU617" s="115" t="s">
        <v>66</v>
      </c>
      <c r="AY617" s="13" t="s">
        <v>113</v>
      </c>
      <c r="BE617" s="116">
        <f>IF(N617="základní",J617,0)</f>
        <v>86700</v>
      </c>
      <c r="BF617" s="116">
        <f>IF(N617="snížená",J617,0)</f>
        <v>0</v>
      </c>
      <c r="BG617" s="116">
        <f>IF(N617="zákl. přenesená",J617,0)</f>
        <v>0</v>
      </c>
      <c r="BH617" s="116">
        <f>IF(N617="sníž. přenesená",J617,0)</f>
        <v>0</v>
      </c>
      <c r="BI617" s="116">
        <f>IF(N617="nulová",J617,0)</f>
        <v>0</v>
      </c>
      <c r="BJ617" s="13" t="s">
        <v>74</v>
      </c>
      <c r="BK617" s="116">
        <f>ROUND(I617*H617,2)</f>
        <v>86700</v>
      </c>
      <c r="BL617" s="13" t="s">
        <v>112</v>
      </c>
      <c r="BM617" s="115" t="s">
        <v>1325</v>
      </c>
    </row>
    <row r="618" spans="2:65" s="1" customFormat="1" ht="39">
      <c r="B618" s="25"/>
      <c r="D618" s="117" t="s">
        <v>114</v>
      </c>
      <c r="F618" s="118" t="s">
        <v>1326</v>
      </c>
      <c r="L618" s="25"/>
      <c r="M618" s="119"/>
      <c r="T618" s="46"/>
      <c r="AT618" s="13" t="s">
        <v>114</v>
      </c>
      <c r="AU618" s="13" t="s">
        <v>66</v>
      </c>
    </row>
    <row r="619" spans="2:65" s="1" customFormat="1" ht="16.5" customHeight="1">
      <c r="B619" s="104"/>
      <c r="C619" s="105" t="s">
        <v>721</v>
      </c>
      <c r="D619" s="105" t="s">
        <v>107</v>
      </c>
      <c r="E619" s="106" t="s">
        <v>1327</v>
      </c>
      <c r="F619" s="107" t="s">
        <v>1328</v>
      </c>
      <c r="G619" s="108" t="s">
        <v>124</v>
      </c>
      <c r="H619" s="109">
        <v>300</v>
      </c>
      <c r="I619" s="110">
        <v>247</v>
      </c>
      <c r="J619" s="110">
        <f>ROUND(I619*H619,2)</f>
        <v>74100</v>
      </c>
      <c r="K619" s="107" t="s">
        <v>111</v>
      </c>
      <c r="L619" s="25"/>
      <c r="M619" s="111" t="s">
        <v>3</v>
      </c>
      <c r="N619" s="112" t="s">
        <v>37</v>
      </c>
      <c r="O619" s="113">
        <v>0</v>
      </c>
      <c r="P619" s="113">
        <f>O619*H619</f>
        <v>0</v>
      </c>
      <c r="Q619" s="113">
        <v>0</v>
      </c>
      <c r="R619" s="113">
        <f>Q619*H619</f>
        <v>0</v>
      </c>
      <c r="S619" s="113">
        <v>0</v>
      </c>
      <c r="T619" s="114">
        <f>S619*H619</f>
        <v>0</v>
      </c>
      <c r="AR619" s="115" t="s">
        <v>112</v>
      </c>
      <c r="AT619" s="115" t="s">
        <v>107</v>
      </c>
      <c r="AU619" s="115" t="s">
        <v>66</v>
      </c>
      <c r="AY619" s="13" t="s">
        <v>113</v>
      </c>
      <c r="BE619" s="116">
        <f>IF(N619="základní",J619,0)</f>
        <v>74100</v>
      </c>
      <c r="BF619" s="116">
        <f>IF(N619="snížená",J619,0)</f>
        <v>0</v>
      </c>
      <c r="BG619" s="116">
        <f>IF(N619="zákl. přenesená",J619,0)</f>
        <v>0</v>
      </c>
      <c r="BH619" s="116">
        <f>IF(N619="sníž. přenesená",J619,0)</f>
        <v>0</v>
      </c>
      <c r="BI619" s="116">
        <f>IF(N619="nulová",J619,0)</f>
        <v>0</v>
      </c>
      <c r="BJ619" s="13" t="s">
        <v>74</v>
      </c>
      <c r="BK619" s="116">
        <f>ROUND(I619*H619,2)</f>
        <v>74100</v>
      </c>
      <c r="BL619" s="13" t="s">
        <v>112</v>
      </c>
      <c r="BM619" s="115" t="s">
        <v>1329</v>
      </c>
    </row>
    <row r="620" spans="2:65" s="1" customFormat="1" ht="39">
      <c r="B620" s="25"/>
      <c r="D620" s="117" t="s">
        <v>114</v>
      </c>
      <c r="F620" s="118" t="s">
        <v>1330</v>
      </c>
      <c r="L620" s="25"/>
      <c r="M620" s="119"/>
      <c r="T620" s="46"/>
      <c r="AT620" s="13" t="s">
        <v>114</v>
      </c>
      <c r="AU620" s="13" t="s">
        <v>66</v>
      </c>
    </row>
    <row r="621" spans="2:65" s="1" customFormat="1" ht="16.5" customHeight="1">
      <c r="B621" s="104"/>
      <c r="C621" s="105" t="s">
        <v>1331</v>
      </c>
      <c r="D621" s="105" t="s">
        <v>107</v>
      </c>
      <c r="E621" s="106" t="s">
        <v>1332</v>
      </c>
      <c r="F621" s="107" t="s">
        <v>1333</v>
      </c>
      <c r="G621" s="108" t="s">
        <v>124</v>
      </c>
      <c r="H621" s="109">
        <v>50</v>
      </c>
      <c r="I621" s="110">
        <v>223</v>
      </c>
      <c r="J621" s="110">
        <f>ROUND(I621*H621,2)</f>
        <v>11150</v>
      </c>
      <c r="K621" s="107" t="s">
        <v>111</v>
      </c>
      <c r="L621" s="25"/>
      <c r="M621" s="111" t="s">
        <v>3</v>
      </c>
      <c r="N621" s="112" t="s">
        <v>37</v>
      </c>
      <c r="O621" s="113">
        <v>0</v>
      </c>
      <c r="P621" s="113">
        <f>O621*H621</f>
        <v>0</v>
      </c>
      <c r="Q621" s="113">
        <v>0</v>
      </c>
      <c r="R621" s="113">
        <f>Q621*H621</f>
        <v>0</v>
      </c>
      <c r="S621" s="113">
        <v>0</v>
      </c>
      <c r="T621" s="114">
        <f>S621*H621</f>
        <v>0</v>
      </c>
      <c r="AR621" s="115" t="s">
        <v>112</v>
      </c>
      <c r="AT621" s="115" t="s">
        <v>107</v>
      </c>
      <c r="AU621" s="115" t="s">
        <v>66</v>
      </c>
      <c r="AY621" s="13" t="s">
        <v>113</v>
      </c>
      <c r="BE621" s="116">
        <f>IF(N621="základní",J621,0)</f>
        <v>11150</v>
      </c>
      <c r="BF621" s="116">
        <f>IF(N621="snížená",J621,0)</f>
        <v>0</v>
      </c>
      <c r="BG621" s="116">
        <f>IF(N621="zákl. přenesená",J621,0)</f>
        <v>0</v>
      </c>
      <c r="BH621" s="116">
        <f>IF(N621="sníž. přenesená",J621,0)</f>
        <v>0</v>
      </c>
      <c r="BI621" s="116">
        <f>IF(N621="nulová",J621,0)</f>
        <v>0</v>
      </c>
      <c r="BJ621" s="13" t="s">
        <v>74</v>
      </c>
      <c r="BK621" s="116">
        <f>ROUND(I621*H621,2)</f>
        <v>11150</v>
      </c>
      <c r="BL621" s="13" t="s">
        <v>112</v>
      </c>
      <c r="BM621" s="115" t="s">
        <v>1334</v>
      </c>
    </row>
    <row r="622" spans="2:65" s="1" customFormat="1" ht="39">
      <c r="B622" s="25"/>
      <c r="D622" s="117" t="s">
        <v>114</v>
      </c>
      <c r="F622" s="118" t="s">
        <v>1335</v>
      </c>
      <c r="L622" s="25"/>
      <c r="M622" s="119"/>
      <c r="T622" s="46"/>
      <c r="AT622" s="13" t="s">
        <v>114</v>
      </c>
      <c r="AU622" s="13" t="s">
        <v>66</v>
      </c>
    </row>
    <row r="623" spans="2:65" s="1" customFormat="1" ht="16.5" customHeight="1">
      <c r="B623" s="104"/>
      <c r="C623" s="105" t="s">
        <v>725</v>
      </c>
      <c r="D623" s="105" t="s">
        <v>107</v>
      </c>
      <c r="E623" s="106" t="s">
        <v>1336</v>
      </c>
      <c r="F623" s="107" t="s">
        <v>1337</v>
      </c>
      <c r="G623" s="108" t="s">
        <v>124</v>
      </c>
      <c r="H623" s="109">
        <v>100</v>
      </c>
      <c r="I623" s="110">
        <v>294</v>
      </c>
      <c r="J623" s="110">
        <f>ROUND(I623*H623,2)</f>
        <v>29400</v>
      </c>
      <c r="K623" s="107" t="s">
        <v>111</v>
      </c>
      <c r="L623" s="25"/>
      <c r="M623" s="111" t="s">
        <v>3</v>
      </c>
      <c r="N623" s="112" t="s">
        <v>37</v>
      </c>
      <c r="O623" s="113">
        <v>0</v>
      </c>
      <c r="P623" s="113">
        <f>O623*H623</f>
        <v>0</v>
      </c>
      <c r="Q623" s="113">
        <v>0</v>
      </c>
      <c r="R623" s="113">
        <f>Q623*H623</f>
        <v>0</v>
      </c>
      <c r="S623" s="113">
        <v>0</v>
      </c>
      <c r="T623" s="114">
        <f>S623*H623</f>
        <v>0</v>
      </c>
      <c r="AR623" s="115" t="s">
        <v>112</v>
      </c>
      <c r="AT623" s="115" t="s">
        <v>107</v>
      </c>
      <c r="AU623" s="115" t="s">
        <v>66</v>
      </c>
      <c r="AY623" s="13" t="s">
        <v>113</v>
      </c>
      <c r="BE623" s="116">
        <f>IF(N623="základní",J623,0)</f>
        <v>29400</v>
      </c>
      <c r="BF623" s="116">
        <f>IF(N623="snížená",J623,0)</f>
        <v>0</v>
      </c>
      <c r="BG623" s="116">
        <f>IF(N623="zákl. přenesená",J623,0)</f>
        <v>0</v>
      </c>
      <c r="BH623" s="116">
        <f>IF(N623="sníž. přenesená",J623,0)</f>
        <v>0</v>
      </c>
      <c r="BI623" s="116">
        <f>IF(N623="nulová",J623,0)</f>
        <v>0</v>
      </c>
      <c r="BJ623" s="13" t="s">
        <v>74</v>
      </c>
      <c r="BK623" s="116">
        <f>ROUND(I623*H623,2)</f>
        <v>29400</v>
      </c>
      <c r="BL623" s="13" t="s">
        <v>112</v>
      </c>
      <c r="BM623" s="115" t="s">
        <v>1338</v>
      </c>
    </row>
    <row r="624" spans="2:65" s="1" customFormat="1" ht="39">
      <c r="B624" s="25"/>
      <c r="D624" s="117" t="s">
        <v>114</v>
      </c>
      <c r="F624" s="118" t="s">
        <v>1339</v>
      </c>
      <c r="L624" s="25"/>
      <c r="M624" s="119"/>
      <c r="T624" s="46"/>
      <c r="AT624" s="13" t="s">
        <v>114</v>
      </c>
      <c r="AU624" s="13" t="s">
        <v>66</v>
      </c>
    </row>
    <row r="625" spans="2:65" s="1" customFormat="1" ht="16.5" customHeight="1">
      <c r="B625" s="104"/>
      <c r="C625" s="105" t="s">
        <v>1340</v>
      </c>
      <c r="D625" s="105" t="s">
        <v>107</v>
      </c>
      <c r="E625" s="106" t="s">
        <v>1341</v>
      </c>
      <c r="F625" s="107" t="s">
        <v>1342</v>
      </c>
      <c r="G625" s="108" t="s">
        <v>124</v>
      </c>
      <c r="H625" s="109">
        <v>200</v>
      </c>
      <c r="I625" s="110">
        <v>291</v>
      </c>
      <c r="J625" s="110">
        <f>ROUND(I625*H625,2)</f>
        <v>58200</v>
      </c>
      <c r="K625" s="107" t="s">
        <v>111</v>
      </c>
      <c r="L625" s="25"/>
      <c r="M625" s="111" t="s">
        <v>3</v>
      </c>
      <c r="N625" s="112" t="s">
        <v>37</v>
      </c>
      <c r="O625" s="113">
        <v>0</v>
      </c>
      <c r="P625" s="113">
        <f>O625*H625</f>
        <v>0</v>
      </c>
      <c r="Q625" s="113">
        <v>0</v>
      </c>
      <c r="R625" s="113">
        <f>Q625*H625</f>
        <v>0</v>
      </c>
      <c r="S625" s="113">
        <v>0</v>
      </c>
      <c r="T625" s="114">
        <f>S625*H625</f>
        <v>0</v>
      </c>
      <c r="AR625" s="115" t="s">
        <v>112</v>
      </c>
      <c r="AT625" s="115" t="s">
        <v>107</v>
      </c>
      <c r="AU625" s="115" t="s">
        <v>66</v>
      </c>
      <c r="AY625" s="13" t="s">
        <v>113</v>
      </c>
      <c r="BE625" s="116">
        <f>IF(N625="základní",J625,0)</f>
        <v>58200</v>
      </c>
      <c r="BF625" s="116">
        <f>IF(N625="snížená",J625,0)</f>
        <v>0</v>
      </c>
      <c r="BG625" s="116">
        <f>IF(N625="zákl. přenesená",J625,0)</f>
        <v>0</v>
      </c>
      <c r="BH625" s="116">
        <f>IF(N625="sníž. přenesená",J625,0)</f>
        <v>0</v>
      </c>
      <c r="BI625" s="116">
        <f>IF(N625="nulová",J625,0)</f>
        <v>0</v>
      </c>
      <c r="BJ625" s="13" t="s">
        <v>74</v>
      </c>
      <c r="BK625" s="116">
        <f>ROUND(I625*H625,2)</f>
        <v>58200</v>
      </c>
      <c r="BL625" s="13" t="s">
        <v>112</v>
      </c>
      <c r="BM625" s="115" t="s">
        <v>1343</v>
      </c>
    </row>
    <row r="626" spans="2:65" s="1" customFormat="1" ht="39">
      <c r="B626" s="25"/>
      <c r="D626" s="117" t="s">
        <v>114</v>
      </c>
      <c r="F626" s="118" t="s">
        <v>1344</v>
      </c>
      <c r="L626" s="25"/>
      <c r="M626" s="119"/>
      <c r="T626" s="46"/>
      <c r="AT626" s="13" t="s">
        <v>114</v>
      </c>
      <c r="AU626" s="13" t="s">
        <v>66</v>
      </c>
    </row>
    <row r="627" spans="2:65" s="1" customFormat="1" ht="16.5" customHeight="1">
      <c r="B627" s="104"/>
      <c r="C627" s="105" t="s">
        <v>730</v>
      </c>
      <c r="D627" s="105" t="s">
        <v>107</v>
      </c>
      <c r="E627" s="106" t="s">
        <v>1345</v>
      </c>
      <c r="F627" s="107" t="s">
        <v>1346</v>
      </c>
      <c r="G627" s="108" t="s">
        <v>124</v>
      </c>
      <c r="H627" s="109">
        <v>1000</v>
      </c>
      <c r="I627" s="110">
        <v>248</v>
      </c>
      <c r="J627" s="110">
        <f>ROUND(I627*H627,2)</f>
        <v>248000</v>
      </c>
      <c r="K627" s="107" t="s">
        <v>111</v>
      </c>
      <c r="L627" s="25"/>
      <c r="M627" s="111" t="s">
        <v>3</v>
      </c>
      <c r="N627" s="112" t="s">
        <v>37</v>
      </c>
      <c r="O627" s="113">
        <v>0</v>
      </c>
      <c r="P627" s="113">
        <f>O627*H627</f>
        <v>0</v>
      </c>
      <c r="Q627" s="113">
        <v>0</v>
      </c>
      <c r="R627" s="113">
        <f>Q627*H627</f>
        <v>0</v>
      </c>
      <c r="S627" s="113">
        <v>0</v>
      </c>
      <c r="T627" s="114">
        <f>S627*H627</f>
        <v>0</v>
      </c>
      <c r="AR627" s="115" t="s">
        <v>112</v>
      </c>
      <c r="AT627" s="115" t="s">
        <v>107</v>
      </c>
      <c r="AU627" s="115" t="s">
        <v>66</v>
      </c>
      <c r="AY627" s="13" t="s">
        <v>113</v>
      </c>
      <c r="BE627" s="116">
        <f>IF(N627="základní",J627,0)</f>
        <v>248000</v>
      </c>
      <c r="BF627" s="116">
        <f>IF(N627="snížená",J627,0)</f>
        <v>0</v>
      </c>
      <c r="BG627" s="116">
        <f>IF(N627="zákl. přenesená",J627,0)</f>
        <v>0</v>
      </c>
      <c r="BH627" s="116">
        <f>IF(N627="sníž. přenesená",J627,0)</f>
        <v>0</v>
      </c>
      <c r="BI627" s="116">
        <f>IF(N627="nulová",J627,0)</f>
        <v>0</v>
      </c>
      <c r="BJ627" s="13" t="s">
        <v>74</v>
      </c>
      <c r="BK627" s="116">
        <f>ROUND(I627*H627,2)</f>
        <v>248000</v>
      </c>
      <c r="BL627" s="13" t="s">
        <v>112</v>
      </c>
      <c r="BM627" s="115" t="s">
        <v>1347</v>
      </c>
    </row>
    <row r="628" spans="2:65" s="1" customFormat="1" ht="39">
      <c r="B628" s="25"/>
      <c r="D628" s="117" t="s">
        <v>114</v>
      </c>
      <c r="F628" s="118" t="s">
        <v>1348</v>
      </c>
      <c r="L628" s="25"/>
      <c r="M628" s="119"/>
      <c r="T628" s="46"/>
      <c r="AT628" s="13" t="s">
        <v>114</v>
      </c>
      <c r="AU628" s="13" t="s">
        <v>66</v>
      </c>
    </row>
    <row r="629" spans="2:65" s="1" customFormat="1" ht="16.5" customHeight="1">
      <c r="B629" s="104"/>
      <c r="C629" s="105" t="s">
        <v>1349</v>
      </c>
      <c r="D629" s="105" t="s">
        <v>107</v>
      </c>
      <c r="E629" s="106" t="s">
        <v>1350</v>
      </c>
      <c r="F629" s="107" t="s">
        <v>1351</v>
      </c>
      <c r="G629" s="108" t="s">
        <v>124</v>
      </c>
      <c r="H629" s="109">
        <v>50</v>
      </c>
      <c r="I629" s="110">
        <v>223</v>
      </c>
      <c r="J629" s="110">
        <f>ROUND(I629*H629,2)</f>
        <v>11150</v>
      </c>
      <c r="K629" s="107" t="s">
        <v>111</v>
      </c>
      <c r="L629" s="25"/>
      <c r="M629" s="111" t="s">
        <v>3</v>
      </c>
      <c r="N629" s="112" t="s">
        <v>37</v>
      </c>
      <c r="O629" s="113">
        <v>0</v>
      </c>
      <c r="P629" s="113">
        <f>O629*H629</f>
        <v>0</v>
      </c>
      <c r="Q629" s="113">
        <v>0</v>
      </c>
      <c r="R629" s="113">
        <f>Q629*H629</f>
        <v>0</v>
      </c>
      <c r="S629" s="113">
        <v>0</v>
      </c>
      <c r="T629" s="114">
        <f>S629*H629</f>
        <v>0</v>
      </c>
      <c r="AR629" s="115" t="s">
        <v>112</v>
      </c>
      <c r="AT629" s="115" t="s">
        <v>107</v>
      </c>
      <c r="AU629" s="115" t="s">
        <v>66</v>
      </c>
      <c r="AY629" s="13" t="s">
        <v>113</v>
      </c>
      <c r="BE629" s="116">
        <f>IF(N629="základní",J629,0)</f>
        <v>11150</v>
      </c>
      <c r="BF629" s="116">
        <f>IF(N629="snížená",J629,0)</f>
        <v>0</v>
      </c>
      <c r="BG629" s="116">
        <f>IF(N629="zákl. přenesená",J629,0)</f>
        <v>0</v>
      </c>
      <c r="BH629" s="116">
        <f>IF(N629="sníž. přenesená",J629,0)</f>
        <v>0</v>
      </c>
      <c r="BI629" s="116">
        <f>IF(N629="nulová",J629,0)</f>
        <v>0</v>
      </c>
      <c r="BJ629" s="13" t="s">
        <v>74</v>
      </c>
      <c r="BK629" s="116">
        <f>ROUND(I629*H629,2)</f>
        <v>11150</v>
      </c>
      <c r="BL629" s="13" t="s">
        <v>112</v>
      </c>
      <c r="BM629" s="115" t="s">
        <v>1352</v>
      </c>
    </row>
    <row r="630" spans="2:65" s="1" customFormat="1" ht="39">
      <c r="B630" s="25"/>
      <c r="D630" s="117" t="s">
        <v>114</v>
      </c>
      <c r="F630" s="118" t="s">
        <v>1353</v>
      </c>
      <c r="L630" s="25"/>
      <c r="M630" s="119"/>
      <c r="T630" s="46"/>
      <c r="AT630" s="13" t="s">
        <v>114</v>
      </c>
      <c r="AU630" s="13" t="s">
        <v>66</v>
      </c>
    </row>
    <row r="631" spans="2:65" s="1" customFormat="1" ht="16.5" customHeight="1">
      <c r="B631" s="104"/>
      <c r="C631" s="105" t="s">
        <v>734</v>
      </c>
      <c r="D631" s="105" t="s">
        <v>107</v>
      </c>
      <c r="E631" s="106" t="s">
        <v>1354</v>
      </c>
      <c r="F631" s="107" t="s">
        <v>1355</v>
      </c>
      <c r="G631" s="108" t="s">
        <v>124</v>
      </c>
      <c r="H631" s="109">
        <v>200</v>
      </c>
      <c r="I631" s="110">
        <v>301</v>
      </c>
      <c r="J631" s="110">
        <f>ROUND(I631*H631,2)</f>
        <v>60200</v>
      </c>
      <c r="K631" s="107" t="s">
        <v>111</v>
      </c>
      <c r="L631" s="25"/>
      <c r="M631" s="111" t="s">
        <v>3</v>
      </c>
      <c r="N631" s="112" t="s">
        <v>37</v>
      </c>
      <c r="O631" s="113">
        <v>0</v>
      </c>
      <c r="P631" s="113">
        <f>O631*H631</f>
        <v>0</v>
      </c>
      <c r="Q631" s="113">
        <v>0</v>
      </c>
      <c r="R631" s="113">
        <f>Q631*H631</f>
        <v>0</v>
      </c>
      <c r="S631" s="113">
        <v>0</v>
      </c>
      <c r="T631" s="114">
        <f>S631*H631</f>
        <v>0</v>
      </c>
      <c r="AR631" s="115" t="s">
        <v>112</v>
      </c>
      <c r="AT631" s="115" t="s">
        <v>107</v>
      </c>
      <c r="AU631" s="115" t="s">
        <v>66</v>
      </c>
      <c r="AY631" s="13" t="s">
        <v>113</v>
      </c>
      <c r="BE631" s="116">
        <f>IF(N631="základní",J631,0)</f>
        <v>60200</v>
      </c>
      <c r="BF631" s="116">
        <f>IF(N631="snížená",J631,0)</f>
        <v>0</v>
      </c>
      <c r="BG631" s="116">
        <f>IF(N631="zákl. přenesená",J631,0)</f>
        <v>0</v>
      </c>
      <c r="BH631" s="116">
        <f>IF(N631="sníž. přenesená",J631,0)</f>
        <v>0</v>
      </c>
      <c r="BI631" s="116">
        <f>IF(N631="nulová",J631,0)</f>
        <v>0</v>
      </c>
      <c r="BJ631" s="13" t="s">
        <v>74</v>
      </c>
      <c r="BK631" s="116">
        <f>ROUND(I631*H631,2)</f>
        <v>60200</v>
      </c>
      <c r="BL631" s="13" t="s">
        <v>112</v>
      </c>
      <c r="BM631" s="115" t="s">
        <v>1356</v>
      </c>
    </row>
    <row r="632" spans="2:65" s="1" customFormat="1" ht="39">
      <c r="B632" s="25"/>
      <c r="D632" s="117" t="s">
        <v>114</v>
      </c>
      <c r="F632" s="118" t="s">
        <v>1357</v>
      </c>
      <c r="L632" s="25"/>
      <c r="M632" s="119"/>
      <c r="T632" s="46"/>
      <c r="AT632" s="13" t="s">
        <v>114</v>
      </c>
      <c r="AU632" s="13" t="s">
        <v>66</v>
      </c>
    </row>
    <row r="633" spans="2:65" s="1" customFormat="1" ht="16.5" customHeight="1">
      <c r="B633" s="104"/>
      <c r="C633" s="105" t="s">
        <v>1358</v>
      </c>
      <c r="D633" s="105" t="s">
        <v>107</v>
      </c>
      <c r="E633" s="106" t="s">
        <v>1359</v>
      </c>
      <c r="F633" s="107" t="s">
        <v>1360</v>
      </c>
      <c r="G633" s="108" t="s">
        <v>124</v>
      </c>
      <c r="H633" s="109">
        <v>300</v>
      </c>
      <c r="I633" s="110">
        <v>300</v>
      </c>
      <c r="J633" s="110">
        <f>ROUND(I633*H633,2)</f>
        <v>90000</v>
      </c>
      <c r="K633" s="107" t="s">
        <v>111</v>
      </c>
      <c r="L633" s="25"/>
      <c r="M633" s="111" t="s">
        <v>3</v>
      </c>
      <c r="N633" s="112" t="s">
        <v>37</v>
      </c>
      <c r="O633" s="113">
        <v>0</v>
      </c>
      <c r="P633" s="113">
        <f>O633*H633</f>
        <v>0</v>
      </c>
      <c r="Q633" s="113">
        <v>0</v>
      </c>
      <c r="R633" s="113">
        <f>Q633*H633</f>
        <v>0</v>
      </c>
      <c r="S633" s="113">
        <v>0</v>
      </c>
      <c r="T633" s="114">
        <f>S633*H633</f>
        <v>0</v>
      </c>
      <c r="AR633" s="115" t="s">
        <v>112</v>
      </c>
      <c r="AT633" s="115" t="s">
        <v>107</v>
      </c>
      <c r="AU633" s="115" t="s">
        <v>66</v>
      </c>
      <c r="AY633" s="13" t="s">
        <v>113</v>
      </c>
      <c r="BE633" s="116">
        <f>IF(N633="základní",J633,0)</f>
        <v>90000</v>
      </c>
      <c r="BF633" s="116">
        <f>IF(N633="snížená",J633,0)</f>
        <v>0</v>
      </c>
      <c r="BG633" s="116">
        <f>IF(N633="zákl. přenesená",J633,0)</f>
        <v>0</v>
      </c>
      <c r="BH633" s="116">
        <f>IF(N633="sníž. přenesená",J633,0)</f>
        <v>0</v>
      </c>
      <c r="BI633" s="116">
        <f>IF(N633="nulová",J633,0)</f>
        <v>0</v>
      </c>
      <c r="BJ633" s="13" t="s">
        <v>74</v>
      </c>
      <c r="BK633" s="116">
        <f>ROUND(I633*H633,2)</f>
        <v>90000</v>
      </c>
      <c r="BL633" s="13" t="s">
        <v>112</v>
      </c>
      <c r="BM633" s="115" t="s">
        <v>1361</v>
      </c>
    </row>
    <row r="634" spans="2:65" s="1" customFormat="1" ht="39">
      <c r="B634" s="25"/>
      <c r="D634" s="117" t="s">
        <v>114</v>
      </c>
      <c r="F634" s="118" t="s">
        <v>1362</v>
      </c>
      <c r="L634" s="25"/>
      <c r="M634" s="119"/>
      <c r="T634" s="46"/>
      <c r="AT634" s="13" t="s">
        <v>114</v>
      </c>
      <c r="AU634" s="13" t="s">
        <v>66</v>
      </c>
    </row>
    <row r="635" spans="2:65" s="1" customFormat="1" ht="16.5" customHeight="1">
      <c r="B635" s="104"/>
      <c r="C635" s="105" t="s">
        <v>739</v>
      </c>
      <c r="D635" s="105" t="s">
        <v>107</v>
      </c>
      <c r="E635" s="106" t="s">
        <v>1363</v>
      </c>
      <c r="F635" s="107" t="s">
        <v>1364</v>
      </c>
      <c r="G635" s="108" t="s">
        <v>124</v>
      </c>
      <c r="H635" s="109">
        <v>1000</v>
      </c>
      <c r="I635" s="110">
        <v>255</v>
      </c>
      <c r="J635" s="110">
        <f>ROUND(I635*H635,2)</f>
        <v>255000</v>
      </c>
      <c r="K635" s="107" t="s">
        <v>111</v>
      </c>
      <c r="L635" s="25"/>
      <c r="M635" s="111" t="s">
        <v>3</v>
      </c>
      <c r="N635" s="112" t="s">
        <v>37</v>
      </c>
      <c r="O635" s="113">
        <v>0</v>
      </c>
      <c r="P635" s="113">
        <f>O635*H635</f>
        <v>0</v>
      </c>
      <c r="Q635" s="113">
        <v>0</v>
      </c>
      <c r="R635" s="113">
        <f>Q635*H635</f>
        <v>0</v>
      </c>
      <c r="S635" s="113">
        <v>0</v>
      </c>
      <c r="T635" s="114">
        <f>S635*H635</f>
        <v>0</v>
      </c>
      <c r="AR635" s="115" t="s">
        <v>112</v>
      </c>
      <c r="AT635" s="115" t="s">
        <v>107</v>
      </c>
      <c r="AU635" s="115" t="s">
        <v>66</v>
      </c>
      <c r="AY635" s="13" t="s">
        <v>113</v>
      </c>
      <c r="BE635" s="116">
        <f>IF(N635="základní",J635,0)</f>
        <v>255000</v>
      </c>
      <c r="BF635" s="116">
        <f>IF(N635="snížená",J635,0)</f>
        <v>0</v>
      </c>
      <c r="BG635" s="116">
        <f>IF(N635="zákl. přenesená",J635,0)</f>
        <v>0</v>
      </c>
      <c r="BH635" s="116">
        <f>IF(N635="sníž. přenesená",J635,0)</f>
        <v>0</v>
      </c>
      <c r="BI635" s="116">
        <f>IF(N635="nulová",J635,0)</f>
        <v>0</v>
      </c>
      <c r="BJ635" s="13" t="s">
        <v>74</v>
      </c>
      <c r="BK635" s="116">
        <f>ROUND(I635*H635,2)</f>
        <v>255000</v>
      </c>
      <c r="BL635" s="13" t="s">
        <v>112</v>
      </c>
      <c r="BM635" s="115" t="s">
        <v>1365</v>
      </c>
    </row>
    <row r="636" spans="2:65" s="1" customFormat="1" ht="39">
      <c r="B636" s="25"/>
      <c r="D636" s="117" t="s">
        <v>114</v>
      </c>
      <c r="F636" s="118" t="s">
        <v>1366</v>
      </c>
      <c r="L636" s="25"/>
      <c r="M636" s="119"/>
      <c r="T636" s="46"/>
      <c r="AT636" s="13" t="s">
        <v>114</v>
      </c>
      <c r="AU636" s="13" t="s">
        <v>66</v>
      </c>
    </row>
    <row r="637" spans="2:65" s="1" customFormat="1" ht="16.5" customHeight="1">
      <c r="B637" s="104"/>
      <c r="C637" s="105" t="s">
        <v>1367</v>
      </c>
      <c r="D637" s="105" t="s">
        <v>107</v>
      </c>
      <c r="E637" s="106" t="s">
        <v>1368</v>
      </c>
      <c r="F637" s="107" t="s">
        <v>1369</v>
      </c>
      <c r="G637" s="108" t="s">
        <v>124</v>
      </c>
      <c r="H637" s="109">
        <v>200</v>
      </c>
      <c r="I637" s="110">
        <v>228</v>
      </c>
      <c r="J637" s="110">
        <f>ROUND(I637*H637,2)</f>
        <v>45600</v>
      </c>
      <c r="K637" s="107" t="s">
        <v>111</v>
      </c>
      <c r="L637" s="25"/>
      <c r="M637" s="111" t="s">
        <v>3</v>
      </c>
      <c r="N637" s="112" t="s">
        <v>37</v>
      </c>
      <c r="O637" s="113">
        <v>0</v>
      </c>
      <c r="P637" s="113">
        <f>O637*H637</f>
        <v>0</v>
      </c>
      <c r="Q637" s="113">
        <v>0</v>
      </c>
      <c r="R637" s="113">
        <f>Q637*H637</f>
        <v>0</v>
      </c>
      <c r="S637" s="113">
        <v>0</v>
      </c>
      <c r="T637" s="114">
        <f>S637*H637</f>
        <v>0</v>
      </c>
      <c r="AR637" s="115" t="s">
        <v>112</v>
      </c>
      <c r="AT637" s="115" t="s">
        <v>107</v>
      </c>
      <c r="AU637" s="115" t="s">
        <v>66</v>
      </c>
      <c r="AY637" s="13" t="s">
        <v>113</v>
      </c>
      <c r="BE637" s="116">
        <f>IF(N637="základní",J637,0)</f>
        <v>45600</v>
      </c>
      <c r="BF637" s="116">
        <f>IF(N637="snížená",J637,0)</f>
        <v>0</v>
      </c>
      <c r="BG637" s="116">
        <f>IF(N637="zákl. přenesená",J637,0)</f>
        <v>0</v>
      </c>
      <c r="BH637" s="116">
        <f>IF(N637="sníž. přenesená",J637,0)</f>
        <v>0</v>
      </c>
      <c r="BI637" s="116">
        <f>IF(N637="nulová",J637,0)</f>
        <v>0</v>
      </c>
      <c r="BJ637" s="13" t="s">
        <v>74</v>
      </c>
      <c r="BK637" s="116">
        <f>ROUND(I637*H637,2)</f>
        <v>45600</v>
      </c>
      <c r="BL637" s="13" t="s">
        <v>112</v>
      </c>
      <c r="BM637" s="115" t="s">
        <v>1370</v>
      </c>
    </row>
    <row r="638" spans="2:65" s="1" customFormat="1" ht="39">
      <c r="B638" s="25"/>
      <c r="D638" s="117" t="s">
        <v>114</v>
      </c>
      <c r="F638" s="118" t="s">
        <v>1371</v>
      </c>
      <c r="L638" s="25"/>
      <c r="M638" s="119"/>
      <c r="T638" s="46"/>
      <c r="AT638" s="13" t="s">
        <v>114</v>
      </c>
      <c r="AU638" s="13" t="s">
        <v>66</v>
      </c>
    </row>
    <row r="639" spans="2:65" s="1" customFormat="1" ht="16.5" customHeight="1">
      <c r="B639" s="104"/>
      <c r="C639" s="105" t="s">
        <v>743</v>
      </c>
      <c r="D639" s="105" t="s">
        <v>107</v>
      </c>
      <c r="E639" s="106" t="s">
        <v>1372</v>
      </c>
      <c r="F639" s="107" t="s">
        <v>1373</v>
      </c>
      <c r="G639" s="108" t="s">
        <v>124</v>
      </c>
      <c r="H639" s="109">
        <v>200</v>
      </c>
      <c r="I639" s="110">
        <v>345</v>
      </c>
      <c r="J639" s="110">
        <f>ROUND(I639*H639,2)</f>
        <v>69000</v>
      </c>
      <c r="K639" s="107" t="s">
        <v>111</v>
      </c>
      <c r="L639" s="25"/>
      <c r="M639" s="111" t="s">
        <v>3</v>
      </c>
      <c r="N639" s="112" t="s">
        <v>37</v>
      </c>
      <c r="O639" s="113">
        <v>0</v>
      </c>
      <c r="P639" s="113">
        <f>O639*H639</f>
        <v>0</v>
      </c>
      <c r="Q639" s="113">
        <v>0</v>
      </c>
      <c r="R639" s="113">
        <f>Q639*H639</f>
        <v>0</v>
      </c>
      <c r="S639" s="113">
        <v>0</v>
      </c>
      <c r="T639" s="114">
        <f>S639*H639</f>
        <v>0</v>
      </c>
      <c r="AR639" s="115" t="s">
        <v>112</v>
      </c>
      <c r="AT639" s="115" t="s">
        <v>107</v>
      </c>
      <c r="AU639" s="115" t="s">
        <v>66</v>
      </c>
      <c r="AY639" s="13" t="s">
        <v>113</v>
      </c>
      <c r="BE639" s="116">
        <f>IF(N639="základní",J639,0)</f>
        <v>69000</v>
      </c>
      <c r="BF639" s="116">
        <f>IF(N639="snížená",J639,0)</f>
        <v>0</v>
      </c>
      <c r="BG639" s="116">
        <f>IF(N639="zákl. přenesená",J639,0)</f>
        <v>0</v>
      </c>
      <c r="BH639" s="116">
        <f>IF(N639="sníž. přenesená",J639,0)</f>
        <v>0</v>
      </c>
      <c r="BI639" s="116">
        <f>IF(N639="nulová",J639,0)</f>
        <v>0</v>
      </c>
      <c r="BJ639" s="13" t="s">
        <v>74</v>
      </c>
      <c r="BK639" s="116">
        <f>ROUND(I639*H639,2)</f>
        <v>69000</v>
      </c>
      <c r="BL639" s="13" t="s">
        <v>112</v>
      </c>
      <c r="BM639" s="115" t="s">
        <v>1374</v>
      </c>
    </row>
    <row r="640" spans="2:65" s="1" customFormat="1" ht="39">
      <c r="B640" s="25"/>
      <c r="D640" s="117" t="s">
        <v>114</v>
      </c>
      <c r="F640" s="118" t="s">
        <v>1375</v>
      </c>
      <c r="L640" s="25"/>
      <c r="M640" s="119"/>
      <c r="T640" s="46"/>
      <c r="AT640" s="13" t="s">
        <v>114</v>
      </c>
      <c r="AU640" s="13" t="s">
        <v>66</v>
      </c>
    </row>
    <row r="641" spans="2:65" s="1" customFormat="1" ht="16.5" customHeight="1">
      <c r="B641" s="104"/>
      <c r="C641" s="105" t="s">
        <v>1376</v>
      </c>
      <c r="D641" s="105" t="s">
        <v>107</v>
      </c>
      <c r="E641" s="106" t="s">
        <v>1377</v>
      </c>
      <c r="F641" s="107" t="s">
        <v>1378</v>
      </c>
      <c r="G641" s="108" t="s">
        <v>124</v>
      </c>
      <c r="H641" s="109">
        <v>200</v>
      </c>
      <c r="I641" s="110">
        <v>347</v>
      </c>
      <c r="J641" s="110">
        <f>ROUND(I641*H641,2)</f>
        <v>69400</v>
      </c>
      <c r="K641" s="107" t="s">
        <v>111</v>
      </c>
      <c r="L641" s="25"/>
      <c r="M641" s="111" t="s">
        <v>3</v>
      </c>
      <c r="N641" s="112" t="s">
        <v>37</v>
      </c>
      <c r="O641" s="113">
        <v>0</v>
      </c>
      <c r="P641" s="113">
        <f>O641*H641</f>
        <v>0</v>
      </c>
      <c r="Q641" s="113">
        <v>0</v>
      </c>
      <c r="R641" s="113">
        <f>Q641*H641</f>
        <v>0</v>
      </c>
      <c r="S641" s="113">
        <v>0</v>
      </c>
      <c r="T641" s="114">
        <f>S641*H641</f>
        <v>0</v>
      </c>
      <c r="AR641" s="115" t="s">
        <v>112</v>
      </c>
      <c r="AT641" s="115" t="s">
        <v>107</v>
      </c>
      <c r="AU641" s="115" t="s">
        <v>66</v>
      </c>
      <c r="AY641" s="13" t="s">
        <v>113</v>
      </c>
      <c r="BE641" s="116">
        <f>IF(N641="základní",J641,0)</f>
        <v>69400</v>
      </c>
      <c r="BF641" s="116">
        <f>IF(N641="snížená",J641,0)</f>
        <v>0</v>
      </c>
      <c r="BG641" s="116">
        <f>IF(N641="zákl. přenesená",J641,0)</f>
        <v>0</v>
      </c>
      <c r="BH641" s="116">
        <f>IF(N641="sníž. přenesená",J641,0)</f>
        <v>0</v>
      </c>
      <c r="BI641" s="116">
        <f>IF(N641="nulová",J641,0)</f>
        <v>0</v>
      </c>
      <c r="BJ641" s="13" t="s">
        <v>74</v>
      </c>
      <c r="BK641" s="116">
        <f>ROUND(I641*H641,2)</f>
        <v>69400</v>
      </c>
      <c r="BL641" s="13" t="s">
        <v>112</v>
      </c>
      <c r="BM641" s="115" t="s">
        <v>1379</v>
      </c>
    </row>
    <row r="642" spans="2:65" s="1" customFormat="1" ht="39">
      <c r="B642" s="25"/>
      <c r="D642" s="117" t="s">
        <v>114</v>
      </c>
      <c r="F642" s="118" t="s">
        <v>1380</v>
      </c>
      <c r="L642" s="25"/>
      <c r="M642" s="119"/>
      <c r="T642" s="46"/>
      <c r="AT642" s="13" t="s">
        <v>114</v>
      </c>
      <c r="AU642" s="13" t="s">
        <v>66</v>
      </c>
    </row>
    <row r="643" spans="2:65" s="1" customFormat="1" ht="16.5" customHeight="1">
      <c r="B643" s="104"/>
      <c r="C643" s="105" t="s">
        <v>748</v>
      </c>
      <c r="D643" s="105" t="s">
        <v>107</v>
      </c>
      <c r="E643" s="106" t="s">
        <v>1381</v>
      </c>
      <c r="F643" s="107" t="s">
        <v>1382</v>
      </c>
      <c r="G643" s="108" t="s">
        <v>124</v>
      </c>
      <c r="H643" s="109">
        <v>500</v>
      </c>
      <c r="I643" s="110">
        <v>289</v>
      </c>
      <c r="J643" s="110">
        <f>ROUND(I643*H643,2)</f>
        <v>144500</v>
      </c>
      <c r="K643" s="107" t="s">
        <v>111</v>
      </c>
      <c r="L643" s="25"/>
      <c r="M643" s="111" t="s">
        <v>3</v>
      </c>
      <c r="N643" s="112" t="s">
        <v>37</v>
      </c>
      <c r="O643" s="113">
        <v>0</v>
      </c>
      <c r="P643" s="113">
        <f>O643*H643</f>
        <v>0</v>
      </c>
      <c r="Q643" s="113">
        <v>0</v>
      </c>
      <c r="R643" s="113">
        <f>Q643*H643</f>
        <v>0</v>
      </c>
      <c r="S643" s="113">
        <v>0</v>
      </c>
      <c r="T643" s="114">
        <f>S643*H643</f>
        <v>0</v>
      </c>
      <c r="AR643" s="115" t="s">
        <v>112</v>
      </c>
      <c r="AT643" s="115" t="s">
        <v>107</v>
      </c>
      <c r="AU643" s="115" t="s">
        <v>66</v>
      </c>
      <c r="AY643" s="13" t="s">
        <v>113</v>
      </c>
      <c r="BE643" s="116">
        <f>IF(N643="základní",J643,0)</f>
        <v>144500</v>
      </c>
      <c r="BF643" s="116">
        <f>IF(N643="snížená",J643,0)</f>
        <v>0</v>
      </c>
      <c r="BG643" s="116">
        <f>IF(N643="zákl. přenesená",J643,0)</f>
        <v>0</v>
      </c>
      <c r="BH643" s="116">
        <f>IF(N643="sníž. přenesená",J643,0)</f>
        <v>0</v>
      </c>
      <c r="BI643" s="116">
        <f>IF(N643="nulová",J643,0)</f>
        <v>0</v>
      </c>
      <c r="BJ643" s="13" t="s">
        <v>74</v>
      </c>
      <c r="BK643" s="116">
        <f>ROUND(I643*H643,2)</f>
        <v>144500</v>
      </c>
      <c r="BL643" s="13" t="s">
        <v>112</v>
      </c>
      <c r="BM643" s="115" t="s">
        <v>1383</v>
      </c>
    </row>
    <row r="644" spans="2:65" s="1" customFormat="1" ht="39">
      <c r="B644" s="25"/>
      <c r="D644" s="117" t="s">
        <v>114</v>
      </c>
      <c r="F644" s="118" t="s">
        <v>1384</v>
      </c>
      <c r="L644" s="25"/>
      <c r="M644" s="119"/>
      <c r="T644" s="46"/>
      <c r="AT644" s="13" t="s">
        <v>114</v>
      </c>
      <c r="AU644" s="13" t="s">
        <v>66</v>
      </c>
    </row>
    <row r="645" spans="2:65" s="1" customFormat="1" ht="16.5" customHeight="1">
      <c r="B645" s="104"/>
      <c r="C645" s="105" t="s">
        <v>1385</v>
      </c>
      <c r="D645" s="105" t="s">
        <v>107</v>
      </c>
      <c r="E645" s="106" t="s">
        <v>1386</v>
      </c>
      <c r="F645" s="107" t="s">
        <v>1387</v>
      </c>
      <c r="G645" s="108" t="s">
        <v>124</v>
      </c>
      <c r="H645" s="109">
        <v>10</v>
      </c>
      <c r="I645" s="110">
        <v>267</v>
      </c>
      <c r="J645" s="110">
        <f>ROUND(I645*H645,2)</f>
        <v>2670</v>
      </c>
      <c r="K645" s="107" t="s">
        <v>111</v>
      </c>
      <c r="L645" s="25"/>
      <c r="M645" s="111" t="s">
        <v>3</v>
      </c>
      <c r="N645" s="112" t="s">
        <v>37</v>
      </c>
      <c r="O645" s="113">
        <v>0</v>
      </c>
      <c r="P645" s="113">
        <f>O645*H645</f>
        <v>0</v>
      </c>
      <c r="Q645" s="113">
        <v>0</v>
      </c>
      <c r="R645" s="113">
        <f>Q645*H645</f>
        <v>0</v>
      </c>
      <c r="S645" s="113">
        <v>0</v>
      </c>
      <c r="T645" s="114">
        <f>S645*H645</f>
        <v>0</v>
      </c>
      <c r="AR645" s="115" t="s">
        <v>112</v>
      </c>
      <c r="AT645" s="115" t="s">
        <v>107</v>
      </c>
      <c r="AU645" s="115" t="s">
        <v>66</v>
      </c>
      <c r="AY645" s="13" t="s">
        <v>113</v>
      </c>
      <c r="BE645" s="116">
        <f>IF(N645="základní",J645,0)</f>
        <v>2670</v>
      </c>
      <c r="BF645" s="116">
        <f>IF(N645="snížená",J645,0)</f>
        <v>0</v>
      </c>
      <c r="BG645" s="116">
        <f>IF(N645="zákl. přenesená",J645,0)</f>
        <v>0</v>
      </c>
      <c r="BH645" s="116">
        <f>IF(N645="sníž. přenesená",J645,0)</f>
        <v>0</v>
      </c>
      <c r="BI645" s="116">
        <f>IF(N645="nulová",J645,0)</f>
        <v>0</v>
      </c>
      <c r="BJ645" s="13" t="s">
        <v>74</v>
      </c>
      <c r="BK645" s="116">
        <f>ROUND(I645*H645,2)</f>
        <v>2670</v>
      </c>
      <c r="BL645" s="13" t="s">
        <v>112</v>
      </c>
      <c r="BM645" s="115" t="s">
        <v>1388</v>
      </c>
    </row>
    <row r="646" spans="2:65" s="1" customFormat="1" ht="39">
      <c r="B646" s="25"/>
      <c r="D646" s="117" t="s">
        <v>114</v>
      </c>
      <c r="F646" s="118" t="s">
        <v>1389</v>
      </c>
      <c r="L646" s="25"/>
      <c r="M646" s="119"/>
      <c r="T646" s="46"/>
      <c r="AT646" s="13" t="s">
        <v>114</v>
      </c>
      <c r="AU646" s="13" t="s">
        <v>66</v>
      </c>
    </row>
    <row r="647" spans="2:65" s="1" customFormat="1" ht="16.5" customHeight="1">
      <c r="B647" s="104"/>
      <c r="C647" s="105" t="s">
        <v>752</v>
      </c>
      <c r="D647" s="105" t="s">
        <v>107</v>
      </c>
      <c r="E647" s="106" t="s">
        <v>1390</v>
      </c>
      <c r="F647" s="107" t="s">
        <v>1391</v>
      </c>
      <c r="G647" s="108" t="s">
        <v>124</v>
      </c>
      <c r="H647" s="109">
        <v>100</v>
      </c>
      <c r="I647" s="110">
        <v>301</v>
      </c>
      <c r="J647" s="110">
        <f>ROUND(I647*H647,2)</f>
        <v>30100</v>
      </c>
      <c r="K647" s="107" t="s">
        <v>111</v>
      </c>
      <c r="L647" s="25"/>
      <c r="M647" s="111" t="s">
        <v>3</v>
      </c>
      <c r="N647" s="112" t="s">
        <v>37</v>
      </c>
      <c r="O647" s="113">
        <v>0</v>
      </c>
      <c r="P647" s="113">
        <f>O647*H647</f>
        <v>0</v>
      </c>
      <c r="Q647" s="113">
        <v>0</v>
      </c>
      <c r="R647" s="113">
        <f>Q647*H647</f>
        <v>0</v>
      </c>
      <c r="S647" s="113">
        <v>0</v>
      </c>
      <c r="T647" s="114">
        <f>S647*H647</f>
        <v>0</v>
      </c>
      <c r="AR647" s="115" t="s">
        <v>112</v>
      </c>
      <c r="AT647" s="115" t="s">
        <v>107</v>
      </c>
      <c r="AU647" s="115" t="s">
        <v>66</v>
      </c>
      <c r="AY647" s="13" t="s">
        <v>113</v>
      </c>
      <c r="BE647" s="116">
        <f>IF(N647="základní",J647,0)</f>
        <v>30100</v>
      </c>
      <c r="BF647" s="116">
        <f>IF(N647="snížená",J647,0)</f>
        <v>0</v>
      </c>
      <c r="BG647" s="116">
        <f>IF(N647="zákl. přenesená",J647,0)</f>
        <v>0</v>
      </c>
      <c r="BH647" s="116">
        <f>IF(N647="sníž. přenesená",J647,0)</f>
        <v>0</v>
      </c>
      <c r="BI647" s="116">
        <f>IF(N647="nulová",J647,0)</f>
        <v>0</v>
      </c>
      <c r="BJ647" s="13" t="s">
        <v>74</v>
      </c>
      <c r="BK647" s="116">
        <f>ROUND(I647*H647,2)</f>
        <v>30100</v>
      </c>
      <c r="BL647" s="13" t="s">
        <v>112</v>
      </c>
      <c r="BM647" s="115" t="s">
        <v>1392</v>
      </c>
    </row>
    <row r="648" spans="2:65" s="1" customFormat="1" ht="39">
      <c r="B648" s="25"/>
      <c r="D648" s="117" t="s">
        <v>114</v>
      </c>
      <c r="F648" s="118" t="s">
        <v>1393</v>
      </c>
      <c r="L648" s="25"/>
      <c r="M648" s="119"/>
      <c r="T648" s="46"/>
      <c r="AT648" s="13" t="s">
        <v>114</v>
      </c>
      <c r="AU648" s="13" t="s">
        <v>66</v>
      </c>
    </row>
    <row r="649" spans="2:65" s="1" customFormat="1" ht="16.5" customHeight="1">
      <c r="B649" s="104"/>
      <c r="C649" s="105" t="s">
        <v>1394</v>
      </c>
      <c r="D649" s="105" t="s">
        <v>107</v>
      </c>
      <c r="E649" s="106" t="s">
        <v>1395</v>
      </c>
      <c r="F649" s="107" t="s">
        <v>1396</v>
      </c>
      <c r="G649" s="108" t="s">
        <v>124</v>
      </c>
      <c r="H649" s="109">
        <v>100</v>
      </c>
      <c r="I649" s="110">
        <v>300</v>
      </c>
      <c r="J649" s="110">
        <f>ROUND(I649*H649,2)</f>
        <v>30000</v>
      </c>
      <c r="K649" s="107" t="s">
        <v>111</v>
      </c>
      <c r="L649" s="25"/>
      <c r="M649" s="111" t="s">
        <v>3</v>
      </c>
      <c r="N649" s="112" t="s">
        <v>37</v>
      </c>
      <c r="O649" s="113">
        <v>0</v>
      </c>
      <c r="P649" s="113">
        <f>O649*H649</f>
        <v>0</v>
      </c>
      <c r="Q649" s="113">
        <v>0</v>
      </c>
      <c r="R649" s="113">
        <f>Q649*H649</f>
        <v>0</v>
      </c>
      <c r="S649" s="113">
        <v>0</v>
      </c>
      <c r="T649" s="114">
        <f>S649*H649</f>
        <v>0</v>
      </c>
      <c r="AR649" s="115" t="s">
        <v>112</v>
      </c>
      <c r="AT649" s="115" t="s">
        <v>107</v>
      </c>
      <c r="AU649" s="115" t="s">
        <v>66</v>
      </c>
      <c r="AY649" s="13" t="s">
        <v>113</v>
      </c>
      <c r="BE649" s="116">
        <f>IF(N649="základní",J649,0)</f>
        <v>30000</v>
      </c>
      <c r="BF649" s="116">
        <f>IF(N649="snížená",J649,0)</f>
        <v>0</v>
      </c>
      <c r="BG649" s="116">
        <f>IF(N649="zákl. přenesená",J649,0)</f>
        <v>0</v>
      </c>
      <c r="BH649" s="116">
        <f>IF(N649="sníž. přenesená",J649,0)</f>
        <v>0</v>
      </c>
      <c r="BI649" s="116">
        <f>IF(N649="nulová",J649,0)</f>
        <v>0</v>
      </c>
      <c r="BJ649" s="13" t="s">
        <v>74</v>
      </c>
      <c r="BK649" s="116">
        <f>ROUND(I649*H649,2)</f>
        <v>30000</v>
      </c>
      <c r="BL649" s="13" t="s">
        <v>112</v>
      </c>
      <c r="BM649" s="115" t="s">
        <v>1397</v>
      </c>
    </row>
    <row r="650" spans="2:65" s="1" customFormat="1" ht="39">
      <c r="B650" s="25"/>
      <c r="D650" s="117" t="s">
        <v>114</v>
      </c>
      <c r="F650" s="118" t="s">
        <v>1398</v>
      </c>
      <c r="L650" s="25"/>
      <c r="M650" s="119"/>
      <c r="T650" s="46"/>
      <c r="AT650" s="13" t="s">
        <v>114</v>
      </c>
      <c r="AU650" s="13" t="s">
        <v>66</v>
      </c>
    </row>
    <row r="651" spans="2:65" s="1" customFormat="1" ht="16.5" customHeight="1">
      <c r="B651" s="104"/>
      <c r="C651" s="105" t="s">
        <v>757</v>
      </c>
      <c r="D651" s="105" t="s">
        <v>107</v>
      </c>
      <c r="E651" s="106" t="s">
        <v>1399</v>
      </c>
      <c r="F651" s="107" t="s">
        <v>1400</v>
      </c>
      <c r="G651" s="108" t="s">
        <v>124</v>
      </c>
      <c r="H651" s="109">
        <v>400</v>
      </c>
      <c r="I651" s="110">
        <v>250</v>
      </c>
      <c r="J651" s="110">
        <f>ROUND(I651*H651,2)</f>
        <v>100000</v>
      </c>
      <c r="K651" s="107" t="s">
        <v>111</v>
      </c>
      <c r="L651" s="25"/>
      <c r="M651" s="111" t="s">
        <v>3</v>
      </c>
      <c r="N651" s="112" t="s">
        <v>37</v>
      </c>
      <c r="O651" s="113">
        <v>0</v>
      </c>
      <c r="P651" s="113">
        <f>O651*H651</f>
        <v>0</v>
      </c>
      <c r="Q651" s="113">
        <v>0</v>
      </c>
      <c r="R651" s="113">
        <f>Q651*H651</f>
        <v>0</v>
      </c>
      <c r="S651" s="113">
        <v>0</v>
      </c>
      <c r="T651" s="114">
        <f>S651*H651</f>
        <v>0</v>
      </c>
      <c r="AR651" s="115" t="s">
        <v>112</v>
      </c>
      <c r="AT651" s="115" t="s">
        <v>107</v>
      </c>
      <c r="AU651" s="115" t="s">
        <v>66</v>
      </c>
      <c r="AY651" s="13" t="s">
        <v>113</v>
      </c>
      <c r="BE651" s="116">
        <f>IF(N651="základní",J651,0)</f>
        <v>100000</v>
      </c>
      <c r="BF651" s="116">
        <f>IF(N651="snížená",J651,0)</f>
        <v>0</v>
      </c>
      <c r="BG651" s="116">
        <f>IF(N651="zákl. přenesená",J651,0)</f>
        <v>0</v>
      </c>
      <c r="BH651" s="116">
        <f>IF(N651="sníž. přenesená",J651,0)</f>
        <v>0</v>
      </c>
      <c r="BI651" s="116">
        <f>IF(N651="nulová",J651,0)</f>
        <v>0</v>
      </c>
      <c r="BJ651" s="13" t="s">
        <v>74</v>
      </c>
      <c r="BK651" s="116">
        <f>ROUND(I651*H651,2)</f>
        <v>100000</v>
      </c>
      <c r="BL651" s="13" t="s">
        <v>112</v>
      </c>
      <c r="BM651" s="115" t="s">
        <v>1401</v>
      </c>
    </row>
    <row r="652" spans="2:65" s="1" customFormat="1" ht="39">
      <c r="B652" s="25"/>
      <c r="D652" s="117" t="s">
        <v>114</v>
      </c>
      <c r="F652" s="118" t="s">
        <v>1402</v>
      </c>
      <c r="L652" s="25"/>
      <c r="M652" s="119"/>
      <c r="T652" s="46"/>
      <c r="AT652" s="13" t="s">
        <v>114</v>
      </c>
      <c r="AU652" s="13" t="s">
        <v>66</v>
      </c>
    </row>
    <row r="653" spans="2:65" s="1" customFormat="1" ht="16.5" customHeight="1">
      <c r="B653" s="104"/>
      <c r="C653" s="105" t="s">
        <v>1403</v>
      </c>
      <c r="D653" s="105" t="s">
        <v>107</v>
      </c>
      <c r="E653" s="106" t="s">
        <v>1404</v>
      </c>
      <c r="F653" s="107" t="s">
        <v>1405</v>
      </c>
      <c r="G653" s="108" t="s">
        <v>124</v>
      </c>
      <c r="H653" s="109">
        <v>10</v>
      </c>
      <c r="I653" s="110">
        <v>228</v>
      </c>
      <c r="J653" s="110">
        <f>ROUND(I653*H653,2)</f>
        <v>2280</v>
      </c>
      <c r="K653" s="107" t="s">
        <v>111</v>
      </c>
      <c r="L653" s="25"/>
      <c r="M653" s="111" t="s">
        <v>3</v>
      </c>
      <c r="N653" s="112" t="s">
        <v>37</v>
      </c>
      <c r="O653" s="113">
        <v>0</v>
      </c>
      <c r="P653" s="113">
        <f>O653*H653</f>
        <v>0</v>
      </c>
      <c r="Q653" s="113">
        <v>0</v>
      </c>
      <c r="R653" s="113">
        <f>Q653*H653</f>
        <v>0</v>
      </c>
      <c r="S653" s="113">
        <v>0</v>
      </c>
      <c r="T653" s="114">
        <f>S653*H653</f>
        <v>0</v>
      </c>
      <c r="AR653" s="115" t="s">
        <v>112</v>
      </c>
      <c r="AT653" s="115" t="s">
        <v>107</v>
      </c>
      <c r="AU653" s="115" t="s">
        <v>66</v>
      </c>
      <c r="AY653" s="13" t="s">
        <v>113</v>
      </c>
      <c r="BE653" s="116">
        <f>IF(N653="základní",J653,0)</f>
        <v>2280</v>
      </c>
      <c r="BF653" s="116">
        <f>IF(N653="snížená",J653,0)</f>
        <v>0</v>
      </c>
      <c r="BG653" s="116">
        <f>IF(N653="zákl. přenesená",J653,0)</f>
        <v>0</v>
      </c>
      <c r="BH653" s="116">
        <f>IF(N653="sníž. přenesená",J653,0)</f>
        <v>0</v>
      </c>
      <c r="BI653" s="116">
        <f>IF(N653="nulová",J653,0)</f>
        <v>0</v>
      </c>
      <c r="BJ653" s="13" t="s">
        <v>74</v>
      </c>
      <c r="BK653" s="116">
        <f>ROUND(I653*H653,2)</f>
        <v>2280</v>
      </c>
      <c r="BL653" s="13" t="s">
        <v>112</v>
      </c>
      <c r="BM653" s="115" t="s">
        <v>1406</v>
      </c>
    </row>
    <row r="654" spans="2:65" s="1" customFormat="1" ht="39">
      <c r="B654" s="25"/>
      <c r="D654" s="117" t="s">
        <v>114</v>
      </c>
      <c r="F654" s="118" t="s">
        <v>1407</v>
      </c>
      <c r="L654" s="25"/>
      <c r="M654" s="119"/>
      <c r="T654" s="46"/>
      <c r="AT654" s="13" t="s">
        <v>114</v>
      </c>
      <c r="AU654" s="13" t="s">
        <v>66</v>
      </c>
    </row>
    <row r="655" spans="2:65" s="1" customFormat="1" ht="16.5" customHeight="1">
      <c r="B655" s="104"/>
      <c r="C655" s="105" t="s">
        <v>761</v>
      </c>
      <c r="D655" s="105" t="s">
        <v>107</v>
      </c>
      <c r="E655" s="106" t="s">
        <v>1408</v>
      </c>
      <c r="F655" s="107" t="s">
        <v>1409</v>
      </c>
      <c r="G655" s="108" t="s">
        <v>124</v>
      </c>
      <c r="H655" s="109">
        <v>200</v>
      </c>
      <c r="I655" s="110">
        <v>307</v>
      </c>
      <c r="J655" s="110">
        <f>ROUND(I655*H655,2)</f>
        <v>61400</v>
      </c>
      <c r="K655" s="107" t="s">
        <v>111</v>
      </c>
      <c r="L655" s="25"/>
      <c r="M655" s="111" t="s">
        <v>3</v>
      </c>
      <c r="N655" s="112" t="s">
        <v>37</v>
      </c>
      <c r="O655" s="113">
        <v>0</v>
      </c>
      <c r="P655" s="113">
        <f>O655*H655</f>
        <v>0</v>
      </c>
      <c r="Q655" s="113">
        <v>0</v>
      </c>
      <c r="R655" s="113">
        <f>Q655*H655</f>
        <v>0</v>
      </c>
      <c r="S655" s="113">
        <v>0</v>
      </c>
      <c r="T655" s="114">
        <f>S655*H655</f>
        <v>0</v>
      </c>
      <c r="AR655" s="115" t="s">
        <v>112</v>
      </c>
      <c r="AT655" s="115" t="s">
        <v>107</v>
      </c>
      <c r="AU655" s="115" t="s">
        <v>66</v>
      </c>
      <c r="AY655" s="13" t="s">
        <v>113</v>
      </c>
      <c r="BE655" s="116">
        <f>IF(N655="základní",J655,0)</f>
        <v>61400</v>
      </c>
      <c r="BF655" s="116">
        <f>IF(N655="snížená",J655,0)</f>
        <v>0</v>
      </c>
      <c r="BG655" s="116">
        <f>IF(N655="zákl. přenesená",J655,0)</f>
        <v>0</v>
      </c>
      <c r="BH655" s="116">
        <f>IF(N655="sníž. přenesená",J655,0)</f>
        <v>0</v>
      </c>
      <c r="BI655" s="116">
        <f>IF(N655="nulová",J655,0)</f>
        <v>0</v>
      </c>
      <c r="BJ655" s="13" t="s">
        <v>74</v>
      </c>
      <c r="BK655" s="116">
        <f>ROUND(I655*H655,2)</f>
        <v>61400</v>
      </c>
      <c r="BL655" s="13" t="s">
        <v>112</v>
      </c>
      <c r="BM655" s="115" t="s">
        <v>1410</v>
      </c>
    </row>
    <row r="656" spans="2:65" s="1" customFormat="1" ht="39">
      <c r="B656" s="25"/>
      <c r="D656" s="117" t="s">
        <v>114</v>
      </c>
      <c r="F656" s="118" t="s">
        <v>1411</v>
      </c>
      <c r="L656" s="25"/>
      <c r="M656" s="119"/>
      <c r="T656" s="46"/>
      <c r="AT656" s="13" t="s">
        <v>114</v>
      </c>
      <c r="AU656" s="13" t="s">
        <v>66</v>
      </c>
    </row>
    <row r="657" spans="2:65" s="1" customFormat="1" ht="16.5" customHeight="1">
      <c r="B657" s="104"/>
      <c r="C657" s="105" t="s">
        <v>1412</v>
      </c>
      <c r="D657" s="105" t="s">
        <v>107</v>
      </c>
      <c r="E657" s="106" t="s">
        <v>1413</v>
      </c>
      <c r="F657" s="107" t="s">
        <v>1414</v>
      </c>
      <c r="G657" s="108" t="s">
        <v>124</v>
      </c>
      <c r="H657" s="109">
        <v>500</v>
      </c>
      <c r="I657" s="110">
        <v>307</v>
      </c>
      <c r="J657" s="110">
        <f>ROUND(I657*H657,2)</f>
        <v>153500</v>
      </c>
      <c r="K657" s="107" t="s">
        <v>111</v>
      </c>
      <c r="L657" s="25"/>
      <c r="M657" s="111" t="s">
        <v>3</v>
      </c>
      <c r="N657" s="112" t="s">
        <v>37</v>
      </c>
      <c r="O657" s="113">
        <v>0</v>
      </c>
      <c r="P657" s="113">
        <f>O657*H657</f>
        <v>0</v>
      </c>
      <c r="Q657" s="113">
        <v>0</v>
      </c>
      <c r="R657" s="113">
        <f>Q657*H657</f>
        <v>0</v>
      </c>
      <c r="S657" s="113">
        <v>0</v>
      </c>
      <c r="T657" s="114">
        <f>S657*H657</f>
        <v>0</v>
      </c>
      <c r="AR657" s="115" t="s">
        <v>112</v>
      </c>
      <c r="AT657" s="115" t="s">
        <v>107</v>
      </c>
      <c r="AU657" s="115" t="s">
        <v>66</v>
      </c>
      <c r="AY657" s="13" t="s">
        <v>113</v>
      </c>
      <c r="BE657" s="116">
        <f>IF(N657="základní",J657,0)</f>
        <v>153500</v>
      </c>
      <c r="BF657" s="116">
        <f>IF(N657="snížená",J657,0)</f>
        <v>0</v>
      </c>
      <c r="BG657" s="116">
        <f>IF(N657="zákl. přenesená",J657,0)</f>
        <v>0</v>
      </c>
      <c r="BH657" s="116">
        <f>IF(N657="sníž. přenesená",J657,0)</f>
        <v>0</v>
      </c>
      <c r="BI657" s="116">
        <f>IF(N657="nulová",J657,0)</f>
        <v>0</v>
      </c>
      <c r="BJ657" s="13" t="s">
        <v>74</v>
      </c>
      <c r="BK657" s="116">
        <f>ROUND(I657*H657,2)</f>
        <v>153500</v>
      </c>
      <c r="BL657" s="13" t="s">
        <v>112</v>
      </c>
      <c r="BM657" s="115" t="s">
        <v>1415</v>
      </c>
    </row>
    <row r="658" spans="2:65" s="1" customFormat="1" ht="39">
      <c r="B658" s="25"/>
      <c r="D658" s="117" t="s">
        <v>114</v>
      </c>
      <c r="F658" s="118" t="s">
        <v>1416</v>
      </c>
      <c r="L658" s="25"/>
      <c r="M658" s="119"/>
      <c r="T658" s="46"/>
      <c r="AT658" s="13" t="s">
        <v>114</v>
      </c>
      <c r="AU658" s="13" t="s">
        <v>66</v>
      </c>
    </row>
    <row r="659" spans="2:65" s="1" customFormat="1" ht="16.5" customHeight="1">
      <c r="B659" s="104"/>
      <c r="C659" s="105" t="s">
        <v>766</v>
      </c>
      <c r="D659" s="105" t="s">
        <v>107</v>
      </c>
      <c r="E659" s="106" t="s">
        <v>1417</v>
      </c>
      <c r="F659" s="107" t="s">
        <v>1418</v>
      </c>
      <c r="G659" s="108" t="s">
        <v>124</v>
      </c>
      <c r="H659" s="109">
        <v>1000</v>
      </c>
      <c r="I659" s="110">
        <v>258</v>
      </c>
      <c r="J659" s="110">
        <f>ROUND(I659*H659,2)</f>
        <v>258000</v>
      </c>
      <c r="K659" s="107" t="s">
        <v>111</v>
      </c>
      <c r="L659" s="25"/>
      <c r="M659" s="111" t="s">
        <v>3</v>
      </c>
      <c r="N659" s="112" t="s">
        <v>37</v>
      </c>
      <c r="O659" s="113">
        <v>0</v>
      </c>
      <c r="P659" s="113">
        <f>O659*H659</f>
        <v>0</v>
      </c>
      <c r="Q659" s="113">
        <v>0</v>
      </c>
      <c r="R659" s="113">
        <f>Q659*H659</f>
        <v>0</v>
      </c>
      <c r="S659" s="113">
        <v>0</v>
      </c>
      <c r="T659" s="114">
        <f>S659*H659</f>
        <v>0</v>
      </c>
      <c r="AR659" s="115" t="s">
        <v>112</v>
      </c>
      <c r="AT659" s="115" t="s">
        <v>107</v>
      </c>
      <c r="AU659" s="115" t="s">
        <v>66</v>
      </c>
      <c r="AY659" s="13" t="s">
        <v>113</v>
      </c>
      <c r="BE659" s="116">
        <f>IF(N659="základní",J659,0)</f>
        <v>258000</v>
      </c>
      <c r="BF659" s="116">
        <f>IF(N659="snížená",J659,0)</f>
        <v>0</v>
      </c>
      <c r="BG659" s="116">
        <f>IF(N659="zákl. přenesená",J659,0)</f>
        <v>0</v>
      </c>
      <c r="BH659" s="116">
        <f>IF(N659="sníž. přenesená",J659,0)</f>
        <v>0</v>
      </c>
      <c r="BI659" s="116">
        <f>IF(N659="nulová",J659,0)</f>
        <v>0</v>
      </c>
      <c r="BJ659" s="13" t="s">
        <v>74</v>
      </c>
      <c r="BK659" s="116">
        <f>ROUND(I659*H659,2)</f>
        <v>258000</v>
      </c>
      <c r="BL659" s="13" t="s">
        <v>112</v>
      </c>
      <c r="BM659" s="115" t="s">
        <v>1419</v>
      </c>
    </row>
    <row r="660" spans="2:65" s="1" customFormat="1" ht="39">
      <c r="B660" s="25"/>
      <c r="D660" s="117" t="s">
        <v>114</v>
      </c>
      <c r="F660" s="118" t="s">
        <v>1420</v>
      </c>
      <c r="L660" s="25"/>
      <c r="M660" s="119"/>
      <c r="T660" s="46"/>
      <c r="AT660" s="13" t="s">
        <v>114</v>
      </c>
      <c r="AU660" s="13" t="s">
        <v>66</v>
      </c>
    </row>
    <row r="661" spans="2:65" s="1" customFormat="1" ht="16.5" customHeight="1">
      <c r="B661" s="104"/>
      <c r="C661" s="105" t="s">
        <v>1421</v>
      </c>
      <c r="D661" s="105" t="s">
        <v>107</v>
      </c>
      <c r="E661" s="106" t="s">
        <v>1422</v>
      </c>
      <c r="F661" s="107" t="s">
        <v>1423</v>
      </c>
      <c r="G661" s="108" t="s">
        <v>124</v>
      </c>
      <c r="H661" s="109">
        <v>200</v>
      </c>
      <c r="I661" s="110">
        <v>237</v>
      </c>
      <c r="J661" s="110">
        <f>ROUND(I661*H661,2)</f>
        <v>47400</v>
      </c>
      <c r="K661" s="107" t="s">
        <v>111</v>
      </c>
      <c r="L661" s="25"/>
      <c r="M661" s="111" t="s">
        <v>3</v>
      </c>
      <c r="N661" s="112" t="s">
        <v>37</v>
      </c>
      <c r="O661" s="113">
        <v>0</v>
      </c>
      <c r="P661" s="113">
        <f>O661*H661</f>
        <v>0</v>
      </c>
      <c r="Q661" s="113">
        <v>0</v>
      </c>
      <c r="R661" s="113">
        <f>Q661*H661</f>
        <v>0</v>
      </c>
      <c r="S661" s="113">
        <v>0</v>
      </c>
      <c r="T661" s="114">
        <f>S661*H661</f>
        <v>0</v>
      </c>
      <c r="AR661" s="115" t="s">
        <v>112</v>
      </c>
      <c r="AT661" s="115" t="s">
        <v>107</v>
      </c>
      <c r="AU661" s="115" t="s">
        <v>66</v>
      </c>
      <c r="AY661" s="13" t="s">
        <v>113</v>
      </c>
      <c r="BE661" s="116">
        <f>IF(N661="základní",J661,0)</f>
        <v>47400</v>
      </c>
      <c r="BF661" s="116">
        <f>IF(N661="snížená",J661,0)</f>
        <v>0</v>
      </c>
      <c r="BG661" s="116">
        <f>IF(N661="zákl. přenesená",J661,0)</f>
        <v>0</v>
      </c>
      <c r="BH661" s="116">
        <f>IF(N661="sníž. přenesená",J661,0)</f>
        <v>0</v>
      </c>
      <c r="BI661" s="116">
        <f>IF(N661="nulová",J661,0)</f>
        <v>0</v>
      </c>
      <c r="BJ661" s="13" t="s">
        <v>74</v>
      </c>
      <c r="BK661" s="116">
        <f>ROUND(I661*H661,2)</f>
        <v>47400</v>
      </c>
      <c r="BL661" s="13" t="s">
        <v>112</v>
      </c>
      <c r="BM661" s="115" t="s">
        <v>1424</v>
      </c>
    </row>
    <row r="662" spans="2:65" s="1" customFormat="1" ht="39">
      <c r="B662" s="25"/>
      <c r="D662" s="117" t="s">
        <v>114</v>
      </c>
      <c r="F662" s="118" t="s">
        <v>1425</v>
      </c>
      <c r="L662" s="25"/>
      <c r="M662" s="119"/>
      <c r="T662" s="46"/>
      <c r="AT662" s="13" t="s">
        <v>114</v>
      </c>
      <c r="AU662" s="13" t="s">
        <v>66</v>
      </c>
    </row>
    <row r="663" spans="2:65" s="1" customFormat="1" ht="16.5" customHeight="1">
      <c r="B663" s="104"/>
      <c r="C663" s="105" t="s">
        <v>770</v>
      </c>
      <c r="D663" s="105" t="s">
        <v>107</v>
      </c>
      <c r="E663" s="106" t="s">
        <v>1426</v>
      </c>
      <c r="F663" s="107" t="s">
        <v>1427</v>
      </c>
      <c r="G663" s="108" t="s">
        <v>124</v>
      </c>
      <c r="H663" s="109">
        <v>200</v>
      </c>
      <c r="I663" s="110">
        <v>301</v>
      </c>
      <c r="J663" s="110">
        <f>ROUND(I663*H663,2)</f>
        <v>60200</v>
      </c>
      <c r="K663" s="107" t="s">
        <v>111</v>
      </c>
      <c r="L663" s="25"/>
      <c r="M663" s="111" t="s">
        <v>3</v>
      </c>
      <c r="N663" s="112" t="s">
        <v>37</v>
      </c>
      <c r="O663" s="113">
        <v>0</v>
      </c>
      <c r="P663" s="113">
        <f>O663*H663</f>
        <v>0</v>
      </c>
      <c r="Q663" s="113">
        <v>0</v>
      </c>
      <c r="R663" s="113">
        <f>Q663*H663</f>
        <v>0</v>
      </c>
      <c r="S663" s="113">
        <v>0</v>
      </c>
      <c r="T663" s="114">
        <f>S663*H663</f>
        <v>0</v>
      </c>
      <c r="AR663" s="115" t="s">
        <v>112</v>
      </c>
      <c r="AT663" s="115" t="s">
        <v>107</v>
      </c>
      <c r="AU663" s="115" t="s">
        <v>66</v>
      </c>
      <c r="AY663" s="13" t="s">
        <v>113</v>
      </c>
      <c r="BE663" s="116">
        <f>IF(N663="základní",J663,0)</f>
        <v>60200</v>
      </c>
      <c r="BF663" s="116">
        <f>IF(N663="snížená",J663,0)</f>
        <v>0</v>
      </c>
      <c r="BG663" s="116">
        <f>IF(N663="zákl. přenesená",J663,0)</f>
        <v>0</v>
      </c>
      <c r="BH663" s="116">
        <f>IF(N663="sníž. přenesená",J663,0)</f>
        <v>0</v>
      </c>
      <c r="BI663" s="116">
        <f>IF(N663="nulová",J663,0)</f>
        <v>0</v>
      </c>
      <c r="BJ663" s="13" t="s">
        <v>74</v>
      </c>
      <c r="BK663" s="116">
        <f>ROUND(I663*H663,2)</f>
        <v>60200</v>
      </c>
      <c r="BL663" s="13" t="s">
        <v>112</v>
      </c>
      <c r="BM663" s="115" t="s">
        <v>1428</v>
      </c>
    </row>
    <row r="664" spans="2:65" s="1" customFormat="1" ht="39">
      <c r="B664" s="25"/>
      <c r="D664" s="117" t="s">
        <v>114</v>
      </c>
      <c r="F664" s="118" t="s">
        <v>1429</v>
      </c>
      <c r="L664" s="25"/>
      <c r="M664" s="119"/>
      <c r="T664" s="46"/>
      <c r="AT664" s="13" t="s">
        <v>114</v>
      </c>
      <c r="AU664" s="13" t="s">
        <v>66</v>
      </c>
    </row>
    <row r="665" spans="2:65" s="1" customFormat="1" ht="16.5" customHeight="1">
      <c r="B665" s="104"/>
      <c r="C665" s="105" t="s">
        <v>1430</v>
      </c>
      <c r="D665" s="105" t="s">
        <v>107</v>
      </c>
      <c r="E665" s="106" t="s">
        <v>1431</v>
      </c>
      <c r="F665" s="107" t="s">
        <v>1432</v>
      </c>
      <c r="G665" s="108" t="s">
        <v>124</v>
      </c>
      <c r="H665" s="109">
        <v>200</v>
      </c>
      <c r="I665" s="110">
        <v>300</v>
      </c>
      <c r="J665" s="110">
        <f>ROUND(I665*H665,2)</f>
        <v>60000</v>
      </c>
      <c r="K665" s="107" t="s">
        <v>111</v>
      </c>
      <c r="L665" s="25"/>
      <c r="M665" s="111" t="s">
        <v>3</v>
      </c>
      <c r="N665" s="112" t="s">
        <v>37</v>
      </c>
      <c r="O665" s="113">
        <v>0</v>
      </c>
      <c r="P665" s="113">
        <f>O665*H665</f>
        <v>0</v>
      </c>
      <c r="Q665" s="113">
        <v>0</v>
      </c>
      <c r="R665" s="113">
        <f>Q665*H665</f>
        <v>0</v>
      </c>
      <c r="S665" s="113">
        <v>0</v>
      </c>
      <c r="T665" s="114">
        <f>S665*H665</f>
        <v>0</v>
      </c>
      <c r="AR665" s="115" t="s">
        <v>112</v>
      </c>
      <c r="AT665" s="115" t="s">
        <v>107</v>
      </c>
      <c r="AU665" s="115" t="s">
        <v>66</v>
      </c>
      <c r="AY665" s="13" t="s">
        <v>113</v>
      </c>
      <c r="BE665" s="116">
        <f>IF(N665="základní",J665,0)</f>
        <v>60000</v>
      </c>
      <c r="BF665" s="116">
        <f>IF(N665="snížená",J665,0)</f>
        <v>0</v>
      </c>
      <c r="BG665" s="116">
        <f>IF(N665="zákl. přenesená",J665,0)</f>
        <v>0</v>
      </c>
      <c r="BH665" s="116">
        <f>IF(N665="sníž. přenesená",J665,0)</f>
        <v>0</v>
      </c>
      <c r="BI665" s="116">
        <f>IF(N665="nulová",J665,0)</f>
        <v>0</v>
      </c>
      <c r="BJ665" s="13" t="s">
        <v>74</v>
      </c>
      <c r="BK665" s="116">
        <f>ROUND(I665*H665,2)</f>
        <v>60000</v>
      </c>
      <c r="BL665" s="13" t="s">
        <v>112</v>
      </c>
      <c r="BM665" s="115" t="s">
        <v>1433</v>
      </c>
    </row>
    <row r="666" spans="2:65" s="1" customFormat="1" ht="39">
      <c r="B666" s="25"/>
      <c r="D666" s="117" t="s">
        <v>114</v>
      </c>
      <c r="F666" s="118" t="s">
        <v>1434</v>
      </c>
      <c r="L666" s="25"/>
      <c r="M666" s="119"/>
      <c r="T666" s="46"/>
      <c r="AT666" s="13" t="s">
        <v>114</v>
      </c>
      <c r="AU666" s="13" t="s">
        <v>66</v>
      </c>
    </row>
    <row r="667" spans="2:65" s="1" customFormat="1" ht="16.5" customHeight="1">
      <c r="B667" s="104"/>
      <c r="C667" s="105" t="s">
        <v>775</v>
      </c>
      <c r="D667" s="105" t="s">
        <v>107</v>
      </c>
      <c r="E667" s="106" t="s">
        <v>1435</v>
      </c>
      <c r="F667" s="107" t="s">
        <v>1436</v>
      </c>
      <c r="G667" s="108" t="s">
        <v>124</v>
      </c>
      <c r="H667" s="109">
        <v>500</v>
      </c>
      <c r="I667" s="110">
        <v>250</v>
      </c>
      <c r="J667" s="110">
        <f>ROUND(I667*H667,2)</f>
        <v>125000</v>
      </c>
      <c r="K667" s="107" t="s">
        <v>111</v>
      </c>
      <c r="L667" s="25"/>
      <c r="M667" s="111" t="s">
        <v>3</v>
      </c>
      <c r="N667" s="112" t="s">
        <v>37</v>
      </c>
      <c r="O667" s="113">
        <v>0</v>
      </c>
      <c r="P667" s="113">
        <f>O667*H667</f>
        <v>0</v>
      </c>
      <c r="Q667" s="113">
        <v>0</v>
      </c>
      <c r="R667" s="113">
        <f>Q667*H667</f>
        <v>0</v>
      </c>
      <c r="S667" s="113">
        <v>0</v>
      </c>
      <c r="T667" s="114">
        <f>S667*H667</f>
        <v>0</v>
      </c>
      <c r="AR667" s="115" t="s">
        <v>112</v>
      </c>
      <c r="AT667" s="115" t="s">
        <v>107</v>
      </c>
      <c r="AU667" s="115" t="s">
        <v>66</v>
      </c>
      <c r="AY667" s="13" t="s">
        <v>113</v>
      </c>
      <c r="BE667" s="116">
        <f>IF(N667="základní",J667,0)</f>
        <v>125000</v>
      </c>
      <c r="BF667" s="116">
        <f>IF(N667="snížená",J667,0)</f>
        <v>0</v>
      </c>
      <c r="BG667" s="116">
        <f>IF(N667="zákl. přenesená",J667,0)</f>
        <v>0</v>
      </c>
      <c r="BH667" s="116">
        <f>IF(N667="sníž. přenesená",J667,0)</f>
        <v>0</v>
      </c>
      <c r="BI667" s="116">
        <f>IF(N667="nulová",J667,0)</f>
        <v>0</v>
      </c>
      <c r="BJ667" s="13" t="s">
        <v>74</v>
      </c>
      <c r="BK667" s="116">
        <f>ROUND(I667*H667,2)</f>
        <v>125000</v>
      </c>
      <c r="BL667" s="13" t="s">
        <v>112</v>
      </c>
      <c r="BM667" s="115" t="s">
        <v>1437</v>
      </c>
    </row>
    <row r="668" spans="2:65" s="1" customFormat="1" ht="39">
      <c r="B668" s="25"/>
      <c r="D668" s="117" t="s">
        <v>114</v>
      </c>
      <c r="F668" s="118" t="s">
        <v>1438</v>
      </c>
      <c r="L668" s="25"/>
      <c r="M668" s="119"/>
      <c r="T668" s="46"/>
      <c r="AT668" s="13" t="s">
        <v>114</v>
      </c>
      <c r="AU668" s="13" t="s">
        <v>66</v>
      </c>
    </row>
    <row r="669" spans="2:65" s="1" customFormat="1" ht="16.5" customHeight="1">
      <c r="B669" s="104"/>
      <c r="C669" s="105" t="s">
        <v>1439</v>
      </c>
      <c r="D669" s="105" t="s">
        <v>107</v>
      </c>
      <c r="E669" s="106" t="s">
        <v>1440</v>
      </c>
      <c r="F669" s="107" t="s">
        <v>1441</v>
      </c>
      <c r="G669" s="108" t="s">
        <v>124</v>
      </c>
      <c r="H669" s="109">
        <v>50</v>
      </c>
      <c r="I669" s="110">
        <v>228</v>
      </c>
      <c r="J669" s="110">
        <f>ROUND(I669*H669,2)</f>
        <v>11400</v>
      </c>
      <c r="K669" s="107" t="s">
        <v>111</v>
      </c>
      <c r="L669" s="25"/>
      <c r="M669" s="111" t="s">
        <v>3</v>
      </c>
      <c r="N669" s="112" t="s">
        <v>37</v>
      </c>
      <c r="O669" s="113">
        <v>0</v>
      </c>
      <c r="P669" s="113">
        <f>O669*H669</f>
        <v>0</v>
      </c>
      <c r="Q669" s="113">
        <v>0</v>
      </c>
      <c r="R669" s="113">
        <f>Q669*H669</f>
        <v>0</v>
      </c>
      <c r="S669" s="113">
        <v>0</v>
      </c>
      <c r="T669" s="114">
        <f>S669*H669</f>
        <v>0</v>
      </c>
      <c r="AR669" s="115" t="s">
        <v>112</v>
      </c>
      <c r="AT669" s="115" t="s">
        <v>107</v>
      </c>
      <c r="AU669" s="115" t="s">
        <v>66</v>
      </c>
      <c r="AY669" s="13" t="s">
        <v>113</v>
      </c>
      <c r="BE669" s="116">
        <f>IF(N669="základní",J669,0)</f>
        <v>11400</v>
      </c>
      <c r="BF669" s="116">
        <f>IF(N669="snížená",J669,0)</f>
        <v>0</v>
      </c>
      <c r="BG669" s="116">
        <f>IF(N669="zákl. přenesená",J669,0)</f>
        <v>0</v>
      </c>
      <c r="BH669" s="116">
        <f>IF(N669="sníž. přenesená",J669,0)</f>
        <v>0</v>
      </c>
      <c r="BI669" s="116">
        <f>IF(N669="nulová",J669,0)</f>
        <v>0</v>
      </c>
      <c r="BJ669" s="13" t="s">
        <v>74</v>
      </c>
      <c r="BK669" s="116">
        <f>ROUND(I669*H669,2)</f>
        <v>11400</v>
      </c>
      <c r="BL669" s="13" t="s">
        <v>112</v>
      </c>
      <c r="BM669" s="115" t="s">
        <v>1442</v>
      </c>
    </row>
    <row r="670" spans="2:65" s="1" customFormat="1" ht="39">
      <c r="B670" s="25"/>
      <c r="D670" s="117" t="s">
        <v>114</v>
      </c>
      <c r="F670" s="118" t="s">
        <v>1443</v>
      </c>
      <c r="L670" s="25"/>
      <c r="M670" s="119"/>
      <c r="T670" s="46"/>
      <c r="AT670" s="13" t="s">
        <v>114</v>
      </c>
      <c r="AU670" s="13" t="s">
        <v>66</v>
      </c>
    </row>
    <row r="671" spans="2:65" s="1" customFormat="1" ht="16.5" customHeight="1">
      <c r="B671" s="104"/>
      <c r="C671" s="105" t="s">
        <v>779</v>
      </c>
      <c r="D671" s="105" t="s">
        <v>107</v>
      </c>
      <c r="E671" s="106" t="s">
        <v>1444</v>
      </c>
      <c r="F671" s="107" t="s">
        <v>1445</v>
      </c>
      <c r="G671" s="108" t="s">
        <v>124</v>
      </c>
      <c r="H671" s="109">
        <v>200</v>
      </c>
      <c r="I671" s="110">
        <v>307</v>
      </c>
      <c r="J671" s="110">
        <f>ROUND(I671*H671,2)</f>
        <v>61400</v>
      </c>
      <c r="K671" s="107" t="s">
        <v>111</v>
      </c>
      <c r="L671" s="25"/>
      <c r="M671" s="111" t="s">
        <v>3</v>
      </c>
      <c r="N671" s="112" t="s">
        <v>37</v>
      </c>
      <c r="O671" s="113">
        <v>0</v>
      </c>
      <c r="P671" s="113">
        <f>O671*H671</f>
        <v>0</v>
      </c>
      <c r="Q671" s="113">
        <v>0</v>
      </c>
      <c r="R671" s="113">
        <f>Q671*H671</f>
        <v>0</v>
      </c>
      <c r="S671" s="113">
        <v>0</v>
      </c>
      <c r="T671" s="114">
        <f>S671*H671</f>
        <v>0</v>
      </c>
      <c r="AR671" s="115" t="s">
        <v>112</v>
      </c>
      <c r="AT671" s="115" t="s">
        <v>107</v>
      </c>
      <c r="AU671" s="115" t="s">
        <v>66</v>
      </c>
      <c r="AY671" s="13" t="s">
        <v>113</v>
      </c>
      <c r="BE671" s="116">
        <f>IF(N671="základní",J671,0)</f>
        <v>61400</v>
      </c>
      <c r="BF671" s="116">
        <f>IF(N671="snížená",J671,0)</f>
        <v>0</v>
      </c>
      <c r="BG671" s="116">
        <f>IF(N671="zákl. přenesená",J671,0)</f>
        <v>0</v>
      </c>
      <c r="BH671" s="116">
        <f>IF(N671="sníž. přenesená",J671,0)</f>
        <v>0</v>
      </c>
      <c r="BI671" s="116">
        <f>IF(N671="nulová",J671,0)</f>
        <v>0</v>
      </c>
      <c r="BJ671" s="13" t="s">
        <v>74</v>
      </c>
      <c r="BK671" s="116">
        <f>ROUND(I671*H671,2)</f>
        <v>61400</v>
      </c>
      <c r="BL671" s="13" t="s">
        <v>112</v>
      </c>
      <c r="BM671" s="115" t="s">
        <v>1446</v>
      </c>
    </row>
    <row r="672" spans="2:65" s="1" customFormat="1" ht="39">
      <c r="B672" s="25"/>
      <c r="D672" s="117" t="s">
        <v>114</v>
      </c>
      <c r="F672" s="118" t="s">
        <v>1447</v>
      </c>
      <c r="L672" s="25"/>
      <c r="M672" s="119"/>
      <c r="T672" s="46"/>
      <c r="AT672" s="13" t="s">
        <v>114</v>
      </c>
      <c r="AU672" s="13" t="s">
        <v>66</v>
      </c>
    </row>
    <row r="673" spans="2:65" s="1" customFormat="1" ht="16.5" customHeight="1">
      <c r="B673" s="104"/>
      <c r="C673" s="105" t="s">
        <v>1448</v>
      </c>
      <c r="D673" s="105" t="s">
        <v>107</v>
      </c>
      <c r="E673" s="106" t="s">
        <v>1449</v>
      </c>
      <c r="F673" s="107" t="s">
        <v>1450</v>
      </c>
      <c r="G673" s="108" t="s">
        <v>124</v>
      </c>
      <c r="H673" s="109">
        <v>300</v>
      </c>
      <c r="I673" s="110">
        <v>258</v>
      </c>
      <c r="J673" s="110">
        <f>ROUND(I673*H673,2)</f>
        <v>77400</v>
      </c>
      <c r="K673" s="107" t="s">
        <v>111</v>
      </c>
      <c r="L673" s="25"/>
      <c r="M673" s="111" t="s">
        <v>3</v>
      </c>
      <c r="N673" s="112" t="s">
        <v>37</v>
      </c>
      <c r="O673" s="113">
        <v>0</v>
      </c>
      <c r="P673" s="113">
        <f>O673*H673</f>
        <v>0</v>
      </c>
      <c r="Q673" s="113">
        <v>0</v>
      </c>
      <c r="R673" s="113">
        <f>Q673*H673</f>
        <v>0</v>
      </c>
      <c r="S673" s="113">
        <v>0</v>
      </c>
      <c r="T673" s="114">
        <f>S673*H673</f>
        <v>0</v>
      </c>
      <c r="AR673" s="115" t="s">
        <v>112</v>
      </c>
      <c r="AT673" s="115" t="s">
        <v>107</v>
      </c>
      <c r="AU673" s="115" t="s">
        <v>66</v>
      </c>
      <c r="AY673" s="13" t="s">
        <v>113</v>
      </c>
      <c r="BE673" s="116">
        <f>IF(N673="základní",J673,0)</f>
        <v>77400</v>
      </c>
      <c r="BF673" s="116">
        <f>IF(N673="snížená",J673,0)</f>
        <v>0</v>
      </c>
      <c r="BG673" s="116">
        <f>IF(N673="zákl. přenesená",J673,0)</f>
        <v>0</v>
      </c>
      <c r="BH673" s="116">
        <f>IF(N673="sníž. přenesená",J673,0)</f>
        <v>0</v>
      </c>
      <c r="BI673" s="116">
        <f>IF(N673="nulová",J673,0)</f>
        <v>0</v>
      </c>
      <c r="BJ673" s="13" t="s">
        <v>74</v>
      </c>
      <c r="BK673" s="116">
        <f>ROUND(I673*H673,2)</f>
        <v>77400</v>
      </c>
      <c r="BL673" s="13" t="s">
        <v>112</v>
      </c>
      <c r="BM673" s="115" t="s">
        <v>1451</v>
      </c>
    </row>
    <row r="674" spans="2:65" s="1" customFormat="1" ht="39">
      <c r="B674" s="25"/>
      <c r="D674" s="117" t="s">
        <v>114</v>
      </c>
      <c r="F674" s="118" t="s">
        <v>1452</v>
      </c>
      <c r="L674" s="25"/>
      <c r="M674" s="119"/>
      <c r="T674" s="46"/>
      <c r="AT674" s="13" t="s">
        <v>114</v>
      </c>
      <c r="AU674" s="13" t="s">
        <v>66</v>
      </c>
    </row>
    <row r="675" spans="2:65" s="1" customFormat="1" ht="16.5" customHeight="1">
      <c r="B675" s="104"/>
      <c r="C675" s="105" t="s">
        <v>784</v>
      </c>
      <c r="D675" s="105" t="s">
        <v>107</v>
      </c>
      <c r="E675" s="106" t="s">
        <v>1453</v>
      </c>
      <c r="F675" s="107" t="s">
        <v>1454</v>
      </c>
      <c r="G675" s="108" t="s">
        <v>124</v>
      </c>
      <c r="H675" s="109">
        <v>500</v>
      </c>
      <c r="I675" s="110">
        <v>313</v>
      </c>
      <c r="J675" s="110">
        <f>ROUND(I675*H675,2)</f>
        <v>156500</v>
      </c>
      <c r="K675" s="107" t="s">
        <v>111</v>
      </c>
      <c r="L675" s="25"/>
      <c r="M675" s="111" t="s">
        <v>3</v>
      </c>
      <c r="N675" s="112" t="s">
        <v>37</v>
      </c>
      <c r="O675" s="113">
        <v>0</v>
      </c>
      <c r="P675" s="113">
        <f>O675*H675</f>
        <v>0</v>
      </c>
      <c r="Q675" s="113">
        <v>0</v>
      </c>
      <c r="R675" s="113">
        <f>Q675*H675</f>
        <v>0</v>
      </c>
      <c r="S675" s="113">
        <v>0</v>
      </c>
      <c r="T675" s="114">
        <f>S675*H675</f>
        <v>0</v>
      </c>
      <c r="AR675" s="115" t="s">
        <v>112</v>
      </c>
      <c r="AT675" s="115" t="s">
        <v>107</v>
      </c>
      <c r="AU675" s="115" t="s">
        <v>66</v>
      </c>
      <c r="AY675" s="13" t="s">
        <v>113</v>
      </c>
      <c r="BE675" s="116">
        <f>IF(N675="základní",J675,0)</f>
        <v>156500</v>
      </c>
      <c r="BF675" s="116">
        <f>IF(N675="snížená",J675,0)</f>
        <v>0</v>
      </c>
      <c r="BG675" s="116">
        <f>IF(N675="zákl. přenesená",J675,0)</f>
        <v>0</v>
      </c>
      <c r="BH675" s="116">
        <f>IF(N675="sníž. přenesená",J675,0)</f>
        <v>0</v>
      </c>
      <c r="BI675" s="116">
        <f>IF(N675="nulová",J675,0)</f>
        <v>0</v>
      </c>
      <c r="BJ675" s="13" t="s">
        <v>74</v>
      </c>
      <c r="BK675" s="116">
        <f>ROUND(I675*H675,2)</f>
        <v>156500</v>
      </c>
      <c r="BL675" s="13" t="s">
        <v>112</v>
      </c>
      <c r="BM675" s="115" t="s">
        <v>1455</v>
      </c>
    </row>
    <row r="676" spans="2:65" s="1" customFormat="1" ht="39">
      <c r="B676" s="25"/>
      <c r="D676" s="117" t="s">
        <v>114</v>
      </c>
      <c r="F676" s="118" t="s">
        <v>1456</v>
      </c>
      <c r="L676" s="25"/>
      <c r="M676" s="119"/>
      <c r="T676" s="46"/>
      <c r="AT676" s="13" t="s">
        <v>114</v>
      </c>
      <c r="AU676" s="13" t="s">
        <v>66</v>
      </c>
    </row>
    <row r="677" spans="2:65" s="1" customFormat="1" ht="16.5" customHeight="1">
      <c r="B677" s="104"/>
      <c r="C677" s="105" t="s">
        <v>1457</v>
      </c>
      <c r="D677" s="105" t="s">
        <v>107</v>
      </c>
      <c r="E677" s="106" t="s">
        <v>1458</v>
      </c>
      <c r="F677" s="107" t="s">
        <v>1459</v>
      </c>
      <c r="G677" s="108" t="s">
        <v>124</v>
      </c>
      <c r="H677" s="109">
        <v>500</v>
      </c>
      <c r="I677" s="110">
        <v>261</v>
      </c>
      <c r="J677" s="110">
        <f>ROUND(I677*H677,2)</f>
        <v>130500</v>
      </c>
      <c r="K677" s="107" t="s">
        <v>111</v>
      </c>
      <c r="L677" s="25"/>
      <c r="M677" s="111" t="s">
        <v>3</v>
      </c>
      <c r="N677" s="112" t="s">
        <v>37</v>
      </c>
      <c r="O677" s="113">
        <v>0</v>
      </c>
      <c r="P677" s="113">
        <f>O677*H677</f>
        <v>0</v>
      </c>
      <c r="Q677" s="113">
        <v>0</v>
      </c>
      <c r="R677" s="113">
        <f>Q677*H677</f>
        <v>0</v>
      </c>
      <c r="S677" s="113">
        <v>0</v>
      </c>
      <c r="T677" s="114">
        <f>S677*H677</f>
        <v>0</v>
      </c>
      <c r="AR677" s="115" t="s">
        <v>112</v>
      </c>
      <c r="AT677" s="115" t="s">
        <v>107</v>
      </c>
      <c r="AU677" s="115" t="s">
        <v>66</v>
      </c>
      <c r="AY677" s="13" t="s">
        <v>113</v>
      </c>
      <c r="BE677" s="116">
        <f>IF(N677="základní",J677,0)</f>
        <v>130500</v>
      </c>
      <c r="BF677" s="116">
        <f>IF(N677="snížená",J677,0)</f>
        <v>0</v>
      </c>
      <c r="BG677" s="116">
        <f>IF(N677="zákl. přenesená",J677,0)</f>
        <v>0</v>
      </c>
      <c r="BH677" s="116">
        <f>IF(N677="sníž. přenesená",J677,0)</f>
        <v>0</v>
      </c>
      <c r="BI677" s="116">
        <f>IF(N677="nulová",J677,0)</f>
        <v>0</v>
      </c>
      <c r="BJ677" s="13" t="s">
        <v>74</v>
      </c>
      <c r="BK677" s="116">
        <f>ROUND(I677*H677,2)</f>
        <v>130500</v>
      </c>
      <c r="BL677" s="13" t="s">
        <v>112</v>
      </c>
      <c r="BM677" s="115" t="s">
        <v>1460</v>
      </c>
    </row>
    <row r="678" spans="2:65" s="1" customFormat="1" ht="39">
      <c r="B678" s="25"/>
      <c r="D678" s="117" t="s">
        <v>114</v>
      </c>
      <c r="F678" s="118" t="s">
        <v>1461</v>
      </c>
      <c r="L678" s="25"/>
      <c r="M678" s="119"/>
      <c r="T678" s="46"/>
      <c r="AT678" s="13" t="s">
        <v>114</v>
      </c>
      <c r="AU678" s="13" t="s">
        <v>66</v>
      </c>
    </row>
    <row r="679" spans="2:65" s="1" customFormat="1" ht="21.75" customHeight="1">
      <c r="B679" s="104"/>
      <c r="C679" s="105" t="s">
        <v>788</v>
      </c>
      <c r="D679" s="105" t="s">
        <v>107</v>
      </c>
      <c r="E679" s="106" t="s">
        <v>1462</v>
      </c>
      <c r="F679" s="107" t="s">
        <v>1463</v>
      </c>
      <c r="G679" s="108" t="s">
        <v>124</v>
      </c>
      <c r="H679" s="109">
        <v>200</v>
      </c>
      <c r="I679" s="110">
        <v>315</v>
      </c>
      <c r="J679" s="110">
        <f>ROUND(I679*H679,2)</f>
        <v>63000</v>
      </c>
      <c r="K679" s="107" t="s">
        <v>111</v>
      </c>
      <c r="L679" s="25"/>
      <c r="M679" s="111" t="s">
        <v>3</v>
      </c>
      <c r="N679" s="112" t="s">
        <v>37</v>
      </c>
      <c r="O679" s="113">
        <v>0</v>
      </c>
      <c r="P679" s="113">
        <f>O679*H679</f>
        <v>0</v>
      </c>
      <c r="Q679" s="113">
        <v>0</v>
      </c>
      <c r="R679" s="113">
        <f>Q679*H679</f>
        <v>0</v>
      </c>
      <c r="S679" s="113">
        <v>0</v>
      </c>
      <c r="T679" s="114">
        <f>S679*H679</f>
        <v>0</v>
      </c>
      <c r="AR679" s="115" t="s">
        <v>112</v>
      </c>
      <c r="AT679" s="115" t="s">
        <v>107</v>
      </c>
      <c r="AU679" s="115" t="s">
        <v>66</v>
      </c>
      <c r="AY679" s="13" t="s">
        <v>113</v>
      </c>
      <c r="BE679" s="116">
        <f>IF(N679="základní",J679,0)</f>
        <v>63000</v>
      </c>
      <c r="BF679" s="116">
        <f>IF(N679="snížená",J679,0)</f>
        <v>0</v>
      </c>
      <c r="BG679" s="116">
        <f>IF(N679="zákl. přenesená",J679,0)</f>
        <v>0</v>
      </c>
      <c r="BH679" s="116">
        <f>IF(N679="sníž. přenesená",J679,0)</f>
        <v>0</v>
      </c>
      <c r="BI679" s="116">
        <f>IF(N679="nulová",J679,0)</f>
        <v>0</v>
      </c>
      <c r="BJ679" s="13" t="s">
        <v>74</v>
      </c>
      <c r="BK679" s="116">
        <f>ROUND(I679*H679,2)</f>
        <v>63000</v>
      </c>
      <c r="BL679" s="13" t="s">
        <v>112</v>
      </c>
      <c r="BM679" s="115" t="s">
        <v>1464</v>
      </c>
    </row>
    <row r="680" spans="2:65" s="1" customFormat="1" ht="39">
      <c r="B680" s="25"/>
      <c r="D680" s="117" t="s">
        <v>114</v>
      </c>
      <c r="F680" s="118" t="s">
        <v>1465</v>
      </c>
      <c r="L680" s="25"/>
      <c r="M680" s="119"/>
      <c r="T680" s="46"/>
      <c r="AT680" s="13" t="s">
        <v>114</v>
      </c>
      <c r="AU680" s="13" t="s">
        <v>66</v>
      </c>
    </row>
    <row r="681" spans="2:65" s="1" customFormat="1" ht="21.75" customHeight="1">
      <c r="B681" s="104"/>
      <c r="C681" s="105" t="s">
        <v>1466</v>
      </c>
      <c r="D681" s="105" t="s">
        <v>107</v>
      </c>
      <c r="E681" s="106" t="s">
        <v>1467</v>
      </c>
      <c r="F681" s="107" t="s">
        <v>1468</v>
      </c>
      <c r="G681" s="108" t="s">
        <v>124</v>
      </c>
      <c r="H681" s="109">
        <v>500</v>
      </c>
      <c r="I681" s="110">
        <v>266</v>
      </c>
      <c r="J681" s="110">
        <f>ROUND(I681*H681,2)</f>
        <v>133000</v>
      </c>
      <c r="K681" s="107" t="s">
        <v>111</v>
      </c>
      <c r="L681" s="25"/>
      <c r="M681" s="111" t="s">
        <v>3</v>
      </c>
      <c r="N681" s="112" t="s">
        <v>37</v>
      </c>
      <c r="O681" s="113">
        <v>0</v>
      </c>
      <c r="P681" s="113">
        <f>O681*H681</f>
        <v>0</v>
      </c>
      <c r="Q681" s="113">
        <v>0</v>
      </c>
      <c r="R681" s="113">
        <f>Q681*H681</f>
        <v>0</v>
      </c>
      <c r="S681" s="113">
        <v>0</v>
      </c>
      <c r="T681" s="114">
        <f>S681*H681</f>
        <v>0</v>
      </c>
      <c r="AR681" s="115" t="s">
        <v>112</v>
      </c>
      <c r="AT681" s="115" t="s">
        <v>107</v>
      </c>
      <c r="AU681" s="115" t="s">
        <v>66</v>
      </c>
      <c r="AY681" s="13" t="s">
        <v>113</v>
      </c>
      <c r="BE681" s="116">
        <f>IF(N681="základní",J681,0)</f>
        <v>133000</v>
      </c>
      <c r="BF681" s="116">
        <f>IF(N681="snížená",J681,0)</f>
        <v>0</v>
      </c>
      <c r="BG681" s="116">
        <f>IF(N681="zákl. přenesená",J681,0)</f>
        <v>0</v>
      </c>
      <c r="BH681" s="116">
        <f>IF(N681="sníž. přenesená",J681,0)</f>
        <v>0</v>
      </c>
      <c r="BI681" s="116">
        <f>IF(N681="nulová",J681,0)</f>
        <v>0</v>
      </c>
      <c r="BJ681" s="13" t="s">
        <v>74</v>
      </c>
      <c r="BK681" s="116">
        <f>ROUND(I681*H681,2)</f>
        <v>133000</v>
      </c>
      <c r="BL681" s="13" t="s">
        <v>112</v>
      </c>
      <c r="BM681" s="115" t="s">
        <v>1469</v>
      </c>
    </row>
    <row r="682" spans="2:65" s="1" customFormat="1" ht="39">
      <c r="B682" s="25"/>
      <c r="D682" s="117" t="s">
        <v>114</v>
      </c>
      <c r="F682" s="118" t="s">
        <v>1470</v>
      </c>
      <c r="L682" s="25"/>
      <c r="M682" s="119"/>
      <c r="T682" s="46"/>
      <c r="AT682" s="13" t="s">
        <v>114</v>
      </c>
      <c r="AU682" s="13" t="s">
        <v>66</v>
      </c>
    </row>
    <row r="683" spans="2:65" s="1" customFormat="1" ht="16.5" customHeight="1">
      <c r="B683" s="104"/>
      <c r="C683" s="105" t="s">
        <v>793</v>
      </c>
      <c r="D683" s="105" t="s">
        <v>107</v>
      </c>
      <c r="E683" s="106" t="s">
        <v>1471</v>
      </c>
      <c r="F683" s="107" t="s">
        <v>1472</v>
      </c>
      <c r="G683" s="108" t="s">
        <v>124</v>
      </c>
      <c r="H683" s="109">
        <v>200</v>
      </c>
      <c r="I683" s="110">
        <v>363</v>
      </c>
      <c r="J683" s="110">
        <f>ROUND(I683*H683,2)</f>
        <v>72600</v>
      </c>
      <c r="K683" s="107" t="s">
        <v>111</v>
      </c>
      <c r="L683" s="25"/>
      <c r="M683" s="111" t="s">
        <v>3</v>
      </c>
      <c r="N683" s="112" t="s">
        <v>37</v>
      </c>
      <c r="O683" s="113">
        <v>0</v>
      </c>
      <c r="P683" s="113">
        <f>O683*H683</f>
        <v>0</v>
      </c>
      <c r="Q683" s="113">
        <v>0</v>
      </c>
      <c r="R683" s="113">
        <f>Q683*H683</f>
        <v>0</v>
      </c>
      <c r="S683" s="113">
        <v>0</v>
      </c>
      <c r="T683" s="114">
        <f>S683*H683</f>
        <v>0</v>
      </c>
      <c r="AR683" s="115" t="s">
        <v>112</v>
      </c>
      <c r="AT683" s="115" t="s">
        <v>107</v>
      </c>
      <c r="AU683" s="115" t="s">
        <v>66</v>
      </c>
      <c r="AY683" s="13" t="s">
        <v>113</v>
      </c>
      <c r="BE683" s="116">
        <f>IF(N683="základní",J683,0)</f>
        <v>72600</v>
      </c>
      <c r="BF683" s="116">
        <f>IF(N683="snížená",J683,0)</f>
        <v>0</v>
      </c>
      <c r="BG683" s="116">
        <f>IF(N683="zákl. přenesená",J683,0)</f>
        <v>0</v>
      </c>
      <c r="BH683" s="116">
        <f>IF(N683="sníž. přenesená",J683,0)</f>
        <v>0</v>
      </c>
      <c r="BI683" s="116">
        <f>IF(N683="nulová",J683,0)</f>
        <v>0</v>
      </c>
      <c r="BJ683" s="13" t="s">
        <v>74</v>
      </c>
      <c r="BK683" s="116">
        <f>ROUND(I683*H683,2)</f>
        <v>72600</v>
      </c>
      <c r="BL683" s="13" t="s">
        <v>112</v>
      </c>
      <c r="BM683" s="115" t="s">
        <v>1473</v>
      </c>
    </row>
    <row r="684" spans="2:65" s="1" customFormat="1" ht="39">
      <c r="B684" s="25"/>
      <c r="D684" s="117" t="s">
        <v>114</v>
      </c>
      <c r="F684" s="118" t="s">
        <v>1474</v>
      </c>
      <c r="L684" s="25"/>
      <c r="M684" s="119"/>
      <c r="T684" s="46"/>
      <c r="AT684" s="13" t="s">
        <v>114</v>
      </c>
      <c r="AU684" s="13" t="s">
        <v>66</v>
      </c>
    </row>
    <row r="685" spans="2:65" s="1" customFormat="1" ht="16.5" customHeight="1">
      <c r="B685" s="104"/>
      <c r="C685" s="105" t="s">
        <v>1475</v>
      </c>
      <c r="D685" s="105" t="s">
        <v>107</v>
      </c>
      <c r="E685" s="106" t="s">
        <v>1476</v>
      </c>
      <c r="F685" s="107" t="s">
        <v>1477</v>
      </c>
      <c r="G685" s="108" t="s">
        <v>124</v>
      </c>
      <c r="H685" s="109">
        <v>300</v>
      </c>
      <c r="I685" s="110">
        <v>361</v>
      </c>
      <c r="J685" s="110">
        <f>ROUND(I685*H685,2)</f>
        <v>108300</v>
      </c>
      <c r="K685" s="107" t="s">
        <v>111</v>
      </c>
      <c r="L685" s="25"/>
      <c r="M685" s="111" t="s">
        <v>3</v>
      </c>
      <c r="N685" s="112" t="s">
        <v>37</v>
      </c>
      <c r="O685" s="113">
        <v>0</v>
      </c>
      <c r="P685" s="113">
        <f>O685*H685</f>
        <v>0</v>
      </c>
      <c r="Q685" s="113">
        <v>0</v>
      </c>
      <c r="R685" s="113">
        <f>Q685*H685</f>
        <v>0</v>
      </c>
      <c r="S685" s="113">
        <v>0</v>
      </c>
      <c r="T685" s="114">
        <f>S685*H685</f>
        <v>0</v>
      </c>
      <c r="AR685" s="115" t="s">
        <v>112</v>
      </c>
      <c r="AT685" s="115" t="s">
        <v>107</v>
      </c>
      <c r="AU685" s="115" t="s">
        <v>66</v>
      </c>
      <c r="AY685" s="13" t="s">
        <v>113</v>
      </c>
      <c r="BE685" s="116">
        <f>IF(N685="základní",J685,0)</f>
        <v>108300</v>
      </c>
      <c r="BF685" s="116">
        <f>IF(N685="snížená",J685,0)</f>
        <v>0</v>
      </c>
      <c r="BG685" s="116">
        <f>IF(N685="zákl. přenesená",J685,0)</f>
        <v>0</v>
      </c>
      <c r="BH685" s="116">
        <f>IF(N685="sníž. přenesená",J685,0)</f>
        <v>0</v>
      </c>
      <c r="BI685" s="116">
        <f>IF(N685="nulová",J685,0)</f>
        <v>0</v>
      </c>
      <c r="BJ685" s="13" t="s">
        <v>74</v>
      </c>
      <c r="BK685" s="116">
        <f>ROUND(I685*H685,2)</f>
        <v>108300</v>
      </c>
      <c r="BL685" s="13" t="s">
        <v>112</v>
      </c>
      <c r="BM685" s="115" t="s">
        <v>1478</v>
      </c>
    </row>
    <row r="686" spans="2:65" s="1" customFormat="1" ht="39">
      <c r="B686" s="25"/>
      <c r="D686" s="117" t="s">
        <v>114</v>
      </c>
      <c r="F686" s="118" t="s">
        <v>1479</v>
      </c>
      <c r="L686" s="25"/>
      <c r="M686" s="119"/>
      <c r="T686" s="46"/>
      <c r="AT686" s="13" t="s">
        <v>114</v>
      </c>
      <c r="AU686" s="13" t="s">
        <v>66</v>
      </c>
    </row>
    <row r="687" spans="2:65" s="1" customFormat="1" ht="16.5" customHeight="1">
      <c r="B687" s="104"/>
      <c r="C687" s="105" t="s">
        <v>797</v>
      </c>
      <c r="D687" s="105" t="s">
        <v>107</v>
      </c>
      <c r="E687" s="106" t="s">
        <v>1480</v>
      </c>
      <c r="F687" s="107" t="s">
        <v>1481</v>
      </c>
      <c r="G687" s="108" t="s">
        <v>124</v>
      </c>
      <c r="H687" s="109">
        <v>500</v>
      </c>
      <c r="I687" s="110">
        <v>300</v>
      </c>
      <c r="J687" s="110">
        <f>ROUND(I687*H687,2)</f>
        <v>150000</v>
      </c>
      <c r="K687" s="107" t="s">
        <v>111</v>
      </c>
      <c r="L687" s="25"/>
      <c r="M687" s="111" t="s">
        <v>3</v>
      </c>
      <c r="N687" s="112" t="s">
        <v>37</v>
      </c>
      <c r="O687" s="113">
        <v>0</v>
      </c>
      <c r="P687" s="113">
        <f>O687*H687</f>
        <v>0</v>
      </c>
      <c r="Q687" s="113">
        <v>0</v>
      </c>
      <c r="R687" s="113">
        <f>Q687*H687</f>
        <v>0</v>
      </c>
      <c r="S687" s="113">
        <v>0</v>
      </c>
      <c r="T687" s="114">
        <f>S687*H687</f>
        <v>0</v>
      </c>
      <c r="AR687" s="115" t="s">
        <v>112</v>
      </c>
      <c r="AT687" s="115" t="s">
        <v>107</v>
      </c>
      <c r="AU687" s="115" t="s">
        <v>66</v>
      </c>
      <c r="AY687" s="13" t="s">
        <v>113</v>
      </c>
      <c r="BE687" s="116">
        <f>IF(N687="základní",J687,0)</f>
        <v>150000</v>
      </c>
      <c r="BF687" s="116">
        <f>IF(N687="snížená",J687,0)</f>
        <v>0</v>
      </c>
      <c r="BG687" s="116">
        <f>IF(N687="zákl. přenesená",J687,0)</f>
        <v>0</v>
      </c>
      <c r="BH687" s="116">
        <f>IF(N687="sníž. přenesená",J687,0)</f>
        <v>0</v>
      </c>
      <c r="BI687" s="116">
        <f>IF(N687="nulová",J687,0)</f>
        <v>0</v>
      </c>
      <c r="BJ687" s="13" t="s">
        <v>74</v>
      </c>
      <c r="BK687" s="116">
        <f>ROUND(I687*H687,2)</f>
        <v>150000</v>
      </c>
      <c r="BL687" s="13" t="s">
        <v>112</v>
      </c>
      <c r="BM687" s="115" t="s">
        <v>1482</v>
      </c>
    </row>
    <row r="688" spans="2:65" s="1" customFormat="1" ht="39">
      <c r="B688" s="25"/>
      <c r="D688" s="117" t="s">
        <v>114</v>
      </c>
      <c r="F688" s="118" t="s">
        <v>1483</v>
      </c>
      <c r="L688" s="25"/>
      <c r="M688" s="119"/>
      <c r="T688" s="46"/>
      <c r="AT688" s="13" t="s">
        <v>114</v>
      </c>
      <c r="AU688" s="13" t="s">
        <v>66</v>
      </c>
    </row>
    <row r="689" spans="2:65" s="1" customFormat="1" ht="16.5" customHeight="1">
      <c r="B689" s="104"/>
      <c r="C689" s="105" t="s">
        <v>1484</v>
      </c>
      <c r="D689" s="105" t="s">
        <v>107</v>
      </c>
      <c r="E689" s="106" t="s">
        <v>1485</v>
      </c>
      <c r="F689" s="107" t="s">
        <v>1486</v>
      </c>
      <c r="G689" s="108" t="s">
        <v>124</v>
      </c>
      <c r="H689" s="109">
        <v>100</v>
      </c>
      <c r="I689" s="110">
        <v>370</v>
      </c>
      <c r="J689" s="110">
        <f>ROUND(I689*H689,2)</f>
        <v>37000</v>
      </c>
      <c r="K689" s="107" t="s">
        <v>111</v>
      </c>
      <c r="L689" s="25"/>
      <c r="M689" s="111" t="s">
        <v>3</v>
      </c>
      <c r="N689" s="112" t="s">
        <v>37</v>
      </c>
      <c r="O689" s="113">
        <v>0</v>
      </c>
      <c r="P689" s="113">
        <f>O689*H689</f>
        <v>0</v>
      </c>
      <c r="Q689" s="113">
        <v>0</v>
      </c>
      <c r="R689" s="113">
        <f>Q689*H689</f>
        <v>0</v>
      </c>
      <c r="S689" s="113">
        <v>0</v>
      </c>
      <c r="T689" s="114">
        <f>S689*H689</f>
        <v>0</v>
      </c>
      <c r="AR689" s="115" t="s">
        <v>112</v>
      </c>
      <c r="AT689" s="115" t="s">
        <v>107</v>
      </c>
      <c r="AU689" s="115" t="s">
        <v>66</v>
      </c>
      <c r="AY689" s="13" t="s">
        <v>113</v>
      </c>
      <c r="BE689" s="116">
        <f>IF(N689="základní",J689,0)</f>
        <v>37000</v>
      </c>
      <c r="BF689" s="116">
        <f>IF(N689="snížená",J689,0)</f>
        <v>0</v>
      </c>
      <c r="BG689" s="116">
        <f>IF(N689="zákl. přenesená",J689,0)</f>
        <v>0</v>
      </c>
      <c r="BH689" s="116">
        <f>IF(N689="sníž. přenesená",J689,0)</f>
        <v>0</v>
      </c>
      <c r="BI689" s="116">
        <f>IF(N689="nulová",J689,0)</f>
        <v>0</v>
      </c>
      <c r="BJ689" s="13" t="s">
        <v>74</v>
      </c>
      <c r="BK689" s="116">
        <f>ROUND(I689*H689,2)</f>
        <v>37000</v>
      </c>
      <c r="BL689" s="13" t="s">
        <v>112</v>
      </c>
      <c r="BM689" s="115" t="s">
        <v>1487</v>
      </c>
    </row>
    <row r="690" spans="2:65" s="1" customFormat="1" ht="39">
      <c r="B690" s="25"/>
      <c r="D690" s="117" t="s">
        <v>114</v>
      </c>
      <c r="F690" s="118" t="s">
        <v>1488</v>
      </c>
      <c r="L690" s="25"/>
      <c r="M690" s="119"/>
      <c r="T690" s="46"/>
      <c r="AT690" s="13" t="s">
        <v>114</v>
      </c>
      <c r="AU690" s="13" t="s">
        <v>66</v>
      </c>
    </row>
    <row r="691" spans="2:65" s="1" customFormat="1" ht="16.5" customHeight="1">
      <c r="B691" s="104"/>
      <c r="C691" s="105" t="s">
        <v>802</v>
      </c>
      <c r="D691" s="105" t="s">
        <v>107</v>
      </c>
      <c r="E691" s="106" t="s">
        <v>1489</v>
      </c>
      <c r="F691" s="107" t="s">
        <v>1490</v>
      </c>
      <c r="G691" s="108" t="s">
        <v>124</v>
      </c>
      <c r="H691" s="109">
        <v>300</v>
      </c>
      <c r="I691" s="110">
        <v>360</v>
      </c>
      <c r="J691" s="110">
        <f>ROUND(I691*H691,2)</f>
        <v>108000</v>
      </c>
      <c r="K691" s="107" t="s">
        <v>111</v>
      </c>
      <c r="L691" s="25"/>
      <c r="M691" s="111" t="s">
        <v>3</v>
      </c>
      <c r="N691" s="112" t="s">
        <v>37</v>
      </c>
      <c r="O691" s="113">
        <v>0</v>
      </c>
      <c r="P691" s="113">
        <f>O691*H691</f>
        <v>0</v>
      </c>
      <c r="Q691" s="113">
        <v>0</v>
      </c>
      <c r="R691" s="113">
        <f>Q691*H691</f>
        <v>0</v>
      </c>
      <c r="S691" s="113">
        <v>0</v>
      </c>
      <c r="T691" s="114">
        <f>S691*H691</f>
        <v>0</v>
      </c>
      <c r="AR691" s="115" t="s">
        <v>112</v>
      </c>
      <c r="AT691" s="115" t="s">
        <v>107</v>
      </c>
      <c r="AU691" s="115" t="s">
        <v>66</v>
      </c>
      <c r="AY691" s="13" t="s">
        <v>113</v>
      </c>
      <c r="BE691" s="116">
        <f>IF(N691="základní",J691,0)</f>
        <v>108000</v>
      </c>
      <c r="BF691" s="116">
        <f>IF(N691="snížená",J691,0)</f>
        <v>0</v>
      </c>
      <c r="BG691" s="116">
        <f>IF(N691="zákl. přenesená",J691,0)</f>
        <v>0</v>
      </c>
      <c r="BH691" s="116">
        <f>IF(N691="sníž. přenesená",J691,0)</f>
        <v>0</v>
      </c>
      <c r="BI691" s="116">
        <f>IF(N691="nulová",J691,0)</f>
        <v>0</v>
      </c>
      <c r="BJ691" s="13" t="s">
        <v>74</v>
      </c>
      <c r="BK691" s="116">
        <f>ROUND(I691*H691,2)</f>
        <v>108000</v>
      </c>
      <c r="BL691" s="13" t="s">
        <v>112</v>
      </c>
      <c r="BM691" s="115" t="s">
        <v>1491</v>
      </c>
    </row>
    <row r="692" spans="2:65" s="1" customFormat="1" ht="39">
      <c r="B692" s="25"/>
      <c r="D692" s="117" t="s">
        <v>114</v>
      </c>
      <c r="F692" s="118" t="s">
        <v>1492</v>
      </c>
      <c r="L692" s="25"/>
      <c r="M692" s="119"/>
      <c r="T692" s="46"/>
      <c r="AT692" s="13" t="s">
        <v>114</v>
      </c>
      <c r="AU692" s="13" t="s">
        <v>66</v>
      </c>
    </row>
    <row r="693" spans="2:65" s="1" customFormat="1" ht="16.5" customHeight="1">
      <c r="B693" s="104"/>
      <c r="C693" s="105" t="s">
        <v>1493</v>
      </c>
      <c r="D693" s="105" t="s">
        <v>107</v>
      </c>
      <c r="E693" s="106" t="s">
        <v>1494</v>
      </c>
      <c r="F693" s="107" t="s">
        <v>1495</v>
      </c>
      <c r="G693" s="108" t="s">
        <v>124</v>
      </c>
      <c r="H693" s="109">
        <v>500</v>
      </c>
      <c r="I693" s="110">
        <v>298</v>
      </c>
      <c r="J693" s="110">
        <f>ROUND(I693*H693,2)</f>
        <v>149000</v>
      </c>
      <c r="K693" s="107" t="s">
        <v>111</v>
      </c>
      <c r="L693" s="25"/>
      <c r="M693" s="111" t="s">
        <v>3</v>
      </c>
      <c r="N693" s="112" t="s">
        <v>37</v>
      </c>
      <c r="O693" s="113">
        <v>0</v>
      </c>
      <c r="P693" s="113">
        <f>O693*H693</f>
        <v>0</v>
      </c>
      <c r="Q693" s="113">
        <v>0</v>
      </c>
      <c r="R693" s="113">
        <f>Q693*H693</f>
        <v>0</v>
      </c>
      <c r="S693" s="113">
        <v>0</v>
      </c>
      <c r="T693" s="114">
        <f>S693*H693</f>
        <v>0</v>
      </c>
      <c r="AR693" s="115" t="s">
        <v>112</v>
      </c>
      <c r="AT693" s="115" t="s">
        <v>107</v>
      </c>
      <c r="AU693" s="115" t="s">
        <v>66</v>
      </c>
      <c r="AY693" s="13" t="s">
        <v>113</v>
      </c>
      <c r="BE693" s="116">
        <f>IF(N693="základní",J693,0)</f>
        <v>149000</v>
      </c>
      <c r="BF693" s="116">
        <f>IF(N693="snížená",J693,0)</f>
        <v>0</v>
      </c>
      <c r="BG693" s="116">
        <f>IF(N693="zákl. přenesená",J693,0)</f>
        <v>0</v>
      </c>
      <c r="BH693" s="116">
        <f>IF(N693="sníž. přenesená",J693,0)</f>
        <v>0</v>
      </c>
      <c r="BI693" s="116">
        <f>IF(N693="nulová",J693,0)</f>
        <v>0</v>
      </c>
      <c r="BJ693" s="13" t="s">
        <v>74</v>
      </c>
      <c r="BK693" s="116">
        <f>ROUND(I693*H693,2)</f>
        <v>149000</v>
      </c>
      <c r="BL693" s="13" t="s">
        <v>112</v>
      </c>
      <c r="BM693" s="115" t="s">
        <v>1496</v>
      </c>
    </row>
    <row r="694" spans="2:65" s="1" customFormat="1" ht="39">
      <c r="B694" s="25"/>
      <c r="D694" s="117" t="s">
        <v>114</v>
      </c>
      <c r="F694" s="118" t="s">
        <v>1497</v>
      </c>
      <c r="L694" s="25"/>
      <c r="M694" s="119"/>
      <c r="T694" s="46"/>
      <c r="AT694" s="13" t="s">
        <v>114</v>
      </c>
      <c r="AU694" s="13" t="s">
        <v>66</v>
      </c>
    </row>
    <row r="695" spans="2:65" s="1" customFormat="1" ht="16.5" customHeight="1">
      <c r="B695" s="104"/>
      <c r="C695" s="105" t="s">
        <v>806</v>
      </c>
      <c r="D695" s="105" t="s">
        <v>107</v>
      </c>
      <c r="E695" s="106" t="s">
        <v>1498</v>
      </c>
      <c r="F695" s="107" t="s">
        <v>1499</v>
      </c>
      <c r="G695" s="108" t="s">
        <v>124</v>
      </c>
      <c r="H695" s="109">
        <v>100</v>
      </c>
      <c r="I695" s="110">
        <v>372</v>
      </c>
      <c r="J695" s="110">
        <f>ROUND(I695*H695,2)</f>
        <v>37200</v>
      </c>
      <c r="K695" s="107" t="s">
        <v>111</v>
      </c>
      <c r="L695" s="25"/>
      <c r="M695" s="111" t="s">
        <v>3</v>
      </c>
      <c r="N695" s="112" t="s">
        <v>37</v>
      </c>
      <c r="O695" s="113">
        <v>0</v>
      </c>
      <c r="P695" s="113">
        <f>O695*H695</f>
        <v>0</v>
      </c>
      <c r="Q695" s="113">
        <v>0</v>
      </c>
      <c r="R695" s="113">
        <f>Q695*H695</f>
        <v>0</v>
      </c>
      <c r="S695" s="113">
        <v>0</v>
      </c>
      <c r="T695" s="114">
        <f>S695*H695</f>
        <v>0</v>
      </c>
      <c r="AR695" s="115" t="s">
        <v>112</v>
      </c>
      <c r="AT695" s="115" t="s">
        <v>107</v>
      </c>
      <c r="AU695" s="115" t="s">
        <v>66</v>
      </c>
      <c r="AY695" s="13" t="s">
        <v>113</v>
      </c>
      <c r="BE695" s="116">
        <f>IF(N695="základní",J695,0)</f>
        <v>37200</v>
      </c>
      <c r="BF695" s="116">
        <f>IF(N695="snížená",J695,0)</f>
        <v>0</v>
      </c>
      <c r="BG695" s="116">
        <f>IF(N695="zákl. přenesená",J695,0)</f>
        <v>0</v>
      </c>
      <c r="BH695" s="116">
        <f>IF(N695="sníž. přenesená",J695,0)</f>
        <v>0</v>
      </c>
      <c r="BI695" s="116">
        <f>IF(N695="nulová",J695,0)</f>
        <v>0</v>
      </c>
      <c r="BJ695" s="13" t="s">
        <v>74</v>
      </c>
      <c r="BK695" s="116">
        <f>ROUND(I695*H695,2)</f>
        <v>37200</v>
      </c>
      <c r="BL695" s="13" t="s">
        <v>112</v>
      </c>
      <c r="BM695" s="115" t="s">
        <v>1500</v>
      </c>
    </row>
    <row r="696" spans="2:65" s="1" customFormat="1" ht="39">
      <c r="B696" s="25"/>
      <c r="D696" s="117" t="s">
        <v>114</v>
      </c>
      <c r="F696" s="118" t="s">
        <v>1501</v>
      </c>
      <c r="L696" s="25"/>
      <c r="M696" s="119"/>
      <c r="T696" s="46"/>
      <c r="AT696" s="13" t="s">
        <v>114</v>
      </c>
      <c r="AU696" s="13" t="s">
        <v>66</v>
      </c>
    </row>
    <row r="697" spans="2:65" s="1" customFormat="1" ht="16.5" customHeight="1">
      <c r="B697" s="104"/>
      <c r="C697" s="105" t="s">
        <v>1502</v>
      </c>
      <c r="D697" s="105" t="s">
        <v>107</v>
      </c>
      <c r="E697" s="106" t="s">
        <v>1503</v>
      </c>
      <c r="F697" s="107" t="s">
        <v>1504</v>
      </c>
      <c r="G697" s="108" t="s">
        <v>124</v>
      </c>
      <c r="H697" s="109">
        <v>100</v>
      </c>
      <c r="I697" s="110">
        <v>373</v>
      </c>
      <c r="J697" s="110">
        <f>ROUND(I697*H697,2)</f>
        <v>37300</v>
      </c>
      <c r="K697" s="107" t="s">
        <v>111</v>
      </c>
      <c r="L697" s="25"/>
      <c r="M697" s="111" t="s">
        <v>3</v>
      </c>
      <c r="N697" s="112" t="s">
        <v>37</v>
      </c>
      <c r="O697" s="113">
        <v>0</v>
      </c>
      <c r="P697" s="113">
        <f>O697*H697</f>
        <v>0</v>
      </c>
      <c r="Q697" s="113">
        <v>0</v>
      </c>
      <c r="R697" s="113">
        <f>Q697*H697</f>
        <v>0</v>
      </c>
      <c r="S697" s="113">
        <v>0</v>
      </c>
      <c r="T697" s="114">
        <f>S697*H697</f>
        <v>0</v>
      </c>
      <c r="AR697" s="115" t="s">
        <v>112</v>
      </c>
      <c r="AT697" s="115" t="s">
        <v>107</v>
      </c>
      <c r="AU697" s="115" t="s">
        <v>66</v>
      </c>
      <c r="AY697" s="13" t="s">
        <v>113</v>
      </c>
      <c r="BE697" s="116">
        <f>IF(N697="základní",J697,0)</f>
        <v>37300</v>
      </c>
      <c r="BF697" s="116">
        <f>IF(N697="snížená",J697,0)</f>
        <v>0</v>
      </c>
      <c r="BG697" s="116">
        <f>IF(N697="zákl. přenesená",J697,0)</f>
        <v>0</v>
      </c>
      <c r="BH697" s="116">
        <f>IF(N697="sníž. přenesená",J697,0)</f>
        <v>0</v>
      </c>
      <c r="BI697" s="116">
        <f>IF(N697="nulová",J697,0)</f>
        <v>0</v>
      </c>
      <c r="BJ697" s="13" t="s">
        <v>74</v>
      </c>
      <c r="BK697" s="116">
        <f>ROUND(I697*H697,2)</f>
        <v>37300</v>
      </c>
      <c r="BL697" s="13" t="s">
        <v>112</v>
      </c>
      <c r="BM697" s="115" t="s">
        <v>1505</v>
      </c>
    </row>
    <row r="698" spans="2:65" s="1" customFormat="1" ht="39">
      <c r="B698" s="25"/>
      <c r="D698" s="117" t="s">
        <v>114</v>
      </c>
      <c r="F698" s="118" t="s">
        <v>1506</v>
      </c>
      <c r="L698" s="25"/>
      <c r="M698" s="119"/>
      <c r="T698" s="46"/>
      <c r="AT698" s="13" t="s">
        <v>114</v>
      </c>
      <c r="AU698" s="13" t="s">
        <v>66</v>
      </c>
    </row>
    <row r="699" spans="2:65" s="1" customFormat="1" ht="16.5" customHeight="1">
      <c r="B699" s="104"/>
      <c r="C699" s="105" t="s">
        <v>811</v>
      </c>
      <c r="D699" s="105" t="s">
        <v>107</v>
      </c>
      <c r="E699" s="106" t="s">
        <v>1507</v>
      </c>
      <c r="F699" s="107" t="s">
        <v>1508</v>
      </c>
      <c r="G699" s="108" t="s">
        <v>124</v>
      </c>
      <c r="H699" s="109">
        <v>500</v>
      </c>
      <c r="I699" s="110">
        <v>309</v>
      </c>
      <c r="J699" s="110">
        <f>ROUND(I699*H699,2)</f>
        <v>154500</v>
      </c>
      <c r="K699" s="107" t="s">
        <v>111</v>
      </c>
      <c r="L699" s="25"/>
      <c r="M699" s="111" t="s">
        <v>3</v>
      </c>
      <c r="N699" s="112" t="s">
        <v>37</v>
      </c>
      <c r="O699" s="113">
        <v>0</v>
      </c>
      <c r="P699" s="113">
        <f>O699*H699</f>
        <v>0</v>
      </c>
      <c r="Q699" s="113">
        <v>0</v>
      </c>
      <c r="R699" s="113">
        <f>Q699*H699</f>
        <v>0</v>
      </c>
      <c r="S699" s="113">
        <v>0</v>
      </c>
      <c r="T699" s="114">
        <f>S699*H699</f>
        <v>0</v>
      </c>
      <c r="AR699" s="115" t="s">
        <v>112</v>
      </c>
      <c r="AT699" s="115" t="s">
        <v>107</v>
      </c>
      <c r="AU699" s="115" t="s">
        <v>66</v>
      </c>
      <c r="AY699" s="13" t="s">
        <v>113</v>
      </c>
      <c r="BE699" s="116">
        <f>IF(N699="základní",J699,0)</f>
        <v>154500</v>
      </c>
      <c r="BF699" s="116">
        <f>IF(N699="snížená",J699,0)</f>
        <v>0</v>
      </c>
      <c r="BG699" s="116">
        <f>IF(N699="zákl. přenesená",J699,0)</f>
        <v>0</v>
      </c>
      <c r="BH699" s="116">
        <f>IF(N699="sníž. přenesená",J699,0)</f>
        <v>0</v>
      </c>
      <c r="BI699" s="116">
        <f>IF(N699="nulová",J699,0)</f>
        <v>0</v>
      </c>
      <c r="BJ699" s="13" t="s">
        <v>74</v>
      </c>
      <c r="BK699" s="116">
        <f>ROUND(I699*H699,2)</f>
        <v>154500</v>
      </c>
      <c r="BL699" s="13" t="s">
        <v>112</v>
      </c>
      <c r="BM699" s="115" t="s">
        <v>1509</v>
      </c>
    </row>
    <row r="700" spans="2:65" s="1" customFormat="1" ht="39">
      <c r="B700" s="25"/>
      <c r="D700" s="117" t="s">
        <v>114</v>
      </c>
      <c r="F700" s="118" t="s">
        <v>1510</v>
      </c>
      <c r="L700" s="25"/>
      <c r="M700" s="119"/>
      <c r="T700" s="46"/>
      <c r="AT700" s="13" t="s">
        <v>114</v>
      </c>
      <c r="AU700" s="13" t="s">
        <v>66</v>
      </c>
    </row>
    <row r="701" spans="2:65" s="1" customFormat="1" ht="16.5" customHeight="1">
      <c r="B701" s="104"/>
      <c r="C701" s="105" t="s">
        <v>1511</v>
      </c>
      <c r="D701" s="105" t="s">
        <v>107</v>
      </c>
      <c r="E701" s="106" t="s">
        <v>1512</v>
      </c>
      <c r="F701" s="107" t="s">
        <v>1513</v>
      </c>
      <c r="G701" s="108" t="s">
        <v>124</v>
      </c>
      <c r="H701" s="109">
        <v>100</v>
      </c>
      <c r="I701" s="110">
        <v>423</v>
      </c>
      <c r="J701" s="110">
        <f>ROUND(I701*H701,2)</f>
        <v>42300</v>
      </c>
      <c r="K701" s="107" t="s">
        <v>111</v>
      </c>
      <c r="L701" s="25"/>
      <c r="M701" s="111" t="s">
        <v>3</v>
      </c>
      <c r="N701" s="112" t="s">
        <v>37</v>
      </c>
      <c r="O701" s="113">
        <v>0</v>
      </c>
      <c r="P701" s="113">
        <f>O701*H701</f>
        <v>0</v>
      </c>
      <c r="Q701" s="113">
        <v>0</v>
      </c>
      <c r="R701" s="113">
        <f>Q701*H701</f>
        <v>0</v>
      </c>
      <c r="S701" s="113">
        <v>0</v>
      </c>
      <c r="T701" s="114">
        <f>S701*H701</f>
        <v>0</v>
      </c>
      <c r="AR701" s="115" t="s">
        <v>112</v>
      </c>
      <c r="AT701" s="115" t="s">
        <v>107</v>
      </c>
      <c r="AU701" s="115" t="s">
        <v>66</v>
      </c>
      <c r="AY701" s="13" t="s">
        <v>113</v>
      </c>
      <c r="BE701" s="116">
        <f>IF(N701="základní",J701,0)</f>
        <v>42300</v>
      </c>
      <c r="BF701" s="116">
        <f>IF(N701="snížená",J701,0)</f>
        <v>0</v>
      </c>
      <c r="BG701" s="116">
        <f>IF(N701="zákl. přenesená",J701,0)</f>
        <v>0</v>
      </c>
      <c r="BH701" s="116">
        <f>IF(N701="sníž. přenesená",J701,0)</f>
        <v>0</v>
      </c>
      <c r="BI701" s="116">
        <f>IF(N701="nulová",J701,0)</f>
        <v>0</v>
      </c>
      <c r="BJ701" s="13" t="s">
        <v>74</v>
      </c>
      <c r="BK701" s="116">
        <f>ROUND(I701*H701,2)</f>
        <v>42300</v>
      </c>
      <c r="BL701" s="13" t="s">
        <v>112</v>
      </c>
      <c r="BM701" s="115" t="s">
        <v>1514</v>
      </c>
    </row>
    <row r="702" spans="2:65" s="1" customFormat="1" ht="39">
      <c r="B702" s="25"/>
      <c r="D702" s="117" t="s">
        <v>114</v>
      </c>
      <c r="F702" s="118" t="s">
        <v>1515</v>
      </c>
      <c r="L702" s="25"/>
      <c r="M702" s="119"/>
      <c r="T702" s="46"/>
      <c r="AT702" s="13" t="s">
        <v>114</v>
      </c>
      <c r="AU702" s="13" t="s">
        <v>66</v>
      </c>
    </row>
    <row r="703" spans="2:65" s="1" customFormat="1" ht="16.5" customHeight="1">
      <c r="B703" s="104"/>
      <c r="C703" s="105" t="s">
        <v>815</v>
      </c>
      <c r="D703" s="105" t="s">
        <v>107</v>
      </c>
      <c r="E703" s="106" t="s">
        <v>1516</v>
      </c>
      <c r="F703" s="107" t="s">
        <v>1517</v>
      </c>
      <c r="G703" s="108" t="s">
        <v>124</v>
      </c>
      <c r="H703" s="109">
        <v>300</v>
      </c>
      <c r="I703" s="110">
        <v>424</v>
      </c>
      <c r="J703" s="110">
        <f>ROUND(I703*H703,2)</f>
        <v>127200</v>
      </c>
      <c r="K703" s="107" t="s">
        <v>111</v>
      </c>
      <c r="L703" s="25"/>
      <c r="M703" s="111" t="s">
        <v>3</v>
      </c>
      <c r="N703" s="112" t="s">
        <v>37</v>
      </c>
      <c r="O703" s="113">
        <v>0</v>
      </c>
      <c r="P703" s="113">
        <f>O703*H703</f>
        <v>0</v>
      </c>
      <c r="Q703" s="113">
        <v>0</v>
      </c>
      <c r="R703" s="113">
        <f>Q703*H703</f>
        <v>0</v>
      </c>
      <c r="S703" s="113">
        <v>0</v>
      </c>
      <c r="T703" s="114">
        <f>S703*H703</f>
        <v>0</v>
      </c>
      <c r="AR703" s="115" t="s">
        <v>112</v>
      </c>
      <c r="AT703" s="115" t="s">
        <v>107</v>
      </c>
      <c r="AU703" s="115" t="s">
        <v>66</v>
      </c>
      <c r="AY703" s="13" t="s">
        <v>113</v>
      </c>
      <c r="BE703" s="116">
        <f>IF(N703="základní",J703,0)</f>
        <v>127200</v>
      </c>
      <c r="BF703" s="116">
        <f>IF(N703="snížená",J703,0)</f>
        <v>0</v>
      </c>
      <c r="BG703" s="116">
        <f>IF(N703="zákl. přenesená",J703,0)</f>
        <v>0</v>
      </c>
      <c r="BH703" s="116">
        <f>IF(N703="sníž. přenesená",J703,0)</f>
        <v>0</v>
      </c>
      <c r="BI703" s="116">
        <f>IF(N703="nulová",J703,0)</f>
        <v>0</v>
      </c>
      <c r="BJ703" s="13" t="s">
        <v>74</v>
      </c>
      <c r="BK703" s="116">
        <f>ROUND(I703*H703,2)</f>
        <v>127200</v>
      </c>
      <c r="BL703" s="13" t="s">
        <v>112</v>
      </c>
      <c r="BM703" s="115" t="s">
        <v>1518</v>
      </c>
    </row>
    <row r="704" spans="2:65" s="1" customFormat="1" ht="39">
      <c r="B704" s="25"/>
      <c r="D704" s="117" t="s">
        <v>114</v>
      </c>
      <c r="F704" s="118" t="s">
        <v>1519</v>
      </c>
      <c r="L704" s="25"/>
      <c r="M704" s="119"/>
      <c r="T704" s="46"/>
      <c r="AT704" s="13" t="s">
        <v>114</v>
      </c>
      <c r="AU704" s="13" t="s">
        <v>66</v>
      </c>
    </row>
    <row r="705" spans="2:65" s="1" customFormat="1" ht="16.5" customHeight="1">
      <c r="B705" s="104"/>
      <c r="C705" s="105" t="s">
        <v>1520</v>
      </c>
      <c r="D705" s="105" t="s">
        <v>107</v>
      </c>
      <c r="E705" s="106" t="s">
        <v>1521</v>
      </c>
      <c r="F705" s="107" t="s">
        <v>1522</v>
      </c>
      <c r="G705" s="108" t="s">
        <v>124</v>
      </c>
      <c r="H705" s="109">
        <v>500</v>
      </c>
      <c r="I705" s="110">
        <v>352</v>
      </c>
      <c r="J705" s="110">
        <f>ROUND(I705*H705,2)</f>
        <v>176000</v>
      </c>
      <c r="K705" s="107" t="s">
        <v>111</v>
      </c>
      <c r="L705" s="25"/>
      <c r="M705" s="111" t="s">
        <v>3</v>
      </c>
      <c r="N705" s="112" t="s">
        <v>37</v>
      </c>
      <c r="O705" s="113">
        <v>0</v>
      </c>
      <c r="P705" s="113">
        <f>O705*H705</f>
        <v>0</v>
      </c>
      <c r="Q705" s="113">
        <v>0</v>
      </c>
      <c r="R705" s="113">
        <f>Q705*H705</f>
        <v>0</v>
      </c>
      <c r="S705" s="113">
        <v>0</v>
      </c>
      <c r="T705" s="114">
        <f>S705*H705</f>
        <v>0</v>
      </c>
      <c r="AR705" s="115" t="s">
        <v>112</v>
      </c>
      <c r="AT705" s="115" t="s">
        <v>107</v>
      </c>
      <c r="AU705" s="115" t="s">
        <v>66</v>
      </c>
      <c r="AY705" s="13" t="s">
        <v>113</v>
      </c>
      <c r="BE705" s="116">
        <f>IF(N705="základní",J705,0)</f>
        <v>176000</v>
      </c>
      <c r="BF705" s="116">
        <f>IF(N705="snížená",J705,0)</f>
        <v>0</v>
      </c>
      <c r="BG705" s="116">
        <f>IF(N705="zákl. přenesená",J705,0)</f>
        <v>0</v>
      </c>
      <c r="BH705" s="116">
        <f>IF(N705="sníž. přenesená",J705,0)</f>
        <v>0</v>
      </c>
      <c r="BI705" s="116">
        <f>IF(N705="nulová",J705,0)</f>
        <v>0</v>
      </c>
      <c r="BJ705" s="13" t="s">
        <v>74</v>
      </c>
      <c r="BK705" s="116">
        <f>ROUND(I705*H705,2)</f>
        <v>176000</v>
      </c>
      <c r="BL705" s="13" t="s">
        <v>112</v>
      </c>
      <c r="BM705" s="115" t="s">
        <v>1523</v>
      </c>
    </row>
    <row r="706" spans="2:65" s="1" customFormat="1" ht="39">
      <c r="B706" s="25"/>
      <c r="D706" s="117" t="s">
        <v>114</v>
      </c>
      <c r="F706" s="118" t="s">
        <v>1524</v>
      </c>
      <c r="L706" s="25"/>
      <c r="M706" s="119"/>
      <c r="T706" s="46"/>
      <c r="AT706" s="13" t="s">
        <v>114</v>
      </c>
      <c r="AU706" s="13" t="s">
        <v>66</v>
      </c>
    </row>
    <row r="707" spans="2:65" s="1" customFormat="1" ht="16.5" customHeight="1">
      <c r="B707" s="104"/>
      <c r="C707" s="105" t="s">
        <v>820</v>
      </c>
      <c r="D707" s="105" t="s">
        <v>107</v>
      </c>
      <c r="E707" s="106" t="s">
        <v>1525</v>
      </c>
      <c r="F707" s="107" t="s">
        <v>1526</v>
      </c>
      <c r="G707" s="108" t="s">
        <v>124</v>
      </c>
      <c r="H707" s="109">
        <v>50</v>
      </c>
      <c r="I707" s="110">
        <v>372</v>
      </c>
      <c r="J707" s="110">
        <f>ROUND(I707*H707,2)</f>
        <v>18600</v>
      </c>
      <c r="K707" s="107" t="s">
        <v>111</v>
      </c>
      <c r="L707" s="25"/>
      <c r="M707" s="111" t="s">
        <v>3</v>
      </c>
      <c r="N707" s="112" t="s">
        <v>37</v>
      </c>
      <c r="O707" s="113">
        <v>0</v>
      </c>
      <c r="P707" s="113">
        <f>O707*H707</f>
        <v>0</v>
      </c>
      <c r="Q707" s="113">
        <v>0</v>
      </c>
      <c r="R707" s="113">
        <f>Q707*H707</f>
        <v>0</v>
      </c>
      <c r="S707" s="113">
        <v>0</v>
      </c>
      <c r="T707" s="114">
        <f>S707*H707</f>
        <v>0</v>
      </c>
      <c r="AR707" s="115" t="s">
        <v>112</v>
      </c>
      <c r="AT707" s="115" t="s">
        <v>107</v>
      </c>
      <c r="AU707" s="115" t="s">
        <v>66</v>
      </c>
      <c r="AY707" s="13" t="s">
        <v>113</v>
      </c>
      <c r="BE707" s="116">
        <f>IF(N707="základní",J707,0)</f>
        <v>18600</v>
      </c>
      <c r="BF707" s="116">
        <f>IF(N707="snížená",J707,0)</f>
        <v>0</v>
      </c>
      <c r="BG707" s="116">
        <f>IF(N707="zákl. přenesená",J707,0)</f>
        <v>0</v>
      </c>
      <c r="BH707" s="116">
        <f>IF(N707="sníž. přenesená",J707,0)</f>
        <v>0</v>
      </c>
      <c r="BI707" s="116">
        <f>IF(N707="nulová",J707,0)</f>
        <v>0</v>
      </c>
      <c r="BJ707" s="13" t="s">
        <v>74</v>
      </c>
      <c r="BK707" s="116">
        <f>ROUND(I707*H707,2)</f>
        <v>18600</v>
      </c>
      <c r="BL707" s="13" t="s">
        <v>112</v>
      </c>
      <c r="BM707" s="115" t="s">
        <v>1527</v>
      </c>
    </row>
    <row r="708" spans="2:65" s="1" customFormat="1" ht="39">
      <c r="B708" s="25"/>
      <c r="D708" s="117" t="s">
        <v>114</v>
      </c>
      <c r="F708" s="118" t="s">
        <v>1528</v>
      </c>
      <c r="L708" s="25"/>
      <c r="M708" s="119"/>
      <c r="T708" s="46"/>
      <c r="AT708" s="13" t="s">
        <v>114</v>
      </c>
      <c r="AU708" s="13" t="s">
        <v>66</v>
      </c>
    </row>
    <row r="709" spans="2:65" s="1" customFormat="1" ht="16.5" customHeight="1">
      <c r="B709" s="104"/>
      <c r="C709" s="105" t="s">
        <v>1529</v>
      </c>
      <c r="D709" s="105" t="s">
        <v>107</v>
      </c>
      <c r="E709" s="106" t="s">
        <v>1530</v>
      </c>
      <c r="F709" s="107" t="s">
        <v>1531</v>
      </c>
      <c r="G709" s="108" t="s">
        <v>124</v>
      </c>
      <c r="H709" s="109">
        <v>100</v>
      </c>
      <c r="I709" s="110">
        <v>373</v>
      </c>
      <c r="J709" s="110">
        <f>ROUND(I709*H709,2)</f>
        <v>37300</v>
      </c>
      <c r="K709" s="107" t="s">
        <v>111</v>
      </c>
      <c r="L709" s="25"/>
      <c r="M709" s="111" t="s">
        <v>3</v>
      </c>
      <c r="N709" s="112" t="s">
        <v>37</v>
      </c>
      <c r="O709" s="113">
        <v>0</v>
      </c>
      <c r="P709" s="113">
        <f>O709*H709</f>
        <v>0</v>
      </c>
      <c r="Q709" s="113">
        <v>0</v>
      </c>
      <c r="R709" s="113">
        <f>Q709*H709</f>
        <v>0</v>
      </c>
      <c r="S709" s="113">
        <v>0</v>
      </c>
      <c r="T709" s="114">
        <f>S709*H709</f>
        <v>0</v>
      </c>
      <c r="AR709" s="115" t="s">
        <v>112</v>
      </c>
      <c r="AT709" s="115" t="s">
        <v>107</v>
      </c>
      <c r="AU709" s="115" t="s">
        <v>66</v>
      </c>
      <c r="AY709" s="13" t="s">
        <v>113</v>
      </c>
      <c r="BE709" s="116">
        <f>IF(N709="základní",J709,0)</f>
        <v>37300</v>
      </c>
      <c r="BF709" s="116">
        <f>IF(N709="snížená",J709,0)</f>
        <v>0</v>
      </c>
      <c r="BG709" s="116">
        <f>IF(N709="zákl. přenesená",J709,0)</f>
        <v>0</v>
      </c>
      <c r="BH709" s="116">
        <f>IF(N709="sníž. přenesená",J709,0)</f>
        <v>0</v>
      </c>
      <c r="BI709" s="116">
        <f>IF(N709="nulová",J709,0)</f>
        <v>0</v>
      </c>
      <c r="BJ709" s="13" t="s">
        <v>74</v>
      </c>
      <c r="BK709" s="116">
        <f>ROUND(I709*H709,2)</f>
        <v>37300</v>
      </c>
      <c r="BL709" s="13" t="s">
        <v>112</v>
      </c>
      <c r="BM709" s="115" t="s">
        <v>1532</v>
      </c>
    </row>
    <row r="710" spans="2:65" s="1" customFormat="1" ht="39">
      <c r="B710" s="25"/>
      <c r="D710" s="117" t="s">
        <v>114</v>
      </c>
      <c r="F710" s="118" t="s">
        <v>1533</v>
      </c>
      <c r="L710" s="25"/>
      <c r="M710" s="119"/>
      <c r="T710" s="46"/>
      <c r="AT710" s="13" t="s">
        <v>114</v>
      </c>
      <c r="AU710" s="13" t="s">
        <v>66</v>
      </c>
    </row>
    <row r="711" spans="2:65" s="1" customFormat="1" ht="16.5" customHeight="1">
      <c r="B711" s="104"/>
      <c r="C711" s="105" t="s">
        <v>824</v>
      </c>
      <c r="D711" s="105" t="s">
        <v>107</v>
      </c>
      <c r="E711" s="106" t="s">
        <v>1534</v>
      </c>
      <c r="F711" s="107" t="s">
        <v>1535</v>
      </c>
      <c r="G711" s="108" t="s">
        <v>124</v>
      </c>
      <c r="H711" s="109">
        <v>100</v>
      </c>
      <c r="I711" s="110">
        <v>309</v>
      </c>
      <c r="J711" s="110">
        <f>ROUND(I711*H711,2)</f>
        <v>30900</v>
      </c>
      <c r="K711" s="107" t="s">
        <v>111</v>
      </c>
      <c r="L711" s="25"/>
      <c r="M711" s="111" t="s">
        <v>3</v>
      </c>
      <c r="N711" s="112" t="s">
        <v>37</v>
      </c>
      <c r="O711" s="113">
        <v>0</v>
      </c>
      <c r="P711" s="113">
        <f>O711*H711</f>
        <v>0</v>
      </c>
      <c r="Q711" s="113">
        <v>0</v>
      </c>
      <c r="R711" s="113">
        <f>Q711*H711</f>
        <v>0</v>
      </c>
      <c r="S711" s="113">
        <v>0</v>
      </c>
      <c r="T711" s="114">
        <f>S711*H711</f>
        <v>0</v>
      </c>
      <c r="AR711" s="115" t="s">
        <v>112</v>
      </c>
      <c r="AT711" s="115" t="s">
        <v>107</v>
      </c>
      <c r="AU711" s="115" t="s">
        <v>66</v>
      </c>
      <c r="AY711" s="13" t="s">
        <v>113</v>
      </c>
      <c r="BE711" s="116">
        <f>IF(N711="základní",J711,0)</f>
        <v>30900</v>
      </c>
      <c r="BF711" s="116">
        <f>IF(N711="snížená",J711,0)</f>
        <v>0</v>
      </c>
      <c r="BG711" s="116">
        <f>IF(N711="zákl. přenesená",J711,0)</f>
        <v>0</v>
      </c>
      <c r="BH711" s="116">
        <f>IF(N711="sníž. přenesená",J711,0)</f>
        <v>0</v>
      </c>
      <c r="BI711" s="116">
        <f>IF(N711="nulová",J711,0)</f>
        <v>0</v>
      </c>
      <c r="BJ711" s="13" t="s">
        <v>74</v>
      </c>
      <c r="BK711" s="116">
        <f>ROUND(I711*H711,2)</f>
        <v>30900</v>
      </c>
      <c r="BL711" s="13" t="s">
        <v>112</v>
      </c>
      <c r="BM711" s="115" t="s">
        <v>1536</v>
      </c>
    </row>
    <row r="712" spans="2:65" s="1" customFormat="1" ht="39">
      <c r="B712" s="25"/>
      <c r="D712" s="117" t="s">
        <v>114</v>
      </c>
      <c r="F712" s="118" t="s">
        <v>1537</v>
      </c>
      <c r="L712" s="25"/>
      <c r="M712" s="119"/>
      <c r="T712" s="46"/>
      <c r="AT712" s="13" t="s">
        <v>114</v>
      </c>
      <c r="AU712" s="13" t="s">
        <v>66</v>
      </c>
    </row>
    <row r="713" spans="2:65" s="1" customFormat="1" ht="16.5" customHeight="1">
      <c r="B713" s="104"/>
      <c r="C713" s="105" t="s">
        <v>1538</v>
      </c>
      <c r="D713" s="105" t="s">
        <v>107</v>
      </c>
      <c r="E713" s="106" t="s">
        <v>1539</v>
      </c>
      <c r="F713" s="107" t="s">
        <v>1540</v>
      </c>
      <c r="G713" s="108" t="s">
        <v>124</v>
      </c>
      <c r="H713" s="109">
        <v>100</v>
      </c>
      <c r="I713" s="110">
        <v>384</v>
      </c>
      <c r="J713" s="110">
        <f>ROUND(I713*H713,2)</f>
        <v>38400</v>
      </c>
      <c r="K713" s="107" t="s">
        <v>111</v>
      </c>
      <c r="L713" s="25"/>
      <c r="M713" s="111" t="s">
        <v>3</v>
      </c>
      <c r="N713" s="112" t="s">
        <v>37</v>
      </c>
      <c r="O713" s="113">
        <v>0</v>
      </c>
      <c r="P713" s="113">
        <f>O713*H713</f>
        <v>0</v>
      </c>
      <c r="Q713" s="113">
        <v>0</v>
      </c>
      <c r="R713" s="113">
        <f>Q713*H713</f>
        <v>0</v>
      </c>
      <c r="S713" s="113">
        <v>0</v>
      </c>
      <c r="T713" s="114">
        <f>S713*H713</f>
        <v>0</v>
      </c>
      <c r="AR713" s="115" t="s">
        <v>112</v>
      </c>
      <c r="AT713" s="115" t="s">
        <v>107</v>
      </c>
      <c r="AU713" s="115" t="s">
        <v>66</v>
      </c>
      <c r="AY713" s="13" t="s">
        <v>113</v>
      </c>
      <c r="BE713" s="116">
        <f>IF(N713="základní",J713,0)</f>
        <v>38400</v>
      </c>
      <c r="BF713" s="116">
        <f>IF(N713="snížená",J713,0)</f>
        <v>0</v>
      </c>
      <c r="BG713" s="116">
        <f>IF(N713="zákl. přenesená",J713,0)</f>
        <v>0</v>
      </c>
      <c r="BH713" s="116">
        <f>IF(N713="sníž. přenesená",J713,0)</f>
        <v>0</v>
      </c>
      <c r="BI713" s="116">
        <f>IF(N713="nulová",J713,0)</f>
        <v>0</v>
      </c>
      <c r="BJ713" s="13" t="s">
        <v>74</v>
      </c>
      <c r="BK713" s="116">
        <f>ROUND(I713*H713,2)</f>
        <v>38400</v>
      </c>
      <c r="BL713" s="13" t="s">
        <v>112</v>
      </c>
      <c r="BM713" s="115" t="s">
        <v>1541</v>
      </c>
    </row>
    <row r="714" spans="2:65" s="1" customFormat="1" ht="39">
      <c r="B714" s="25"/>
      <c r="D714" s="117" t="s">
        <v>114</v>
      </c>
      <c r="F714" s="118" t="s">
        <v>1542</v>
      </c>
      <c r="L714" s="25"/>
      <c r="M714" s="119"/>
      <c r="T714" s="46"/>
      <c r="AT714" s="13" t="s">
        <v>114</v>
      </c>
      <c r="AU714" s="13" t="s">
        <v>66</v>
      </c>
    </row>
    <row r="715" spans="2:65" s="1" customFormat="1" ht="16.5" customHeight="1">
      <c r="B715" s="104"/>
      <c r="C715" s="105" t="s">
        <v>829</v>
      </c>
      <c r="D715" s="105" t="s">
        <v>107</v>
      </c>
      <c r="E715" s="106" t="s">
        <v>1543</v>
      </c>
      <c r="F715" s="107" t="s">
        <v>1544</v>
      </c>
      <c r="G715" s="108" t="s">
        <v>124</v>
      </c>
      <c r="H715" s="109">
        <v>100</v>
      </c>
      <c r="I715" s="110">
        <v>384</v>
      </c>
      <c r="J715" s="110">
        <f>ROUND(I715*H715,2)</f>
        <v>38400</v>
      </c>
      <c r="K715" s="107" t="s">
        <v>111</v>
      </c>
      <c r="L715" s="25"/>
      <c r="M715" s="111" t="s">
        <v>3</v>
      </c>
      <c r="N715" s="112" t="s">
        <v>37</v>
      </c>
      <c r="O715" s="113">
        <v>0</v>
      </c>
      <c r="P715" s="113">
        <f>O715*H715</f>
        <v>0</v>
      </c>
      <c r="Q715" s="113">
        <v>0</v>
      </c>
      <c r="R715" s="113">
        <f>Q715*H715</f>
        <v>0</v>
      </c>
      <c r="S715" s="113">
        <v>0</v>
      </c>
      <c r="T715" s="114">
        <f>S715*H715</f>
        <v>0</v>
      </c>
      <c r="AR715" s="115" t="s">
        <v>112</v>
      </c>
      <c r="AT715" s="115" t="s">
        <v>107</v>
      </c>
      <c r="AU715" s="115" t="s">
        <v>66</v>
      </c>
      <c r="AY715" s="13" t="s">
        <v>113</v>
      </c>
      <c r="BE715" s="116">
        <f>IF(N715="základní",J715,0)</f>
        <v>38400</v>
      </c>
      <c r="BF715" s="116">
        <f>IF(N715="snížená",J715,0)</f>
        <v>0</v>
      </c>
      <c r="BG715" s="116">
        <f>IF(N715="zákl. přenesená",J715,0)</f>
        <v>0</v>
      </c>
      <c r="BH715" s="116">
        <f>IF(N715="sníž. přenesená",J715,0)</f>
        <v>0</v>
      </c>
      <c r="BI715" s="116">
        <f>IF(N715="nulová",J715,0)</f>
        <v>0</v>
      </c>
      <c r="BJ715" s="13" t="s">
        <v>74</v>
      </c>
      <c r="BK715" s="116">
        <f>ROUND(I715*H715,2)</f>
        <v>38400</v>
      </c>
      <c r="BL715" s="13" t="s">
        <v>112</v>
      </c>
      <c r="BM715" s="115" t="s">
        <v>1545</v>
      </c>
    </row>
    <row r="716" spans="2:65" s="1" customFormat="1" ht="39">
      <c r="B716" s="25"/>
      <c r="D716" s="117" t="s">
        <v>114</v>
      </c>
      <c r="F716" s="118" t="s">
        <v>1546</v>
      </c>
      <c r="L716" s="25"/>
      <c r="M716" s="119"/>
      <c r="T716" s="46"/>
      <c r="AT716" s="13" t="s">
        <v>114</v>
      </c>
      <c r="AU716" s="13" t="s">
        <v>66</v>
      </c>
    </row>
    <row r="717" spans="2:65" s="1" customFormat="1" ht="16.5" customHeight="1">
      <c r="B717" s="104"/>
      <c r="C717" s="105" t="s">
        <v>1547</v>
      </c>
      <c r="D717" s="105" t="s">
        <v>107</v>
      </c>
      <c r="E717" s="106" t="s">
        <v>1548</v>
      </c>
      <c r="F717" s="107" t="s">
        <v>1549</v>
      </c>
      <c r="G717" s="108" t="s">
        <v>124</v>
      </c>
      <c r="H717" s="109">
        <v>500</v>
      </c>
      <c r="I717" s="110">
        <v>385</v>
      </c>
      <c r="J717" s="110">
        <f>ROUND(I717*H717,2)</f>
        <v>192500</v>
      </c>
      <c r="K717" s="107" t="s">
        <v>111</v>
      </c>
      <c r="L717" s="25"/>
      <c r="M717" s="111" t="s">
        <v>3</v>
      </c>
      <c r="N717" s="112" t="s">
        <v>37</v>
      </c>
      <c r="O717" s="113">
        <v>0</v>
      </c>
      <c r="P717" s="113">
        <f>O717*H717</f>
        <v>0</v>
      </c>
      <c r="Q717" s="113">
        <v>0</v>
      </c>
      <c r="R717" s="113">
        <f>Q717*H717</f>
        <v>0</v>
      </c>
      <c r="S717" s="113">
        <v>0</v>
      </c>
      <c r="T717" s="114">
        <f>S717*H717</f>
        <v>0</v>
      </c>
      <c r="AR717" s="115" t="s">
        <v>112</v>
      </c>
      <c r="AT717" s="115" t="s">
        <v>107</v>
      </c>
      <c r="AU717" s="115" t="s">
        <v>66</v>
      </c>
      <c r="AY717" s="13" t="s">
        <v>113</v>
      </c>
      <c r="BE717" s="116">
        <f>IF(N717="základní",J717,0)</f>
        <v>192500</v>
      </c>
      <c r="BF717" s="116">
        <f>IF(N717="snížená",J717,0)</f>
        <v>0</v>
      </c>
      <c r="BG717" s="116">
        <f>IF(N717="zákl. přenesená",J717,0)</f>
        <v>0</v>
      </c>
      <c r="BH717" s="116">
        <f>IF(N717="sníž. přenesená",J717,0)</f>
        <v>0</v>
      </c>
      <c r="BI717" s="116">
        <f>IF(N717="nulová",J717,0)</f>
        <v>0</v>
      </c>
      <c r="BJ717" s="13" t="s">
        <v>74</v>
      </c>
      <c r="BK717" s="116">
        <f>ROUND(I717*H717,2)</f>
        <v>192500</v>
      </c>
      <c r="BL717" s="13" t="s">
        <v>112</v>
      </c>
      <c r="BM717" s="115" t="s">
        <v>1550</v>
      </c>
    </row>
    <row r="718" spans="2:65" s="1" customFormat="1" ht="39">
      <c r="B718" s="25"/>
      <c r="D718" s="117" t="s">
        <v>114</v>
      </c>
      <c r="F718" s="118" t="s">
        <v>1551</v>
      </c>
      <c r="L718" s="25"/>
      <c r="M718" s="119"/>
      <c r="T718" s="46"/>
      <c r="AT718" s="13" t="s">
        <v>114</v>
      </c>
      <c r="AU718" s="13" t="s">
        <v>66</v>
      </c>
    </row>
    <row r="719" spans="2:65" s="1" customFormat="1" ht="16.5" customHeight="1">
      <c r="B719" s="104"/>
      <c r="C719" s="105" t="s">
        <v>833</v>
      </c>
      <c r="D719" s="105" t="s">
        <v>107</v>
      </c>
      <c r="E719" s="106" t="s">
        <v>1552</v>
      </c>
      <c r="F719" s="107" t="s">
        <v>1553</v>
      </c>
      <c r="G719" s="108" t="s">
        <v>124</v>
      </c>
      <c r="H719" s="109">
        <v>100</v>
      </c>
      <c r="I719" s="110">
        <v>385</v>
      </c>
      <c r="J719" s="110">
        <f>ROUND(I719*H719,2)</f>
        <v>38500</v>
      </c>
      <c r="K719" s="107" t="s">
        <v>111</v>
      </c>
      <c r="L719" s="25"/>
      <c r="M719" s="111" t="s">
        <v>3</v>
      </c>
      <c r="N719" s="112" t="s">
        <v>37</v>
      </c>
      <c r="O719" s="113">
        <v>0</v>
      </c>
      <c r="P719" s="113">
        <f>O719*H719</f>
        <v>0</v>
      </c>
      <c r="Q719" s="113">
        <v>0</v>
      </c>
      <c r="R719" s="113">
        <f>Q719*H719</f>
        <v>0</v>
      </c>
      <c r="S719" s="113">
        <v>0</v>
      </c>
      <c r="T719" s="114">
        <f>S719*H719</f>
        <v>0</v>
      </c>
      <c r="AR719" s="115" t="s">
        <v>112</v>
      </c>
      <c r="AT719" s="115" t="s">
        <v>107</v>
      </c>
      <c r="AU719" s="115" t="s">
        <v>66</v>
      </c>
      <c r="AY719" s="13" t="s">
        <v>113</v>
      </c>
      <c r="BE719" s="116">
        <f>IF(N719="základní",J719,0)</f>
        <v>38500</v>
      </c>
      <c r="BF719" s="116">
        <f>IF(N719="snížená",J719,0)</f>
        <v>0</v>
      </c>
      <c r="BG719" s="116">
        <f>IF(N719="zákl. přenesená",J719,0)</f>
        <v>0</v>
      </c>
      <c r="BH719" s="116">
        <f>IF(N719="sníž. přenesená",J719,0)</f>
        <v>0</v>
      </c>
      <c r="BI719" s="116">
        <f>IF(N719="nulová",J719,0)</f>
        <v>0</v>
      </c>
      <c r="BJ719" s="13" t="s">
        <v>74</v>
      </c>
      <c r="BK719" s="116">
        <f>ROUND(I719*H719,2)</f>
        <v>38500</v>
      </c>
      <c r="BL719" s="13" t="s">
        <v>112</v>
      </c>
      <c r="BM719" s="115" t="s">
        <v>1554</v>
      </c>
    </row>
    <row r="720" spans="2:65" s="1" customFormat="1" ht="39">
      <c r="B720" s="25"/>
      <c r="D720" s="117" t="s">
        <v>114</v>
      </c>
      <c r="F720" s="118" t="s">
        <v>1555</v>
      </c>
      <c r="L720" s="25"/>
      <c r="M720" s="119"/>
      <c r="T720" s="46"/>
      <c r="AT720" s="13" t="s">
        <v>114</v>
      </c>
      <c r="AU720" s="13" t="s">
        <v>66</v>
      </c>
    </row>
    <row r="721" spans="2:65" s="1" customFormat="1" ht="16.5" customHeight="1">
      <c r="B721" s="104"/>
      <c r="C721" s="105" t="s">
        <v>1556</v>
      </c>
      <c r="D721" s="105" t="s">
        <v>107</v>
      </c>
      <c r="E721" s="106" t="s">
        <v>1557</v>
      </c>
      <c r="F721" s="107" t="s">
        <v>1558</v>
      </c>
      <c r="G721" s="108" t="s">
        <v>124</v>
      </c>
      <c r="H721" s="109">
        <v>500</v>
      </c>
      <c r="I721" s="110">
        <v>328</v>
      </c>
      <c r="J721" s="110">
        <f>ROUND(I721*H721,2)</f>
        <v>164000</v>
      </c>
      <c r="K721" s="107" t="s">
        <v>111</v>
      </c>
      <c r="L721" s="25"/>
      <c r="M721" s="111" t="s">
        <v>3</v>
      </c>
      <c r="N721" s="112" t="s">
        <v>37</v>
      </c>
      <c r="O721" s="113">
        <v>0</v>
      </c>
      <c r="P721" s="113">
        <f>O721*H721</f>
        <v>0</v>
      </c>
      <c r="Q721" s="113">
        <v>0</v>
      </c>
      <c r="R721" s="113">
        <f>Q721*H721</f>
        <v>0</v>
      </c>
      <c r="S721" s="113">
        <v>0</v>
      </c>
      <c r="T721" s="114">
        <f>S721*H721</f>
        <v>0</v>
      </c>
      <c r="AR721" s="115" t="s">
        <v>112</v>
      </c>
      <c r="AT721" s="115" t="s">
        <v>107</v>
      </c>
      <c r="AU721" s="115" t="s">
        <v>66</v>
      </c>
      <c r="AY721" s="13" t="s">
        <v>113</v>
      </c>
      <c r="BE721" s="116">
        <f>IF(N721="základní",J721,0)</f>
        <v>164000</v>
      </c>
      <c r="BF721" s="116">
        <f>IF(N721="snížená",J721,0)</f>
        <v>0</v>
      </c>
      <c r="BG721" s="116">
        <f>IF(N721="zákl. přenesená",J721,0)</f>
        <v>0</v>
      </c>
      <c r="BH721" s="116">
        <f>IF(N721="sníž. přenesená",J721,0)</f>
        <v>0</v>
      </c>
      <c r="BI721" s="116">
        <f>IF(N721="nulová",J721,0)</f>
        <v>0</v>
      </c>
      <c r="BJ721" s="13" t="s">
        <v>74</v>
      </c>
      <c r="BK721" s="116">
        <f>ROUND(I721*H721,2)</f>
        <v>164000</v>
      </c>
      <c r="BL721" s="13" t="s">
        <v>112</v>
      </c>
      <c r="BM721" s="115" t="s">
        <v>1559</v>
      </c>
    </row>
    <row r="722" spans="2:65" s="1" customFormat="1" ht="39">
      <c r="B722" s="25"/>
      <c r="D722" s="117" t="s">
        <v>114</v>
      </c>
      <c r="F722" s="118" t="s">
        <v>1560</v>
      </c>
      <c r="L722" s="25"/>
      <c r="M722" s="119"/>
      <c r="T722" s="46"/>
      <c r="AT722" s="13" t="s">
        <v>114</v>
      </c>
      <c r="AU722" s="13" t="s">
        <v>66</v>
      </c>
    </row>
    <row r="723" spans="2:65" s="1" customFormat="1" ht="16.5" customHeight="1">
      <c r="B723" s="104"/>
      <c r="C723" s="105" t="s">
        <v>838</v>
      </c>
      <c r="D723" s="105" t="s">
        <v>107</v>
      </c>
      <c r="E723" s="106" t="s">
        <v>1561</v>
      </c>
      <c r="F723" s="107" t="s">
        <v>1562</v>
      </c>
      <c r="G723" s="108" t="s">
        <v>124</v>
      </c>
      <c r="H723" s="109">
        <v>100</v>
      </c>
      <c r="I723" s="110">
        <v>328</v>
      </c>
      <c r="J723" s="110">
        <f>ROUND(I723*H723,2)</f>
        <v>32800</v>
      </c>
      <c r="K723" s="107" t="s">
        <v>111</v>
      </c>
      <c r="L723" s="25"/>
      <c r="M723" s="111" t="s">
        <v>3</v>
      </c>
      <c r="N723" s="112" t="s">
        <v>37</v>
      </c>
      <c r="O723" s="113">
        <v>0</v>
      </c>
      <c r="P723" s="113">
        <f>O723*H723</f>
        <v>0</v>
      </c>
      <c r="Q723" s="113">
        <v>0</v>
      </c>
      <c r="R723" s="113">
        <f>Q723*H723</f>
        <v>0</v>
      </c>
      <c r="S723" s="113">
        <v>0</v>
      </c>
      <c r="T723" s="114">
        <f>S723*H723</f>
        <v>0</v>
      </c>
      <c r="AR723" s="115" t="s">
        <v>112</v>
      </c>
      <c r="AT723" s="115" t="s">
        <v>107</v>
      </c>
      <c r="AU723" s="115" t="s">
        <v>66</v>
      </c>
      <c r="AY723" s="13" t="s">
        <v>113</v>
      </c>
      <c r="BE723" s="116">
        <f>IF(N723="základní",J723,0)</f>
        <v>32800</v>
      </c>
      <c r="BF723" s="116">
        <f>IF(N723="snížená",J723,0)</f>
        <v>0</v>
      </c>
      <c r="BG723" s="116">
        <f>IF(N723="zákl. přenesená",J723,0)</f>
        <v>0</v>
      </c>
      <c r="BH723" s="116">
        <f>IF(N723="sníž. přenesená",J723,0)</f>
        <v>0</v>
      </c>
      <c r="BI723" s="116">
        <f>IF(N723="nulová",J723,0)</f>
        <v>0</v>
      </c>
      <c r="BJ723" s="13" t="s">
        <v>74</v>
      </c>
      <c r="BK723" s="116">
        <f>ROUND(I723*H723,2)</f>
        <v>32800</v>
      </c>
      <c r="BL723" s="13" t="s">
        <v>112</v>
      </c>
      <c r="BM723" s="115" t="s">
        <v>1563</v>
      </c>
    </row>
    <row r="724" spans="2:65" s="1" customFormat="1" ht="39">
      <c r="B724" s="25"/>
      <c r="D724" s="117" t="s">
        <v>114</v>
      </c>
      <c r="F724" s="118" t="s">
        <v>1564</v>
      </c>
      <c r="L724" s="25"/>
      <c r="M724" s="119"/>
      <c r="T724" s="46"/>
      <c r="AT724" s="13" t="s">
        <v>114</v>
      </c>
      <c r="AU724" s="13" t="s">
        <v>66</v>
      </c>
    </row>
    <row r="725" spans="2:65" s="1" customFormat="1" ht="16.5" customHeight="1">
      <c r="B725" s="104"/>
      <c r="C725" s="105" t="s">
        <v>1565</v>
      </c>
      <c r="D725" s="105" t="s">
        <v>107</v>
      </c>
      <c r="E725" s="106" t="s">
        <v>1566</v>
      </c>
      <c r="F725" s="107" t="s">
        <v>1567</v>
      </c>
      <c r="G725" s="108" t="s">
        <v>124</v>
      </c>
      <c r="H725" s="109">
        <v>200</v>
      </c>
      <c r="I725" s="110">
        <v>372</v>
      </c>
      <c r="J725" s="110">
        <f>ROUND(I725*H725,2)</f>
        <v>74400</v>
      </c>
      <c r="K725" s="107" t="s">
        <v>111</v>
      </c>
      <c r="L725" s="25"/>
      <c r="M725" s="111" t="s">
        <v>3</v>
      </c>
      <c r="N725" s="112" t="s">
        <v>37</v>
      </c>
      <c r="O725" s="113">
        <v>0</v>
      </c>
      <c r="P725" s="113">
        <f>O725*H725</f>
        <v>0</v>
      </c>
      <c r="Q725" s="113">
        <v>0</v>
      </c>
      <c r="R725" s="113">
        <f>Q725*H725</f>
        <v>0</v>
      </c>
      <c r="S725" s="113">
        <v>0</v>
      </c>
      <c r="T725" s="114">
        <f>S725*H725</f>
        <v>0</v>
      </c>
      <c r="AR725" s="115" t="s">
        <v>112</v>
      </c>
      <c r="AT725" s="115" t="s">
        <v>107</v>
      </c>
      <c r="AU725" s="115" t="s">
        <v>66</v>
      </c>
      <c r="AY725" s="13" t="s">
        <v>113</v>
      </c>
      <c r="BE725" s="116">
        <f>IF(N725="základní",J725,0)</f>
        <v>74400</v>
      </c>
      <c r="BF725" s="116">
        <f>IF(N725="snížená",J725,0)</f>
        <v>0</v>
      </c>
      <c r="BG725" s="116">
        <f>IF(N725="zákl. přenesená",J725,0)</f>
        <v>0</v>
      </c>
      <c r="BH725" s="116">
        <f>IF(N725="sníž. přenesená",J725,0)</f>
        <v>0</v>
      </c>
      <c r="BI725" s="116">
        <f>IF(N725="nulová",J725,0)</f>
        <v>0</v>
      </c>
      <c r="BJ725" s="13" t="s">
        <v>74</v>
      </c>
      <c r="BK725" s="116">
        <f>ROUND(I725*H725,2)</f>
        <v>74400</v>
      </c>
      <c r="BL725" s="13" t="s">
        <v>112</v>
      </c>
      <c r="BM725" s="115" t="s">
        <v>1568</v>
      </c>
    </row>
    <row r="726" spans="2:65" s="1" customFormat="1" ht="39">
      <c r="B726" s="25"/>
      <c r="D726" s="117" t="s">
        <v>114</v>
      </c>
      <c r="F726" s="118" t="s">
        <v>1569</v>
      </c>
      <c r="L726" s="25"/>
      <c r="M726" s="119"/>
      <c r="T726" s="46"/>
      <c r="AT726" s="13" t="s">
        <v>114</v>
      </c>
      <c r="AU726" s="13" t="s">
        <v>66</v>
      </c>
    </row>
    <row r="727" spans="2:65" s="1" customFormat="1" ht="16.5" customHeight="1">
      <c r="B727" s="104"/>
      <c r="C727" s="105" t="s">
        <v>842</v>
      </c>
      <c r="D727" s="105" t="s">
        <v>107</v>
      </c>
      <c r="E727" s="106" t="s">
        <v>1570</v>
      </c>
      <c r="F727" s="107" t="s">
        <v>1571</v>
      </c>
      <c r="G727" s="108" t="s">
        <v>124</v>
      </c>
      <c r="H727" s="109">
        <v>500</v>
      </c>
      <c r="I727" s="110">
        <v>373</v>
      </c>
      <c r="J727" s="110">
        <f>ROUND(I727*H727,2)</f>
        <v>186500</v>
      </c>
      <c r="K727" s="107" t="s">
        <v>111</v>
      </c>
      <c r="L727" s="25"/>
      <c r="M727" s="111" t="s">
        <v>3</v>
      </c>
      <c r="N727" s="112" t="s">
        <v>37</v>
      </c>
      <c r="O727" s="113">
        <v>0</v>
      </c>
      <c r="P727" s="113">
        <f>O727*H727</f>
        <v>0</v>
      </c>
      <c r="Q727" s="113">
        <v>0</v>
      </c>
      <c r="R727" s="113">
        <f>Q727*H727</f>
        <v>0</v>
      </c>
      <c r="S727" s="113">
        <v>0</v>
      </c>
      <c r="T727" s="114">
        <f>S727*H727</f>
        <v>0</v>
      </c>
      <c r="AR727" s="115" t="s">
        <v>112</v>
      </c>
      <c r="AT727" s="115" t="s">
        <v>107</v>
      </c>
      <c r="AU727" s="115" t="s">
        <v>66</v>
      </c>
      <c r="AY727" s="13" t="s">
        <v>113</v>
      </c>
      <c r="BE727" s="116">
        <f>IF(N727="základní",J727,0)</f>
        <v>186500</v>
      </c>
      <c r="BF727" s="116">
        <f>IF(N727="snížená",J727,0)</f>
        <v>0</v>
      </c>
      <c r="BG727" s="116">
        <f>IF(N727="zákl. přenesená",J727,0)</f>
        <v>0</v>
      </c>
      <c r="BH727" s="116">
        <f>IF(N727="sníž. přenesená",J727,0)</f>
        <v>0</v>
      </c>
      <c r="BI727" s="116">
        <f>IF(N727="nulová",J727,0)</f>
        <v>0</v>
      </c>
      <c r="BJ727" s="13" t="s">
        <v>74</v>
      </c>
      <c r="BK727" s="116">
        <f>ROUND(I727*H727,2)</f>
        <v>186500</v>
      </c>
      <c r="BL727" s="13" t="s">
        <v>112</v>
      </c>
      <c r="BM727" s="115" t="s">
        <v>1572</v>
      </c>
    </row>
    <row r="728" spans="2:65" s="1" customFormat="1" ht="39">
      <c r="B728" s="25"/>
      <c r="D728" s="117" t="s">
        <v>114</v>
      </c>
      <c r="F728" s="118" t="s">
        <v>1573</v>
      </c>
      <c r="L728" s="25"/>
      <c r="M728" s="119"/>
      <c r="T728" s="46"/>
      <c r="AT728" s="13" t="s">
        <v>114</v>
      </c>
      <c r="AU728" s="13" t="s">
        <v>66</v>
      </c>
    </row>
    <row r="729" spans="2:65" s="1" customFormat="1" ht="16.5" customHeight="1">
      <c r="B729" s="104"/>
      <c r="C729" s="105" t="s">
        <v>1574</v>
      </c>
      <c r="D729" s="105" t="s">
        <v>107</v>
      </c>
      <c r="E729" s="106" t="s">
        <v>1575</v>
      </c>
      <c r="F729" s="107" t="s">
        <v>1576</v>
      </c>
      <c r="G729" s="108" t="s">
        <v>124</v>
      </c>
      <c r="H729" s="109">
        <v>500</v>
      </c>
      <c r="I729" s="110">
        <v>309</v>
      </c>
      <c r="J729" s="110">
        <f>ROUND(I729*H729,2)</f>
        <v>154500</v>
      </c>
      <c r="K729" s="107" t="s">
        <v>111</v>
      </c>
      <c r="L729" s="25"/>
      <c r="M729" s="111" t="s">
        <v>3</v>
      </c>
      <c r="N729" s="112" t="s">
        <v>37</v>
      </c>
      <c r="O729" s="113">
        <v>0</v>
      </c>
      <c r="P729" s="113">
        <f>O729*H729</f>
        <v>0</v>
      </c>
      <c r="Q729" s="113">
        <v>0</v>
      </c>
      <c r="R729" s="113">
        <f>Q729*H729</f>
        <v>0</v>
      </c>
      <c r="S729" s="113">
        <v>0</v>
      </c>
      <c r="T729" s="114">
        <f>S729*H729</f>
        <v>0</v>
      </c>
      <c r="AR729" s="115" t="s">
        <v>112</v>
      </c>
      <c r="AT729" s="115" t="s">
        <v>107</v>
      </c>
      <c r="AU729" s="115" t="s">
        <v>66</v>
      </c>
      <c r="AY729" s="13" t="s">
        <v>113</v>
      </c>
      <c r="BE729" s="116">
        <f>IF(N729="základní",J729,0)</f>
        <v>154500</v>
      </c>
      <c r="BF729" s="116">
        <f>IF(N729="snížená",J729,0)</f>
        <v>0</v>
      </c>
      <c r="BG729" s="116">
        <f>IF(N729="zákl. přenesená",J729,0)</f>
        <v>0</v>
      </c>
      <c r="BH729" s="116">
        <f>IF(N729="sníž. přenesená",J729,0)</f>
        <v>0</v>
      </c>
      <c r="BI729" s="116">
        <f>IF(N729="nulová",J729,0)</f>
        <v>0</v>
      </c>
      <c r="BJ729" s="13" t="s">
        <v>74</v>
      </c>
      <c r="BK729" s="116">
        <f>ROUND(I729*H729,2)</f>
        <v>154500</v>
      </c>
      <c r="BL729" s="13" t="s">
        <v>112</v>
      </c>
      <c r="BM729" s="115" t="s">
        <v>1577</v>
      </c>
    </row>
    <row r="730" spans="2:65" s="1" customFormat="1" ht="39">
      <c r="B730" s="25"/>
      <c r="D730" s="117" t="s">
        <v>114</v>
      </c>
      <c r="F730" s="118" t="s">
        <v>1578</v>
      </c>
      <c r="L730" s="25"/>
      <c r="M730" s="119"/>
      <c r="T730" s="46"/>
      <c r="AT730" s="13" t="s">
        <v>114</v>
      </c>
      <c r="AU730" s="13" t="s">
        <v>66</v>
      </c>
    </row>
    <row r="731" spans="2:65" s="1" customFormat="1" ht="16.5" customHeight="1">
      <c r="B731" s="104"/>
      <c r="C731" s="105" t="s">
        <v>847</v>
      </c>
      <c r="D731" s="105" t="s">
        <v>107</v>
      </c>
      <c r="E731" s="106" t="s">
        <v>1579</v>
      </c>
      <c r="F731" s="107" t="s">
        <v>1580</v>
      </c>
      <c r="G731" s="108" t="s">
        <v>124</v>
      </c>
      <c r="H731" s="109">
        <v>100</v>
      </c>
      <c r="I731" s="110">
        <v>384</v>
      </c>
      <c r="J731" s="110">
        <f>ROUND(I731*H731,2)</f>
        <v>38400</v>
      </c>
      <c r="K731" s="107" t="s">
        <v>111</v>
      </c>
      <c r="L731" s="25"/>
      <c r="M731" s="111" t="s">
        <v>3</v>
      </c>
      <c r="N731" s="112" t="s">
        <v>37</v>
      </c>
      <c r="O731" s="113">
        <v>0</v>
      </c>
      <c r="P731" s="113">
        <f>O731*H731</f>
        <v>0</v>
      </c>
      <c r="Q731" s="113">
        <v>0</v>
      </c>
      <c r="R731" s="113">
        <f>Q731*H731</f>
        <v>0</v>
      </c>
      <c r="S731" s="113">
        <v>0</v>
      </c>
      <c r="T731" s="114">
        <f>S731*H731</f>
        <v>0</v>
      </c>
      <c r="AR731" s="115" t="s">
        <v>112</v>
      </c>
      <c r="AT731" s="115" t="s">
        <v>107</v>
      </c>
      <c r="AU731" s="115" t="s">
        <v>66</v>
      </c>
      <c r="AY731" s="13" t="s">
        <v>113</v>
      </c>
      <c r="BE731" s="116">
        <f>IF(N731="základní",J731,0)</f>
        <v>38400</v>
      </c>
      <c r="BF731" s="116">
        <f>IF(N731="snížená",J731,0)</f>
        <v>0</v>
      </c>
      <c r="BG731" s="116">
        <f>IF(N731="zákl. přenesená",J731,0)</f>
        <v>0</v>
      </c>
      <c r="BH731" s="116">
        <f>IF(N731="sníž. přenesená",J731,0)</f>
        <v>0</v>
      </c>
      <c r="BI731" s="116">
        <f>IF(N731="nulová",J731,0)</f>
        <v>0</v>
      </c>
      <c r="BJ731" s="13" t="s">
        <v>74</v>
      </c>
      <c r="BK731" s="116">
        <f>ROUND(I731*H731,2)</f>
        <v>38400</v>
      </c>
      <c r="BL731" s="13" t="s">
        <v>112</v>
      </c>
      <c r="BM731" s="115" t="s">
        <v>1581</v>
      </c>
    </row>
    <row r="732" spans="2:65" s="1" customFormat="1" ht="39">
      <c r="B732" s="25"/>
      <c r="D732" s="117" t="s">
        <v>114</v>
      </c>
      <c r="F732" s="118" t="s">
        <v>1582</v>
      </c>
      <c r="L732" s="25"/>
      <c r="M732" s="119"/>
      <c r="T732" s="46"/>
      <c r="AT732" s="13" t="s">
        <v>114</v>
      </c>
      <c r="AU732" s="13" t="s">
        <v>66</v>
      </c>
    </row>
    <row r="733" spans="2:65" s="1" customFormat="1" ht="16.5" customHeight="1">
      <c r="B733" s="104"/>
      <c r="C733" s="105" t="s">
        <v>1583</v>
      </c>
      <c r="D733" s="105" t="s">
        <v>107</v>
      </c>
      <c r="E733" s="106" t="s">
        <v>1584</v>
      </c>
      <c r="F733" s="107" t="s">
        <v>1585</v>
      </c>
      <c r="G733" s="108" t="s">
        <v>124</v>
      </c>
      <c r="H733" s="109">
        <v>500</v>
      </c>
      <c r="I733" s="110">
        <v>328</v>
      </c>
      <c r="J733" s="110">
        <f>ROUND(I733*H733,2)</f>
        <v>164000</v>
      </c>
      <c r="K733" s="107" t="s">
        <v>111</v>
      </c>
      <c r="L733" s="25"/>
      <c r="M733" s="111" t="s">
        <v>3</v>
      </c>
      <c r="N733" s="112" t="s">
        <v>37</v>
      </c>
      <c r="O733" s="113">
        <v>0</v>
      </c>
      <c r="P733" s="113">
        <f>O733*H733</f>
        <v>0</v>
      </c>
      <c r="Q733" s="113">
        <v>0</v>
      </c>
      <c r="R733" s="113">
        <f>Q733*H733</f>
        <v>0</v>
      </c>
      <c r="S733" s="113">
        <v>0</v>
      </c>
      <c r="T733" s="114">
        <f>S733*H733</f>
        <v>0</v>
      </c>
      <c r="AR733" s="115" t="s">
        <v>112</v>
      </c>
      <c r="AT733" s="115" t="s">
        <v>107</v>
      </c>
      <c r="AU733" s="115" t="s">
        <v>66</v>
      </c>
      <c r="AY733" s="13" t="s">
        <v>113</v>
      </c>
      <c r="BE733" s="116">
        <f>IF(N733="základní",J733,0)</f>
        <v>164000</v>
      </c>
      <c r="BF733" s="116">
        <f>IF(N733="snížená",J733,0)</f>
        <v>0</v>
      </c>
      <c r="BG733" s="116">
        <f>IF(N733="zákl. přenesená",J733,0)</f>
        <v>0</v>
      </c>
      <c r="BH733" s="116">
        <f>IF(N733="sníž. přenesená",J733,0)</f>
        <v>0</v>
      </c>
      <c r="BI733" s="116">
        <f>IF(N733="nulová",J733,0)</f>
        <v>0</v>
      </c>
      <c r="BJ733" s="13" t="s">
        <v>74</v>
      </c>
      <c r="BK733" s="116">
        <f>ROUND(I733*H733,2)</f>
        <v>164000</v>
      </c>
      <c r="BL733" s="13" t="s">
        <v>112</v>
      </c>
      <c r="BM733" s="115" t="s">
        <v>1586</v>
      </c>
    </row>
    <row r="734" spans="2:65" s="1" customFormat="1" ht="39">
      <c r="B734" s="25"/>
      <c r="D734" s="117" t="s">
        <v>114</v>
      </c>
      <c r="F734" s="118" t="s">
        <v>1587</v>
      </c>
      <c r="L734" s="25"/>
      <c r="M734" s="119"/>
      <c r="T734" s="46"/>
      <c r="AT734" s="13" t="s">
        <v>114</v>
      </c>
      <c r="AU734" s="13" t="s">
        <v>66</v>
      </c>
    </row>
    <row r="735" spans="2:65" s="1" customFormat="1" ht="16.5" customHeight="1">
      <c r="B735" s="104"/>
      <c r="C735" s="105" t="s">
        <v>851</v>
      </c>
      <c r="D735" s="105" t="s">
        <v>107</v>
      </c>
      <c r="E735" s="106" t="s">
        <v>1588</v>
      </c>
      <c r="F735" s="107" t="s">
        <v>1589</v>
      </c>
      <c r="G735" s="108" t="s">
        <v>124</v>
      </c>
      <c r="H735" s="109">
        <v>200</v>
      </c>
      <c r="I735" s="110">
        <v>403</v>
      </c>
      <c r="J735" s="110">
        <f>ROUND(I735*H735,2)</f>
        <v>80600</v>
      </c>
      <c r="K735" s="107" t="s">
        <v>111</v>
      </c>
      <c r="L735" s="25"/>
      <c r="M735" s="111" t="s">
        <v>3</v>
      </c>
      <c r="N735" s="112" t="s">
        <v>37</v>
      </c>
      <c r="O735" s="113">
        <v>0</v>
      </c>
      <c r="P735" s="113">
        <f>O735*H735</f>
        <v>0</v>
      </c>
      <c r="Q735" s="113">
        <v>0</v>
      </c>
      <c r="R735" s="113">
        <f>Q735*H735</f>
        <v>0</v>
      </c>
      <c r="S735" s="113">
        <v>0</v>
      </c>
      <c r="T735" s="114">
        <f>S735*H735</f>
        <v>0</v>
      </c>
      <c r="AR735" s="115" t="s">
        <v>112</v>
      </c>
      <c r="AT735" s="115" t="s">
        <v>107</v>
      </c>
      <c r="AU735" s="115" t="s">
        <v>66</v>
      </c>
      <c r="AY735" s="13" t="s">
        <v>113</v>
      </c>
      <c r="BE735" s="116">
        <f>IF(N735="základní",J735,0)</f>
        <v>80600</v>
      </c>
      <c r="BF735" s="116">
        <f>IF(N735="snížená",J735,0)</f>
        <v>0</v>
      </c>
      <c r="BG735" s="116">
        <f>IF(N735="zákl. přenesená",J735,0)</f>
        <v>0</v>
      </c>
      <c r="BH735" s="116">
        <f>IF(N735="sníž. přenesená",J735,0)</f>
        <v>0</v>
      </c>
      <c r="BI735" s="116">
        <f>IF(N735="nulová",J735,0)</f>
        <v>0</v>
      </c>
      <c r="BJ735" s="13" t="s">
        <v>74</v>
      </c>
      <c r="BK735" s="116">
        <f>ROUND(I735*H735,2)</f>
        <v>80600</v>
      </c>
      <c r="BL735" s="13" t="s">
        <v>112</v>
      </c>
      <c r="BM735" s="115" t="s">
        <v>1590</v>
      </c>
    </row>
    <row r="736" spans="2:65" s="1" customFormat="1" ht="39">
      <c r="B736" s="25"/>
      <c r="D736" s="117" t="s">
        <v>114</v>
      </c>
      <c r="F736" s="118" t="s">
        <v>1591</v>
      </c>
      <c r="L736" s="25"/>
      <c r="M736" s="119"/>
      <c r="T736" s="46"/>
      <c r="AT736" s="13" t="s">
        <v>114</v>
      </c>
      <c r="AU736" s="13" t="s">
        <v>66</v>
      </c>
    </row>
    <row r="737" spans="2:65" s="1" customFormat="1" ht="16.5" customHeight="1">
      <c r="B737" s="104"/>
      <c r="C737" s="105" t="s">
        <v>1592</v>
      </c>
      <c r="D737" s="105" t="s">
        <v>107</v>
      </c>
      <c r="E737" s="106" t="s">
        <v>1593</v>
      </c>
      <c r="F737" s="107" t="s">
        <v>1594</v>
      </c>
      <c r="G737" s="108" t="s">
        <v>124</v>
      </c>
      <c r="H737" s="109">
        <v>1000</v>
      </c>
      <c r="I737" s="110">
        <v>340</v>
      </c>
      <c r="J737" s="110">
        <f>ROUND(I737*H737,2)</f>
        <v>340000</v>
      </c>
      <c r="K737" s="107" t="s">
        <v>111</v>
      </c>
      <c r="L737" s="25"/>
      <c r="M737" s="111" t="s">
        <v>3</v>
      </c>
      <c r="N737" s="112" t="s">
        <v>37</v>
      </c>
      <c r="O737" s="113">
        <v>0</v>
      </c>
      <c r="P737" s="113">
        <f>O737*H737</f>
        <v>0</v>
      </c>
      <c r="Q737" s="113">
        <v>0</v>
      </c>
      <c r="R737" s="113">
        <f>Q737*H737</f>
        <v>0</v>
      </c>
      <c r="S737" s="113">
        <v>0</v>
      </c>
      <c r="T737" s="114">
        <f>S737*H737</f>
        <v>0</v>
      </c>
      <c r="AR737" s="115" t="s">
        <v>112</v>
      </c>
      <c r="AT737" s="115" t="s">
        <v>107</v>
      </c>
      <c r="AU737" s="115" t="s">
        <v>66</v>
      </c>
      <c r="AY737" s="13" t="s">
        <v>113</v>
      </c>
      <c r="BE737" s="116">
        <f>IF(N737="základní",J737,0)</f>
        <v>340000</v>
      </c>
      <c r="BF737" s="116">
        <f>IF(N737="snížená",J737,0)</f>
        <v>0</v>
      </c>
      <c r="BG737" s="116">
        <f>IF(N737="zákl. přenesená",J737,0)</f>
        <v>0</v>
      </c>
      <c r="BH737" s="116">
        <f>IF(N737="sníž. přenesená",J737,0)</f>
        <v>0</v>
      </c>
      <c r="BI737" s="116">
        <f>IF(N737="nulová",J737,0)</f>
        <v>0</v>
      </c>
      <c r="BJ737" s="13" t="s">
        <v>74</v>
      </c>
      <c r="BK737" s="116">
        <f>ROUND(I737*H737,2)</f>
        <v>340000</v>
      </c>
      <c r="BL737" s="13" t="s">
        <v>112</v>
      </c>
      <c r="BM737" s="115" t="s">
        <v>1595</v>
      </c>
    </row>
    <row r="738" spans="2:65" s="1" customFormat="1" ht="39">
      <c r="B738" s="25"/>
      <c r="D738" s="117" t="s">
        <v>114</v>
      </c>
      <c r="F738" s="118" t="s">
        <v>1596</v>
      </c>
      <c r="L738" s="25"/>
      <c r="M738" s="119"/>
      <c r="T738" s="46"/>
      <c r="AT738" s="13" t="s">
        <v>114</v>
      </c>
      <c r="AU738" s="13" t="s">
        <v>66</v>
      </c>
    </row>
    <row r="739" spans="2:65" s="1" customFormat="1" ht="24.2" customHeight="1">
      <c r="B739" s="104"/>
      <c r="C739" s="105" t="s">
        <v>856</v>
      </c>
      <c r="D739" s="105" t="s">
        <v>107</v>
      </c>
      <c r="E739" s="106" t="s">
        <v>1597</v>
      </c>
      <c r="F739" s="107" t="s">
        <v>1598</v>
      </c>
      <c r="G739" s="108" t="s">
        <v>124</v>
      </c>
      <c r="H739" s="109">
        <v>200</v>
      </c>
      <c r="I739" s="110">
        <v>415</v>
      </c>
      <c r="J739" s="110">
        <f>ROUND(I739*H739,2)</f>
        <v>83000</v>
      </c>
      <c r="K739" s="107" t="s">
        <v>111</v>
      </c>
      <c r="L739" s="25"/>
      <c r="M739" s="111" t="s">
        <v>3</v>
      </c>
      <c r="N739" s="112" t="s">
        <v>37</v>
      </c>
      <c r="O739" s="113">
        <v>0</v>
      </c>
      <c r="P739" s="113">
        <f>O739*H739</f>
        <v>0</v>
      </c>
      <c r="Q739" s="113">
        <v>0</v>
      </c>
      <c r="R739" s="113">
        <f>Q739*H739</f>
        <v>0</v>
      </c>
      <c r="S739" s="113">
        <v>0</v>
      </c>
      <c r="T739" s="114">
        <f>S739*H739</f>
        <v>0</v>
      </c>
      <c r="AR739" s="115" t="s">
        <v>112</v>
      </c>
      <c r="AT739" s="115" t="s">
        <v>107</v>
      </c>
      <c r="AU739" s="115" t="s">
        <v>66</v>
      </c>
      <c r="AY739" s="13" t="s">
        <v>113</v>
      </c>
      <c r="BE739" s="116">
        <f>IF(N739="základní",J739,0)</f>
        <v>83000</v>
      </c>
      <c r="BF739" s="116">
        <f>IF(N739="snížená",J739,0)</f>
        <v>0</v>
      </c>
      <c r="BG739" s="116">
        <f>IF(N739="zákl. přenesená",J739,0)</f>
        <v>0</v>
      </c>
      <c r="BH739" s="116">
        <f>IF(N739="sníž. přenesená",J739,0)</f>
        <v>0</v>
      </c>
      <c r="BI739" s="116">
        <f>IF(N739="nulová",J739,0)</f>
        <v>0</v>
      </c>
      <c r="BJ739" s="13" t="s">
        <v>74</v>
      </c>
      <c r="BK739" s="116">
        <f>ROUND(I739*H739,2)</f>
        <v>83000</v>
      </c>
      <c r="BL739" s="13" t="s">
        <v>112</v>
      </c>
      <c r="BM739" s="115" t="s">
        <v>1599</v>
      </c>
    </row>
    <row r="740" spans="2:65" s="1" customFormat="1" ht="39">
      <c r="B740" s="25"/>
      <c r="D740" s="117" t="s">
        <v>114</v>
      </c>
      <c r="F740" s="118" t="s">
        <v>1600</v>
      </c>
      <c r="L740" s="25"/>
      <c r="M740" s="119"/>
      <c r="T740" s="46"/>
      <c r="AT740" s="13" t="s">
        <v>114</v>
      </c>
      <c r="AU740" s="13" t="s">
        <v>66</v>
      </c>
    </row>
    <row r="741" spans="2:65" s="1" customFormat="1" ht="21.75" customHeight="1">
      <c r="B741" s="104"/>
      <c r="C741" s="105" t="s">
        <v>1601</v>
      </c>
      <c r="D741" s="105" t="s">
        <v>107</v>
      </c>
      <c r="E741" s="106" t="s">
        <v>1602</v>
      </c>
      <c r="F741" s="107" t="s">
        <v>1603</v>
      </c>
      <c r="G741" s="108" t="s">
        <v>124</v>
      </c>
      <c r="H741" s="109">
        <v>1000</v>
      </c>
      <c r="I741" s="110">
        <v>350</v>
      </c>
      <c r="J741" s="110">
        <f>ROUND(I741*H741,2)</f>
        <v>350000</v>
      </c>
      <c r="K741" s="107" t="s">
        <v>111</v>
      </c>
      <c r="L741" s="25"/>
      <c r="M741" s="111" t="s">
        <v>3</v>
      </c>
      <c r="N741" s="112" t="s">
        <v>37</v>
      </c>
      <c r="O741" s="113">
        <v>0</v>
      </c>
      <c r="P741" s="113">
        <f>O741*H741</f>
        <v>0</v>
      </c>
      <c r="Q741" s="113">
        <v>0</v>
      </c>
      <c r="R741" s="113">
        <f>Q741*H741</f>
        <v>0</v>
      </c>
      <c r="S741" s="113">
        <v>0</v>
      </c>
      <c r="T741" s="114">
        <f>S741*H741</f>
        <v>0</v>
      </c>
      <c r="AR741" s="115" t="s">
        <v>112</v>
      </c>
      <c r="AT741" s="115" t="s">
        <v>107</v>
      </c>
      <c r="AU741" s="115" t="s">
        <v>66</v>
      </c>
      <c r="AY741" s="13" t="s">
        <v>113</v>
      </c>
      <c r="BE741" s="116">
        <f>IF(N741="základní",J741,0)</f>
        <v>350000</v>
      </c>
      <c r="BF741" s="116">
        <f>IF(N741="snížená",J741,0)</f>
        <v>0</v>
      </c>
      <c r="BG741" s="116">
        <f>IF(N741="zákl. přenesená",J741,0)</f>
        <v>0</v>
      </c>
      <c r="BH741" s="116">
        <f>IF(N741="sníž. přenesená",J741,0)</f>
        <v>0</v>
      </c>
      <c r="BI741" s="116">
        <f>IF(N741="nulová",J741,0)</f>
        <v>0</v>
      </c>
      <c r="BJ741" s="13" t="s">
        <v>74</v>
      </c>
      <c r="BK741" s="116">
        <f>ROUND(I741*H741,2)</f>
        <v>350000</v>
      </c>
      <c r="BL741" s="13" t="s">
        <v>112</v>
      </c>
      <c r="BM741" s="115" t="s">
        <v>1604</v>
      </c>
    </row>
    <row r="742" spans="2:65" s="1" customFormat="1" ht="39">
      <c r="B742" s="25"/>
      <c r="D742" s="117" t="s">
        <v>114</v>
      </c>
      <c r="F742" s="118" t="s">
        <v>1605</v>
      </c>
      <c r="L742" s="25"/>
      <c r="M742" s="119"/>
      <c r="T742" s="46"/>
      <c r="AT742" s="13" t="s">
        <v>114</v>
      </c>
      <c r="AU742" s="13" t="s">
        <v>66</v>
      </c>
    </row>
    <row r="743" spans="2:65" s="1" customFormat="1" ht="16.5" customHeight="1">
      <c r="B743" s="104"/>
      <c r="C743" s="105" t="s">
        <v>860</v>
      </c>
      <c r="D743" s="105" t="s">
        <v>107</v>
      </c>
      <c r="E743" s="106" t="s">
        <v>1606</v>
      </c>
      <c r="F743" s="107" t="s">
        <v>1607</v>
      </c>
      <c r="G743" s="108" t="s">
        <v>124</v>
      </c>
      <c r="H743" s="109">
        <v>100</v>
      </c>
      <c r="I743" s="110">
        <v>470</v>
      </c>
      <c r="J743" s="110">
        <f>ROUND(I743*H743,2)</f>
        <v>47000</v>
      </c>
      <c r="K743" s="107" t="s">
        <v>111</v>
      </c>
      <c r="L743" s="25"/>
      <c r="M743" s="111" t="s">
        <v>3</v>
      </c>
      <c r="N743" s="112" t="s">
        <v>37</v>
      </c>
      <c r="O743" s="113">
        <v>0</v>
      </c>
      <c r="P743" s="113">
        <f>O743*H743</f>
        <v>0</v>
      </c>
      <c r="Q743" s="113">
        <v>0</v>
      </c>
      <c r="R743" s="113">
        <f>Q743*H743</f>
        <v>0</v>
      </c>
      <c r="S743" s="113">
        <v>0</v>
      </c>
      <c r="T743" s="114">
        <f>S743*H743</f>
        <v>0</v>
      </c>
      <c r="AR743" s="115" t="s">
        <v>112</v>
      </c>
      <c r="AT743" s="115" t="s">
        <v>107</v>
      </c>
      <c r="AU743" s="115" t="s">
        <v>66</v>
      </c>
      <c r="AY743" s="13" t="s">
        <v>113</v>
      </c>
      <c r="BE743" s="116">
        <f>IF(N743="základní",J743,0)</f>
        <v>47000</v>
      </c>
      <c r="BF743" s="116">
        <f>IF(N743="snížená",J743,0)</f>
        <v>0</v>
      </c>
      <c r="BG743" s="116">
        <f>IF(N743="zákl. přenesená",J743,0)</f>
        <v>0</v>
      </c>
      <c r="BH743" s="116">
        <f>IF(N743="sníž. přenesená",J743,0)</f>
        <v>0</v>
      </c>
      <c r="BI743" s="116">
        <f>IF(N743="nulová",J743,0)</f>
        <v>0</v>
      </c>
      <c r="BJ743" s="13" t="s">
        <v>74</v>
      </c>
      <c r="BK743" s="116">
        <f>ROUND(I743*H743,2)</f>
        <v>47000</v>
      </c>
      <c r="BL743" s="13" t="s">
        <v>112</v>
      </c>
      <c r="BM743" s="115" t="s">
        <v>1608</v>
      </c>
    </row>
    <row r="744" spans="2:65" s="1" customFormat="1" ht="39">
      <c r="B744" s="25"/>
      <c r="D744" s="117" t="s">
        <v>114</v>
      </c>
      <c r="F744" s="118" t="s">
        <v>1609</v>
      </c>
      <c r="L744" s="25"/>
      <c r="M744" s="119"/>
      <c r="T744" s="46"/>
      <c r="AT744" s="13" t="s">
        <v>114</v>
      </c>
      <c r="AU744" s="13" t="s">
        <v>66</v>
      </c>
    </row>
    <row r="745" spans="2:65" s="1" customFormat="1" ht="16.5" customHeight="1">
      <c r="B745" s="104"/>
      <c r="C745" s="105" t="s">
        <v>1610</v>
      </c>
      <c r="D745" s="105" t="s">
        <v>107</v>
      </c>
      <c r="E745" s="106" t="s">
        <v>1611</v>
      </c>
      <c r="F745" s="107" t="s">
        <v>1612</v>
      </c>
      <c r="G745" s="108" t="s">
        <v>124</v>
      </c>
      <c r="H745" s="109">
        <v>200</v>
      </c>
      <c r="I745" s="110">
        <v>479</v>
      </c>
      <c r="J745" s="110">
        <f>ROUND(I745*H745,2)</f>
        <v>95800</v>
      </c>
      <c r="K745" s="107" t="s">
        <v>111</v>
      </c>
      <c r="L745" s="25"/>
      <c r="M745" s="111" t="s">
        <v>3</v>
      </c>
      <c r="N745" s="112" t="s">
        <v>37</v>
      </c>
      <c r="O745" s="113">
        <v>0</v>
      </c>
      <c r="P745" s="113">
        <f>O745*H745</f>
        <v>0</v>
      </c>
      <c r="Q745" s="113">
        <v>0</v>
      </c>
      <c r="R745" s="113">
        <f>Q745*H745</f>
        <v>0</v>
      </c>
      <c r="S745" s="113">
        <v>0</v>
      </c>
      <c r="T745" s="114">
        <f>S745*H745</f>
        <v>0</v>
      </c>
      <c r="AR745" s="115" t="s">
        <v>112</v>
      </c>
      <c r="AT745" s="115" t="s">
        <v>107</v>
      </c>
      <c r="AU745" s="115" t="s">
        <v>66</v>
      </c>
      <c r="AY745" s="13" t="s">
        <v>113</v>
      </c>
      <c r="BE745" s="116">
        <f>IF(N745="základní",J745,0)</f>
        <v>95800</v>
      </c>
      <c r="BF745" s="116">
        <f>IF(N745="snížená",J745,0)</f>
        <v>0</v>
      </c>
      <c r="BG745" s="116">
        <f>IF(N745="zákl. přenesená",J745,0)</f>
        <v>0</v>
      </c>
      <c r="BH745" s="116">
        <f>IF(N745="sníž. přenesená",J745,0)</f>
        <v>0</v>
      </c>
      <c r="BI745" s="116">
        <f>IF(N745="nulová",J745,0)</f>
        <v>0</v>
      </c>
      <c r="BJ745" s="13" t="s">
        <v>74</v>
      </c>
      <c r="BK745" s="116">
        <f>ROUND(I745*H745,2)</f>
        <v>95800</v>
      </c>
      <c r="BL745" s="13" t="s">
        <v>112</v>
      </c>
      <c r="BM745" s="115" t="s">
        <v>1613</v>
      </c>
    </row>
    <row r="746" spans="2:65" s="1" customFormat="1" ht="39">
      <c r="B746" s="25"/>
      <c r="D746" s="117" t="s">
        <v>114</v>
      </c>
      <c r="F746" s="118" t="s">
        <v>1614</v>
      </c>
      <c r="L746" s="25"/>
      <c r="M746" s="119"/>
      <c r="T746" s="46"/>
      <c r="AT746" s="13" t="s">
        <v>114</v>
      </c>
      <c r="AU746" s="13" t="s">
        <v>66</v>
      </c>
    </row>
    <row r="747" spans="2:65" s="1" customFormat="1" ht="16.5" customHeight="1">
      <c r="B747" s="104"/>
      <c r="C747" s="105" t="s">
        <v>865</v>
      </c>
      <c r="D747" s="105" t="s">
        <v>107</v>
      </c>
      <c r="E747" s="106" t="s">
        <v>1615</v>
      </c>
      <c r="F747" s="107" t="s">
        <v>1616</v>
      </c>
      <c r="G747" s="108" t="s">
        <v>124</v>
      </c>
      <c r="H747" s="109">
        <v>200</v>
      </c>
      <c r="I747" s="110">
        <v>416</v>
      </c>
      <c r="J747" s="110">
        <f>ROUND(I747*H747,2)</f>
        <v>83200</v>
      </c>
      <c r="K747" s="107" t="s">
        <v>111</v>
      </c>
      <c r="L747" s="25"/>
      <c r="M747" s="111" t="s">
        <v>3</v>
      </c>
      <c r="N747" s="112" t="s">
        <v>37</v>
      </c>
      <c r="O747" s="113">
        <v>0</v>
      </c>
      <c r="P747" s="113">
        <f>O747*H747</f>
        <v>0</v>
      </c>
      <c r="Q747" s="113">
        <v>0</v>
      </c>
      <c r="R747" s="113">
        <f>Q747*H747</f>
        <v>0</v>
      </c>
      <c r="S747" s="113">
        <v>0</v>
      </c>
      <c r="T747" s="114">
        <f>S747*H747</f>
        <v>0</v>
      </c>
      <c r="AR747" s="115" t="s">
        <v>112</v>
      </c>
      <c r="AT747" s="115" t="s">
        <v>107</v>
      </c>
      <c r="AU747" s="115" t="s">
        <v>66</v>
      </c>
      <c r="AY747" s="13" t="s">
        <v>113</v>
      </c>
      <c r="BE747" s="116">
        <f>IF(N747="základní",J747,0)</f>
        <v>83200</v>
      </c>
      <c r="BF747" s="116">
        <f>IF(N747="snížená",J747,0)</f>
        <v>0</v>
      </c>
      <c r="BG747" s="116">
        <f>IF(N747="zákl. přenesená",J747,0)</f>
        <v>0</v>
      </c>
      <c r="BH747" s="116">
        <f>IF(N747="sníž. přenesená",J747,0)</f>
        <v>0</v>
      </c>
      <c r="BI747" s="116">
        <f>IF(N747="nulová",J747,0)</f>
        <v>0</v>
      </c>
      <c r="BJ747" s="13" t="s">
        <v>74</v>
      </c>
      <c r="BK747" s="116">
        <f>ROUND(I747*H747,2)</f>
        <v>83200</v>
      </c>
      <c r="BL747" s="13" t="s">
        <v>112</v>
      </c>
      <c r="BM747" s="115" t="s">
        <v>1617</v>
      </c>
    </row>
    <row r="748" spans="2:65" s="1" customFormat="1" ht="39">
      <c r="B748" s="25"/>
      <c r="D748" s="117" t="s">
        <v>114</v>
      </c>
      <c r="F748" s="118" t="s">
        <v>1618</v>
      </c>
      <c r="L748" s="25"/>
      <c r="M748" s="119"/>
      <c r="T748" s="46"/>
      <c r="AT748" s="13" t="s">
        <v>114</v>
      </c>
      <c r="AU748" s="13" t="s">
        <v>66</v>
      </c>
    </row>
    <row r="749" spans="2:65" s="1" customFormat="1" ht="16.5" customHeight="1">
      <c r="B749" s="104"/>
      <c r="C749" s="105" t="s">
        <v>1619</v>
      </c>
      <c r="D749" s="105" t="s">
        <v>107</v>
      </c>
      <c r="E749" s="106" t="s">
        <v>1620</v>
      </c>
      <c r="F749" s="107" t="s">
        <v>1621</v>
      </c>
      <c r="G749" s="108" t="s">
        <v>124</v>
      </c>
      <c r="H749" s="109">
        <v>100</v>
      </c>
      <c r="I749" s="110">
        <v>467</v>
      </c>
      <c r="J749" s="110">
        <f>ROUND(I749*H749,2)</f>
        <v>46700</v>
      </c>
      <c r="K749" s="107" t="s">
        <v>111</v>
      </c>
      <c r="L749" s="25"/>
      <c r="M749" s="111" t="s">
        <v>3</v>
      </c>
      <c r="N749" s="112" t="s">
        <v>37</v>
      </c>
      <c r="O749" s="113">
        <v>0</v>
      </c>
      <c r="P749" s="113">
        <f>O749*H749</f>
        <v>0</v>
      </c>
      <c r="Q749" s="113">
        <v>0</v>
      </c>
      <c r="R749" s="113">
        <f>Q749*H749</f>
        <v>0</v>
      </c>
      <c r="S749" s="113">
        <v>0</v>
      </c>
      <c r="T749" s="114">
        <f>S749*H749</f>
        <v>0</v>
      </c>
      <c r="AR749" s="115" t="s">
        <v>112</v>
      </c>
      <c r="AT749" s="115" t="s">
        <v>107</v>
      </c>
      <c r="AU749" s="115" t="s">
        <v>66</v>
      </c>
      <c r="AY749" s="13" t="s">
        <v>113</v>
      </c>
      <c r="BE749" s="116">
        <f>IF(N749="základní",J749,0)</f>
        <v>46700</v>
      </c>
      <c r="BF749" s="116">
        <f>IF(N749="snížená",J749,0)</f>
        <v>0</v>
      </c>
      <c r="BG749" s="116">
        <f>IF(N749="zákl. přenesená",J749,0)</f>
        <v>0</v>
      </c>
      <c r="BH749" s="116">
        <f>IF(N749="sníž. přenesená",J749,0)</f>
        <v>0</v>
      </c>
      <c r="BI749" s="116">
        <f>IF(N749="nulová",J749,0)</f>
        <v>0</v>
      </c>
      <c r="BJ749" s="13" t="s">
        <v>74</v>
      </c>
      <c r="BK749" s="116">
        <f>ROUND(I749*H749,2)</f>
        <v>46700</v>
      </c>
      <c r="BL749" s="13" t="s">
        <v>112</v>
      </c>
      <c r="BM749" s="115" t="s">
        <v>1622</v>
      </c>
    </row>
    <row r="750" spans="2:65" s="1" customFormat="1" ht="39">
      <c r="B750" s="25"/>
      <c r="D750" s="117" t="s">
        <v>114</v>
      </c>
      <c r="F750" s="118" t="s">
        <v>1623</v>
      </c>
      <c r="L750" s="25"/>
      <c r="M750" s="119"/>
      <c r="T750" s="46"/>
      <c r="AT750" s="13" t="s">
        <v>114</v>
      </c>
      <c r="AU750" s="13" t="s">
        <v>66</v>
      </c>
    </row>
    <row r="751" spans="2:65" s="1" customFormat="1" ht="16.5" customHeight="1">
      <c r="B751" s="104"/>
      <c r="C751" s="105" t="s">
        <v>869</v>
      </c>
      <c r="D751" s="105" t="s">
        <v>107</v>
      </c>
      <c r="E751" s="106" t="s">
        <v>1624</v>
      </c>
      <c r="F751" s="107" t="s">
        <v>1625</v>
      </c>
      <c r="G751" s="108" t="s">
        <v>124</v>
      </c>
      <c r="H751" s="109">
        <v>100</v>
      </c>
      <c r="I751" s="110">
        <v>458</v>
      </c>
      <c r="J751" s="110">
        <f>ROUND(I751*H751,2)</f>
        <v>45800</v>
      </c>
      <c r="K751" s="107" t="s">
        <v>111</v>
      </c>
      <c r="L751" s="25"/>
      <c r="M751" s="111" t="s">
        <v>3</v>
      </c>
      <c r="N751" s="112" t="s">
        <v>37</v>
      </c>
      <c r="O751" s="113">
        <v>0</v>
      </c>
      <c r="P751" s="113">
        <f>O751*H751</f>
        <v>0</v>
      </c>
      <c r="Q751" s="113">
        <v>0</v>
      </c>
      <c r="R751" s="113">
        <f>Q751*H751</f>
        <v>0</v>
      </c>
      <c r="S751" s="113">
        <v>0</v>
      </c>
      <c r="T751" s="114">
        <f>S751*H751</f>
        <v>0</v>
      </c>
      <c r="AR751" s="115" t="s">
        <v>112</v>
      </c>
      <c r="AT751" s="115" t="s">
        <v>107</v>
      </c>
      <c r="AU751" s="115" t="s">
        <v>66</v>
      </c>
      <c r="AY751" s="13" t="s">
        <v>113</v>
      </c>
      <c r="BE751" s="116">
        <f>IF(N751="základní",J751,0)</f>
        <v>45800</v>
      </c>
      <c r="BF751" s="116">
        <f>IF(N751="snížená",J751,0)</f>
        <v>0</v>
      </c>
      <c r="BG751" s="116">
        <f>IF(N751="zákl. přenesená",J751,0)</f>
        <v>0</v>
      </c>
      <c r="BH751" s="116">
        <f>IF(N751="sníž. přenesená",J751,0)</f>
        <v>0</v>
      </c>
      <c r="BI751" s="116">
        <f>IF(N751="nulová",J751,0)</f>
        <v>0</v>
      </c>
      <c r="BJ751" s="13" t="s">
        <v>74</v>
      </c>
      <c r="BK751" s="116">
        <f>ROUND(I751*H751,2)</f>
        <v>45800</v>
      </c>
      <c r="BL751" s="13" t="s">
        <v>112</v>
      </c>
      <c r="BM751" s="115" t="s">
        <v>1626</v>
      </c>
    </row>
    <row r="752" spans="2:65" s="1" customFormat="1" ht="39">
      <c r="B752" s="25"/>
      <c r="D752" s="117" t="s">
        <v>114</v>
      </c>
      <c r="F752" s="118" t="s">
        <v>1627</v>
      </c>
      <c r="L752" s="25"/>
      <c r="M752" s="119"/>
      <c r="T752" s="46"/>
      <c r="AT752" s="13" t="s">
        <v>114</v>
      </c>
      <c r="AU752" s="13" t="s">
        <v>66</v>
      </c>
    </row>
    <row r="753" spans="2:65" s="1" customFormat="1" ht="16.5" customHeight="1">
      <c r="B753" s="104"/>
      <c r="C753" s="105" t="s">
        <v>1628</v>
      </c>
      <c r="D753" s="105" t="s">
        <v>107</v>
      </c>
      <c r="E753" s="106" t="s">
        <v>1629</v>
      </c>
      <c r="F753" s="107" t="s">
        <v>1630</v>
      </c>
      <c r="G753" s="108" t="s">
        <v>124</v>
      </c>
      <c r="H753" s="109">
        <v>200</v>
      </c>
      <c r="I753" s="110">
        <v>414</v>
      </c>
      <c r="J753" s="110">
        <f>ROUND(I753*H753,2)</f>
        <v>82800</v>
      </c>
      <c r="K753" s="107" t="s">
        <v>111</v>
      </c>
      <c r="L753" s="25"/>
      <c r="M753" s="111" t="s">
        <v>3</v>
      </c>
      <c r="N753" s="112" t="s">
        <v>37</v>
      </c>
      <c r="O753" s="113">
        <v>0</v>
      </c>
      <c r="P753" s="113">
        <f>O753*H753</f>
        <v>0</v>
      </c>
      <c r="Q753" s="113">
        <v>0</v>
      </c>
      <c r="R753" s="113">
        <f>Q753*H753</f>
        <v>0</v>
      </c>
      <c r="S753" s="113">
        <v>0</v>
      </c>
      <c r="T753" s="114">
        <f>S753*H753</f>
        <v>0</v>
      </c>
      <c r="AR753" s="115" t="s">
        <v>112</v>
      </c>
      <c r="AT753" s="115" t="s">
        <v>107</v>
      </c>
      <c r="AU753" s="115" t="s">
        <v>66</v>
      </c>
      <c r="AY753" s="13" t="s">
        <v>113</v>
      </c>
      <c r="BE753" s="116">
        <f>IF(N753="základní",J753,0)</f>
        <v>82800</v>
      </c>
      <c r="BF753" s="116">
        <f>IF(N753="snížená",J753,0)</f>
        <v>0</v>
      </c>
      <c r="BG753" s="116">
        <f>IF(N753="zákl. přenesená",J753,0)</f>
        <v>0</v>
      </c>
      <c r="BH753" s="116">
        <f>IF(N753="sníž. přenesená",J753,0)</f>
        <v>0</v>
      </c>
      <c r="BI753" s="116">
        <f>IF(N753="nulová",J753,0)</f>
        <v>0</v>
      </c>
      <c r="BJ753" s="13" t="s">
        <v>74</v>
      </c>
      <c r="BK753" s="116">
        <f>ROUND(I753*H753,2)</f>
        <v>82800</v>
      </c>
      <c r="BL753" s="13" t="s">
        <v>112</v>
      </c>
      <c r="BM753" s="115" t="s">
        <v>1631</v>
      </c>
    </row>
    <row r="754" spans="2:65" s="1" customFormat="1" ht="39">
      <c r="B754" s="25"/>
      <c r="D754" s="117" t="s">
        <v>114</v>
      </c>
      <c r="F754" s="118" t="s">
        <v>1632</v>
      </c>
      <c r="L754" s="25"/>
      <c r="M754" s="119"/>
      <c r="T754" s="46"/>
      <c r="AT754" s="13" t="s">
        <v>114</v>
      </c>
      <c r="AU754" s="13" t="s">
        <v>66</v>
      </c>
    </row>
    <row r="755" spans="2:65" s="1" customFormat="1" ht="16.5" customHeight="1">
      <c r="B755" s="104"/>
      <c r="C755" s="105" t="s">
        <v>875</v>
      </c>
      <c r="D755" s="105" t="s">
        <v>107</v>
      </c>
      <c r="E755" s="106" t="s">
        <v>1633</v>
      </c>
      <c r="F755" s="107" t="s">
        <v>1634</v>
      </c>
      <c r="G755" s="108" t="s">
        <v>124</v>
      </c>
      <c r="H755" s="109">
        <v>100</v>
      </c>
      <c r="I755" s="110">
        <v>510</v>
      </c>
      <c r="J755" s="110">
        <f>ROUND(I755*H755,2)</f>
        <v>51000</v>
      </c>
      <c r="K755" s="107" t="s">
        <v>111</v>
      </c>
      <c r="L755" s="25"/>
      <c r="M755" s="111" t="s">
        <v>3</v>
      </c>
      <c r="N755" s="112" t="s">
        <v>37</v>
      </c>
      <c r="O755" s="113">
        <v>0</v>
      </c>
      <c r="P755" s="113">
        <f>O755*H755</f>
        <v>0</v>
      </c>
      <c r="Q755" s="113">
        <v>0</v>
      </c>
      <c r="R755" s="113">
        <f>Q755*H755</f>
        <v>0</v>
      </c>
      <c r="S755" s="113">
        <v>0</v>
      </c>
      <c r="T755" s="114">
        <f>S755*H755</f>
        <v>0</v>
      </c>
      <c r="AR755" s="115" t="s">
        <v>112</v>
      </c>
      <c r="AT755" s="115" t="s">
        <v>107</v>
      </c>
      <c r="AU755" s="115" t="s">
        <v>66</v>
      </c>
      <c r="AY755" s="13" t="s">
        <v>113</v>
      </c>
      <c r="BE755" s="116">
        <f>IF(N755="základní",J755,0)</f>
        <v>51000</v>
      </c>
      <c r="BF755" s="116">
        <f>IF(N755="snížená",J755,0)</f>
        <v>0</v>
      </c>
      <c r="BG755" s="116">
        <f>IF(N755="zákl. přenesená",J755,0)</f>
        <v>0</v>
      </c>
      <c r="BH755" s="116">
        <f>IF(N755="sníž. přenesená",J755,0)</f>
        <v>0</v>
      </c>
      <c r="BI755" s="116">
        <f>IF(N755="nulová",J755,0)</f>
        <v>0</v>
      </c>
      <c r="BJ755" s="13" t="s">
        <v>74</v>
      </c>
      <c r="BK755" s="116">
        <f>ROUND(I755*H755,2)</f>
        <v>51000</v>
      </c>
      <c r="BL755" s="13" t="s">
        <v>112</v>
      </c>
      <c r="BM755" s="115" t="s">
        <v>1635</v>
      </c>
    </row>
    <row r="756" spans="2:65" s="1" customFormat="1" ht="39">
      <c r="B756" s="25"/>
      <c r="D756" s="117" t="s">
        <v>114</v>
      </c>
      <c r="F756" s="118" t="s">
        <v>1636</v>
      </c>
      <c r="L756" s="25"/>
      <c r="M756" s="119"/>
      <c r="T756" s="46"/>
      <c r="AT756" s="13" t="s">
        <v>114</v>
      </c>
      <c r="AU756" s="13" t="s">
        <v>66</v>
      </c>
    </row>
    <row r="757" spans="2:65" s="1" customFormat="1" ht="16.5" customHeight="1">
      <c r="B757" s="104"/>
      <c r="C757" s="105" t="s">
        <v>1637</v>
      </c>
      <c r="D757" s="105" t="s">
        <v>107</v>
      </c>
      <c r="E757" s="106" t="s">
        <v>1638</v>
      </c>
      <c r="F757" s="107" t="s">
        <v>1639</v>
      </c>
      <c r="G757" s="108" t="s">
        <v>124</v>
      </c>
      <c r="H757" s="109">
        <v>200</v>
      </c>
      <c r="I757" s="110">
        <v>510</v>
      </c>
      <c r="J757" s="110">
        <f>ROUND(I757*H757,2)</f>
        <v>102000</v>
      </c>
      <c r="K757" s="107" t="s">
        <v>111</v>
      </c>
      <c r="L757" s="25"/>
      <c r="M757" s="111" t="s">
        <v>3</v>
      </c>
      <c r="N757" s="112" t="s">
        <v>37</v>
      </c>
      <c r="O757" s="113">
        <v>0</v>
      </c>
      <c r="P757" s="113">
        <f>O757*H757</f>
        <v>0</v>
      </c>
      <c r="Q757" s="113">
        <v>0</v>
      </c>
      <c r="R757" s="113">
        <f>Q757*H757</f>
        <v>0</v>
      </c>
      <c r="S757" s="113">
        <v>0</v>
      </c>
      <c r="T757" s="114">
        <f>S757*H757</f>
        <v>0</v>
      </c>
      <c r="AR757" s="115" t="s">
        <v>112</v>
      </c>
      <c r="AT757" s="115" t="s">
        <v>107</v>
      </c>
      <c r="AU757" s="115" t="s">
        <v>66</v>
      </c>
      <c r="AY757" s="13" t="s">
        <v>113</v>
      </c>
      <c r="BE757" s="116">
        <f>IF(N757="základní",J757,0)</f>
        <v>102000</v>
      </c>
      <c r="BF757" s="116">
        <f>IF(N757="snížená",J757,0)</f>
        <v>0</v>
      </c>
      <c r="BG757" s="116">
        <f>IF(N757="zákl. přenesená",J757,0)</f>
        <v>0</v>
      </c>
      <c r="BH757" s="116">
        <f>IF(N757="sníž. přenesená",J757,0)</f>
        <v>0</v>
      </c>
      <c r="BI757" s="116">
        <f>IF(N757="nulová",J757,0)</f>
        <v>0</v>
      </c>
      <c r="BJ757" s="13" t="s">
        <v>74</v>
      </c>
      <c r="BK757" s="116">
        <f>ROUND(I757*H757,2)</f>
        <v>102000</v>
      </c>
      <c r="BL757" s="13" t="s">
        <v>112</v>
      </c>
      <c r="BM757" s="115" t="s">
        <v>1640</v>
      </c>
    </row>
    <row r="758" spans="2:65" s="1" customFormat="1" ht="39">
      <c r="B758" s="25"/>
      <c r="D758" s="117" t="s">
        <v>114</v>
      </c>
      <c r="F758" s="118" t="s">
        <v>1641</v>
      </c>
      <c r="L758" s="25"/>
      <c r="M758" s="119"/>
      <c r="T758" s="46"/>
      <c r="AT758" s="13" t="s">
        <v>114</v>
      </c>
      <c r="AU758" s="13" t="s">
        <v>66</v>
      </c>
    </row>
    <row r="759" spans="2:65" s="1" customFormat="1" ht="16.5" customHeight="1">
      <c r="B759" s="104"/>
      <c r="C759" s="105" t="s">
        <v>879</v>
      </c>
      <c r="D759" s="105" t="s">
        <v>107</v>
      </c>
      <c r="E759" s="106" t="s">
        <v>1642</v>
      </c>
      <c r="F759" s="107" t="s">
        <v>1643</v>
      </c>
      <c r="G759" s="108" t="s">
        <v>124</v>
      </c>
      <c r="H759" s="109">
        <v>200</v>
      </c>
      <c r="I759" s="110">
        <v>437</v>
      </c>
      <c r="J759" s="110">
        <f>ROUND(I759*H759,2)</f>
        <v>87400</v>
      </c>
      <c r="K759" s="107" t="s">
        <v>111</v>
      </c>
      <c r="L759" s="25"/>
      <c r="M759" s="111" t="s">
        <v>3</v>
      </c>
      <c r="N759" s="112" t="s">
        <v>37</v>
      </c>
      <c r="O759" s="113">
        <v>0</v>
      </c>
      <c r="P759" s="113">
        <f>O759*H759</f>
        <v>0</v>
      </c>
      <c r="Q759" s="113">
        <v>0</v>
      </c>
      <c r="R759" s="113">
        <f>Q759*H759</f>
        <v>0</v>
      </c>
      <c r="S759" s="113">
        <v>0</v>
      </c>
      <c r="T759" s="114">
        <f>S759*H759</f>
        <v>0</v>
      </c>
      <c r="AR759" s="115" t="s">
        <v>112</v>
      </c>
      <c r="AT759" s="115" t="s">
        <v>107</v>
      </c>
      <c r="AU759" s="115" t="s">
        <v>66</v>
      </c>
      <c r="AY759" s="13" t="s">
        <v>113</v>
      </c>
      <c r="BE759" s="116">
        <f>IF(N759="základní",J759,0)</f>
        <v>87400</v>
      </c>
      <c r="BF759" s="116">
        <f>IF(N759="snížená",J759,0)</f>
        <v>0</v>
      </c>
      <c r="BG759" s="116">
        <f>IF(N759="zákl. přenesená",J759,0)</f>
        <v>0</v>
      </c>
      <c r="BH759" s="116">
        <f>IF(N759="sníž. přenesená",J759,0)</f>
        <v>0</v>
      </c>
      <c r="BI759" s="116">
        <f>IF(N759="nulová",J759,0)</f>
        <v>0</v>
      </c>
      <c r="BJ759" s="13" t="s">
        <v>74</v>
      </c>
      <c r="BK759" s="116">
        <f>ROUND(I759*H759,2)</f>
        <v>87400</v>
      </c>
      <c r="BL759" s="13" t="s">
        <v>112</v>
      </c>
      <c r="BM759" s="115" t="s">
        <v>1644</v>
      </c>
    </row>
    <row r="760" spans="2:65" s="1" customFormat="1" ht="39">
      <c r="B760" s="25"/>
      <c r="D760" s="117" t="s">
        <v>114</v>
      </c>
      <c r="F760" s="118" t="s">
        <v>1645</v>
      </c>
      <c r="L760" s="25"/>
      <c r="M760" s="119"/>
      <c r="T760" s="46"/>
      <c r="AT760" s="13" t="s">
        <v>114</v>
      </c>
      <c r="AU760" s="13" t="s">
        <v>66</v>
      </c>
    </row>
    <row r="761" spans="2:65" s="1" customFormat="1" ht="16.5" customHeight="1">
      <c r="B761" s="104"/>
      <c r="C761" s="105" t="s">
        <v>1646</v>
      </c>
      <c r="D761" s="105" t="s">
        <v>107</v>
      </c>
      <c r="E761" s="106" t="s">
        <v>1647</v>
      </c>
      <c r="F761" s="107" t="s">
        <v>1648</v>
      </c>
      <c r="G761" s="108" t="s">
        <v>124</v>
      </c>
      <c r="H761" s="109">
        <v>100</v>
      </c>
      <c r="I761" s="110">
        <v>489</v>
      </c>
      <c r="J761" s="110">
        <f>ROUND(I761*H761,2)</f>
        <v>48900</v>
      </c>
      <c r="K761" s="107" t="s">
        <v>111</v>
      </c>
      <c r="L761" s="25"/>
      <c r="M761" s="111" t="s">
        <v>3</v>
      </c>
      <c r="N761" s="112" t="s">
        <v>37</v>
      </c>
      <c r="O761" s="113">
        <v>0</v>
      </c>
      <c r="P761" s="113">
        <f>O761*H761</f>
        <v>0</v>
      </c>
      <c r="Q761" s="113">
        <v>0</v>
      </c>
      <c r="R761" s="113">
        <f>Q761*H761</f>
        <v>0</v>
      </c>
      <c r="S761" s="113">
        <v>0</v>
      </c>
      <c r="T761" s="114">
        <f>S761*H761</f>
        <v>0</v>
      </c>
      <c r="AR761" s="115" t="s">
        <v>112</v>
      </c>
      <c r="AT761" s="115" t="s">
        <v>107</v>
      </c>
      <c r="AU761" s="115" t="s">
        <v>66</v>
      </c>
      <c r="AY761" s="13" t="s">
        <v>113</v>
      </c>
      <c r="BE761" s="116">
        <f>IF(N761="základní",J761,0)</f>
        <v>48900</v>
      </c>
      <c r="BF761" s="116">
        <f>IF(N761="snížená",J761,0)</f>
        <v>0</v>
      </c>
      <c r="BG761" s="116">
        <f>IF(N761="zákl. přenesená",J761,0)</f>
        <v>0</v>
      </c>
      <c r="BH761" s="116">
        <f>IF(N761="sníž. přenesená",J761,0)</f>
        <v>0</v>
      </c>
      <c r="BI761" s="116">
        <f>IF(N761="nulová",J761,0)</f>
        <v>0</v>
      </c>
      <c r="BJ761" s="13" t="s">
        <v>74</v>
      </c>
      <c r="BK761" s="116">
        <f>ROUND(I761*H761,2)</f>
        <v>48900</v>
      </c>
      <c r="BL761" s="13" t="s">
        <v>112</v>
      </c>
      <c r="BM761" s="115" t="s">
        <v>1649</v>
      </c>
    </row>
    <row r="762" spans="2:65" s="1" customFormat="1" ht="39">
      <c r="B762" s="25"/>
      <c r="D762" s="117" t="s">
        <v>114</v>
      </c>
      <c r="F762" s="118" t="s">
        <v>1650</v>
      </c>
      <c r="L762" s="25"/>
      <c r="M762" s="119"/>
      <c r="T762" s="46"/>
      <c r="AT762" s="13" t="s">
        <v>114</v>
      </c>
      <c r="AU762" s="13" t="s">
        <v>66</v>
      </c>
    </row>
    <row r="763" spans="2:65" s="1" customFormat="1" ht="16.5" customHeight="1">
      <c r="B763" s="104"/>
      <c r="C763" s="105" t="s">
        <v>884</v>
      </c>
      <c r="D763" s="105" t="s">
        <v>107</v>
      </c>
      <c r="E763" s="106" t="s">
        <v>1651</v>
      </c>
      <c r="F763" s="107" t="s">
        <v>1652</v>
      </c>
      <c r="G763" s="108" t="s">
        <v>124</v>
      </c>
      <c r="H763" s="109">
        <v>200</v>
      </c>
      <c r="I763" s="110">
        <v>489</v>
      </c>
      <c r="J763" s="110">
        <f>ROUND(I763*H763,2)</f>
        <v>97800</v>
      </c>
      <c r="K763" s="107" t="s">
        <v>111</v>
      </c>
      <c r="L763" s="25"/>
      <c r="M763" s="111" t="s">
        <v>3</v>
      </c>
      <c r="N763" s="112" t="s">
        <v>37</v>
      </c>
      <c r="O763" s="113">
        <v>0</v>
      </c>
      <c r="P763" s="113">
        <f>O763*H763</f>
        <v>0</v>
      </c>
      <c r="Q763" s="113">
        <v>0</v>
      </c>
      <c r="R763" s="113">
        <f>Q763*H763</f>
        <v>0</v>
      </c>
      <c r="S763" s="113">
        <v>0</v>
      </c>
      <c r="T763" s="114">
        <f>S763*H763</f>
        <v>0</v>
      </c>
      <c r="AR763" s="115" t="s">
        <v>112</v>
      </c>
      <c r="AT763" s="115" t="s">
        <v>107</v>
      </c>
      <c r="AU763" s="115" t="s">
        <v>66</v>
      </c>
      <c r="AY763" s="13" t="s">
        <v>113</v>
      </c>
      <c r="BE763" s="116">
        <f>IF(N763="základní",J763,0)</f>
        <v>97800</v>
      </c>
      <c r="BF763" s="116">
        <f>IF(N763="snížená",J763,0)</f>
        <v>0</v>
      </c>
      <c r="BG763" s="116">
        <f>IF(N763="zákl. přenesená",J763,0)</f>
        <v>0</v>
      </c>
      <c r="BH763" s="116">
        <f>IF(N763="sníž. přenesená",J763,0)</f>
        <v>0</v>
      </c>
      <c r="BI763" s="116">
        <f>IF(N763="nulová",J763,0)</f>
        <v>0</v>
      </c>
      <c r="BJ763" s="13" t="s">
        <v>74</v>
      </c>
      <c r="BK763" s="116">
        <f>ROUND(I763*H763,2)</f>
        <v>97800</v>
      </c>
      <c r="BL763" s="13" t="s">
        <v>112</v>
      </c>
      <c r="BM763" s="115" t="s">
        <v>1653</v>
      </c>
    </row>
    <row r="764" spans="2:65" s="1" customFormat="1" ht="39">
      <c r="B764" s="25"/>
      <c r="D764" s="117" t="s">
        <v>114</v>
      </c>
      <c r="F764" s="118" t="s">
        <v>1654</v>
      </c>
      <c r="L764" s="25"/>
      <c r="M764" s="119"/>
      <c r="T764" s="46"/>
      <c r="AT764" s="13" t="s">
        <v>114</v>
      </c>
      <c r="AU764" s="13" t="s">
        <v>66</v>
      </c>
    </row>
    <row r="765" spans="2:65" s="1" customFormat="1" ht="16.5" customHeight="1">
      <c r="B765" s="104"/>
      <c r="C765" s="105" t="s">
        <v>1655</v>
      </c>
      <c r="D765" s="105" t="s">
        <v>107</v>
      </c>
      <c r="E765" s="106" t="s">
        <v>1656</v>
      </c>
      <c r="F765" s="107" t="s">
        <v>1657</v>
      </c>
      <c r="G765" s="108" t="s">
        <v>124</v>
      </c>
      <c r="H765" s="109">
        <v>100</v>
      </c>
      <c r="I765" s="110">
        <v>423</v>
      </c>
      <c r="J765" s="110">
        <f>ROUND(I765*H765,2)</f>
        <v>42300</v>
      </c>
      <c r="K765" s="107" t="s">
        <v>111</v>
      </c>
      <c r="L765" s="25"/>
      <c r="M765" s="111" t="s">
        <v>3</v>
      </c>
      <c r="N765" s="112" t="s">
        <v>37</v>
      </c>
      <c r="O765" s="113">
        <v>0</v>
      </c>
      <c r="P765" s="113">
        <f>O765*H765</f>
        <v>0</v>
      </c>
      <c r="Q765" s="113">
        <v>0</v>
      </c>
      <c r="R765" s="113">
        <f>Q765*H765</f>
        <v>0</v>
      </c>
      <c r="S765" s="113">
        <v>0</v>
      </c>
      <c r="T765" s="114">
        <f>S765*H765</f>
        <v>0</v>
      </c>
      <c r="AR765" s="115" t="s">
        <v>112</v>
      </c>
      <c r="AT765" s="115" t="s">
        <v>107</v>
      </c>
      <c r="AU765" s="115" t="s">
        <v>66</v>
      </c>
      <c r="AY765" s="13" t="s">
        <v>113</v>
      </c>
      <c r="BE765" s="116">
        <f>IF(N765="základní",J765,0)</f>
        <v>42300</v>
      </c>
      <c r="BF765" s="116">
        <f>IF(N765="snížená",J765,0)</f>
        <v>0</v>
      </c>
      <c r="BG765" s="116">
        <f>IF(N765="zákl. přenesená",J765,0)</f>
        <v>0</v>
      </c>
      <c r="BH765" s="116">
        <f>IF(N765="sníž. přenesená",J765,0)</f>
        <v>0</v>
      </c>
      <c r="BI765" s="116">
        <f>IF(N765="nulová",J765,0)</f>
        <v>0</v>
      </c>
      <c r="BJ765" s="13" t="s">
        <v>74</v>
      </c>
      <c r="BK765" s="116">
        <f>ROUND(I765*H765,2)</f>
        <v>42300</v>
      </c>
      <c r="BL765" s="13" t="s">
        <v>112</v>
      </c>
      <c r="BM765" s="115" t="s">
        <v>1658</v>
      </c>
    </row>
    <row r="766" spans="2:65" s="1" customFormat="1" ht="39">
      <c r="B766" s="25"/>
      <c r="D766" s="117" t="s">
        <v>114</v>
      </c>
      <c r="F766" s="118" t="s">
        <v>1659</v>
      </c>
      <c r="L766" s="25"/>
      <c r="M766" s="119"/>
      <c r="T766" s="46"/>
      <c r="AT766" s="13" t="s">
        <v>114</v>
      </c>
      <c r="AU766" s="13" t="s">
        <v>66</v>
      </c>
    </row>
    <row r="767" spans="2:65" s="1" customFormat="1" ht="16.5" customHeight="1">
      <c r="B767" s="104"/>
      <c r="C767" s="105" t="s">
        <v>888</v>
      </c>
      <c r="D767" s="105" t="s">
        <v>107</v>
      </c>
      <c r="E767" s="106" t="s">
        <v>1660</v>
      </c>
      <c r="F767" s="107" t="s">
        <v>1661</v>
      </c>
      <c r="G767" s="108" t="s">
        <v>124</v>
      </c>
      <c r="H767" s="109">
        <v>100</v>
      </c>
      <c r="I767" s="110">
        <v>510</v>
      </c>
      <c r="J767" s="110">
        <f>ROUND(I767*H767,2)</f>
        <v>51000</v>
      </c>
      <c r="K767" s="107" t="s">
        <v>111</v>
      </c>
      <c r="L767" s="25"/>
      <c r="M767" s="111" t="s">
        <v>3</v>
      </c>
      <c r="N767" s="112" t="s">
        <v>37</v>
      </c>
      <c r="O767" s="113">
        <v>0</v>
      </c>
      <c r="P767" s="113">
        <f>O767*H767</f>
        <v>0</v>
      </c>
      <c r="Q767" s="113">
        <v>0</v>
      </c>
      <c r="R767" s="113">
        <f>Q767*H767</f>
        <v>0</v>
      </c>
      <c r="S767" s="113">
        <v>0</v>
      </c>
      <c r="T767" s="114">
        <f>S767*H767</f>
        <v>0</v>
      </c>
      <c r="AR767" s="115" t="s">
        <v>112</v>
      </c>
      <c r="AT767" s="115" t="s">
        <v>107</v>
      </c>
      <c r="AU767" s="115" t="s">
        <v>66</v>
      </c>
      <c r="AY767" s="13" t="s">
        <v>113</v>
      </c>
      <c r="BE767" s="116">
        <f>IF(N767="základní",J767,0)</f>
        <v>51000</v>
      </c>
      <c r="BF767" s="116">
        <f>IF(N767="snížená",J767,0)</f>
        <v>0</v>
      </c>
      <c r="BG767" s="116">
        <f>IF(N767="zákl. přenesená",J767,0)</f>
        <v>0</v>
      </c>
      <c r="BH767" s="116">
        <f>IF(N767="sníž. přenesená",J767,0)</f>
        <v>0</v>
      </c>
      <c r="BI767" s="116">
        <f>IF(N767="nulová",J767,0)</f>
        <v>0</v>
      </c>
      <c r="BJ767" s="13" t="s">
        <v>74</v>
      </c>
      <c r="BK767" s="116">
        <f>ROUND(I767*H767,2)</f>
        <v>51000</v>
      </c>
      <c r="BL767" s="13" t="s">
        <v>112</v>
      </c>
      <c r="BM767" s="115" t="s">
        <v>1662</v>
      </c>
    </row>
    <row r="768" spans="2:65" s="1" customFormat="1" ht="39">
      <c r="B768" s="25"/>
      <c r="D768" s="117" t="s">
        <v>114</v>
      </c>
      <c r="F768" s="118" t="s">
        <v>1663</v>
      </c>
      <c r="L768" s="25"/>
      <c r="M768" s="119"/>
      <c r="T768" s="46"/>
      <c r="AT768" s="13" t="s">
        <v>114</v>
      </c>
      <c r="AU768" s="13" t="s">
        <v>66</v>
      </c>
    </row>
    <row r="769" spans="2:65" s="1" customFormat="1" ht="16.5" customHeight="1">
      <c r="B769" s="104"/>
      <c r="C769" s="105" t="s">
        <v>1664</v>
      </c>
      <c r="D769" s="105" t="s">
        <v>107</v>
      </c>
      <c r="E769" s="106" t="s">
        <v>1665</v>
      </c>
      <c r="F769" s="107" t="s">
        <v>1666</v>
      </c>
      <c r="G769" s="108" t="s">
        <v>124</v>
      </c>
      <c r="H769" s="109">
        <v>100</v>
      </c>
      <c r="I769" s="110">
        <v>510</v>
      </c>
      <c r="J769" s="110">
        <f>ROUND(I769*H769,2)</f>
        <v>51000</v>
      </c>
      <c r="K769" s="107" t="s">
        <v>111</v>
      </c>
      <c r="L769" s="25"/>
      <c r="M769" s="111" t="s">
        <v>3</v>
      </c>
      <c r="N769" s="112" t="s">
        <v>37</v>
      </c>
      <c r="O769" s="113">
        <v>0</v>
      </c>
      <c r="P769" s="113">
        <f>O769*H769</f>
        <v>0</v>
      </c>
      <c r="Q769" s="113">
        <v>0</v>
      </c>
      <c r="R769" s="113">
        <f>Q769*H769</f>
        <v>0</v>
      </c>
      <c r="S769" s="113">
        <v>0</v>
      </c>
      <c r="T769" s="114">
        <f>S769*H769</f>
        <v>0</v>
      </c>
      <c r="AR769" s="115" t="s">
        <v>112</v>
      </c>
      <c r="AT769" s="115" t="s">
        <v>107</v>
      </c>
      <c r="AU769" s="115" t="s">
        <v>66</v>
      </c>
      <c r="AY769" s="13" t="s">
        <v>113</v>
      </c>
      <c r="BE769" s="116">
        <f>IF(N769="základní",J769,0)</f>
        <v>51000</v>
      </c>
      <c r="BF769" s="116">
        <f>IF(N769="snížená",J769,0)</f>
        <v>0</v>
      </c>
      <c r="BG769" s="116">
        <f>IF(N769="zákl. přenesená",J769,0)</f>
        <v>0</v>
      </c>
      <c r="BH769" s="116">
        <f>IF(N769="sníž. přenesená",J769,0)</f>
        <v>0</v>
      </c>
      <c r="BI769" s="116">
        <f>IF(N769="nulová",J769,0)</f>
        <v>0</v>
      </c>
      <c r="BJ769" s="13" t="s">
        <v>74</v>
      </c>
      <c r="BK769" s="116">
        <f>ROUND(I769*H769,2)</f>
        <v>51000</v>
      </c>
      <c r="BL769" s="13" t="s">
        <v>112</v>
      </c>
      <c r="BM769" s="115" t="s">
        <v>1667</v>
      </c>
    </row>
    <row r="770" spans="2:65" s="1" customFormat="1" ht="39">
      <c r="B770" s="25"/>
      <c r="D770" s="117" t="s">
        <v>114</v>
      </c>
      <c r="F770" s="118" t="s">
        <v>1668</v>
      </c>
      <c r="L770" s="25"/>
      <c r="M770" s="119"/>
      <c r="T770" s="46"/>
      <c r="AT770" s="13" t="s">
        <v>114</v>
      </c>
      <c r="AU770" s="13" t="s">
        <v>66</v>
      </c>
    </row>
    <row r="771" spans="2:65" s="1" customFormat="1" ht="16.5" customHeight="1">
      <c r="B771" s="104"/>
      <c r="C771" s="105" t="s">
        <v>893</v>
      </c>
      <c r="D771" s="105" t="s">
        <v>107</v>
      </c>
      <c r="E771" s="106" t="s">
        <v>1669</v>
      </c>
      <c r="F771" s="107" t="s">
        <v>1670</v>
      </c>
      <c r="G771" s="108" t="s">
        <v>124</v>
      </c>
      <c r="H771" s="109">
        <v>200</v>
      </c>
      <c r="I771" s="110">
        <v>437</v>
      </c>
      <c r="J771" s="110">
        <f>ROUND(I771*H771,2)</f>
        <v>87400</v>
      </c>
      <c r="K771" s="107" t="s">
        <v>111</v>
      </c>
      <c r="L771" s="25"/>
      <c r="M771" s="111" t="s">
        <v>3</v>
      </c>
      <c r="N771" s="112" t="s">
        <v>37</v>
      </c>
      <c r="O771" s="113">
        <v>0</v>
      </c>
      <c r="P771" s="113">
        <f>O771*H771</f>
        <v>0</v>
      </c>
      <c r="Q771" s="113">
        <v>0</v>
      </c>
      <c r="R771" s="113">
        <f>Q771*H771</f>
        <v>0</v>
      </c>
      <c r="S771" s="113">
        <v>0</v>
      </c>
      <c r="T771" s="114">
        <f>S771*H771</f>
        <v>0</v>
      </c>
      <c r="AR771" s="115" t="s">
        <v>112</v>
      </c>
      <c r="AT771" s="115" t="s">
        <v>107</v>
      </c>
      <c r="AU771" s="115" t="s">
        <v>66</v>
      </c>
      <c r="AY771" s="13" t="s">
        <v>113</v>
      </c>
      <c r="BE771" s="116">
        <f>IF(N771="základní",J771,0)</f>
        <v>87400</v>
      </c>
      <c r="BF771" s="116">
        <f>IF(N771="snížená",J771,0)</f>
        <v>0</v>
      </c>
      <c r="BG771" s="116">
        <f>IF(N771="zákl. přenesená",J771,0)</f>
        <v>0</v>
      </c>
      <c r="BH771" s="116">
        <f>IF(N771="sníž. přenesená",J771,0)</f>
        <v>0</v>
      </c>
      <c r="BI771" s="116">
        <f>IF(N771="nulová",J771,0)</f>
        <v>0</v>
      </c>
      <c r="BJ771" s="13" t="s">
        <v>74</v>
      </c>
      <c r="BK771" s="116">
        <f>ROUND(I771*H771,2)</f>
        <v>87400</v>
      </c>
      <c r="BL771" s="13" t="s">
        <v>112</v>
      </c>
      <c r="BM771" s="115" t="s">
        <v>1671</v>
      </c>
    </row>
    <row r="772" spans="2:65" s="1" customFormat="1" ht="39">
      <c r="B772" s="25"/>
      <c r="D772" s="117" t="s">
        <v>114</v>
      </c>
      <c r="F772" s="118" t="s">
        <v>1672</v>
      </c>
      <c r="L772" s="25"/>
      <c r="M772" s="119"/>
      <c r="T772" s="46"/>
      <c r="AT772" s="13" t="s">
        <v>114</v>
      </c>
      <c r="AU772" s="13" t="s">
        <v>66</v>
      </c>
    </row>
    <row r="773" spans="2:65" s="1" customFormat="1" ht="16.5" customHeight="1">
      <c r="B773" s="104"/>
      <c r="C773" s="105" t="s">
        <v>1673</v>
      </c>
      <c r="D773" s="105" t="s">
        <v>107</v>
      </c>
      <c r="E773" s="106" t="s">
        <v>1674</v>
      </c>
      <c r="F773" s="107" t="s">
        <v>1675</v>
      </c>
      <c r="G773" s="108" t="s">
        <v>124</v>
      </c>
      <c r="H773" s="109">
        <v>100</v>
      </c>
      <c r="I773" s="110">
        <v>531</v>
      </c>
      <c r="J773" s="110">
        <f>ROUND(I773*H773,2)</f>
        <v>53100</v>
      </c>
      <c r="K773" s="107" t="s">
        <v>111</v>
      </c>
      <c r="L773" s="25"/>
      <c r="M773" s="111" t="s">
        <v>3</v>
      </c>
      <c r="N773" s="112" t="s">
        <v>37</v>
      </c>
      <c r="O773" s="113">
        <v>0</v>
      </c>
      <c r="P773" s="113">
        <f>O773*H773</f>
        <v>0</v>
      </c>
      <c r="Q773" s="113">
        <v>0</v>
      </c>
      <c r="R773" s="113">
        <f>Q773*H773</f>
        <v>0</v>
      </c>
      <c r="S773" s="113">
        <v>0</v>
      </c>
      <c r="T773" s="114">
        <f>S773*H773</f>
        <v>0</v>
      </c>
      <c r="AR773" s="115" t="s">
        <v>112</v>
      </c>
      <c r="AT773" s="115" t="s">
        <v>107</v>
      </c>
      <c r="AU773" s="115" t="s">
        <v>66</v>
      </c>
      <c r="AY773" s="13" t="s">
        <v>113</v>
      </c>
      <c r="BE773" s="116">
        <f>IF(N773="základní",J773,0)</f>
        <v>53100</v>
      </c>
      <c r="BF773" s="116">
        <f>IF(N773="snížená",J773,0)</f>
        <v>0</v>
      </c>
      <c r="BG773" s="116">
        <f>IF(N773="zákl. přenesená",J773,0)</f>
        <v>0</v>
      </c>
      <c r="BH773" s="116">
        <f>IF(N773="sníž. přenesená",J773,0)</f>
        <v>0</v>
      </c>
      <c r="BI773" s="116">
        <f>IF(N773="nulová",J773,0)</f>
        <v>0</v>
      </c>
      <c r="BJ773" s="13" t="s">
        <v>74</v>
      </c>
      <c r="BK773" s="116">
        <f>ROUND(I773*H773,2)</f>
        <v>53100</v>
      </c>
      <c r="BL773" s="13" t="s">
        <v>112</v>
      </c>
      <c r="BM773" s="115" t="s">
        <v>1676</v>
      </c>
    </row>
    <row r="774" spans="2:65" s="1" customFormat="1" ht="39">
      <c r="B774" s="25"/>
      <c r="D774" s="117" t="s">
        <v>114</v>
      </c>
      <c r="F774" s="118" t="s">
        <v>1677</v>
      </c>
      <c r="L774" s="25"/>
      <c r="M774" s="119"/>
      <c r="T774" s="46"/>
      <c r="AT774" s="13" t="s">
        <v>114</v>
      </c>
      <c r="AU774" s="13" t="s">
        <v>66</v>
      </c>
    </row>
    <row r="775" spans="2:65" s="1" customFormat="1" ht="16.5" customHeight="1">
      <c r="B775" s="104"/>
      <c r="C775" s="105" t="s">
        <v>897</v>
      </c>
      <c r="D775" s="105" t="s">
        <v>107</v>
      </c>
      <c r="E775" s="106" t="s">
        <v>1678</v>
      </c>
      <c r="F775" s="107" t="s">
        <v>1679</v>
      </c>
      <c r="G775" s="108" t="s">
        <v>124</v>
      </c>
      <c r="H775" s="109">
        <v>100</v>
      </c>
      <c r="I775" s="110">
        <v>530</v>
      </c>
      <c r="J775" s="110">
        <f>ROUND(I775*H775,2)</f>
        <v>53000</v>
      </c>
      <c r="K775" s="107" t="s">
        <v>111</v>
      </c>
      <c r="L775" s="25"/>
      <c r="M775" s="111" t="s">
        <v>3</v>
      </c>
      <c r="N775" s="112" t="s">
        <v>37</v>
      </c>
      <c r="O775" s="113">
        <v>0</v>
      </c>
      <c r="P775" s="113">
        <f>O775*H775</f>
        <v>0</v>
      </c>
      <c r="Q775" s="113">
        <v>0</v>
      </c>
      <c r="R775" s="113">
        <f>Q775*H775</f>
        <v>0</v>
      </c>
      <c r="S775" s="113">
        <v>0</v>
      </c>
      <c r="T775" s="114">
        <f>S775*H775</f>
        <v>0</v>
      </c>
      <c r="AR775" s="115" t="s">
        <v>112</v>
      </c>
      <c r="AT775" s="115" t="s">
        <v>107</v>
      </c>
      <c r="AU775" s="115" t="s">
        <v>66</v>
      </c>
      <c r="AY775" s="13" t="s">
        <v>113</v>
      </c>
      <c r="BE775" s="116">
        <f>IF(N775="základní",J775,0)</f>
        <v>53000</v>
      </c>
      <c r="BF775" s="116">
        <f>IF(N775="snížená",J775,0)</f>
        <v>0</v>
      </c>
      <c r="BG775" s="116">
        <f>IF(N775="zákl. přenesená",J775,0)</f>
        <v>0</v>
      </c>
      <c r="BH775" s="116">
        <f>IF(N775="sníž. přenesená",J775,0)</f>
        <v>0</v>
      </c>
      <c r="BI775" s="116">
        <f>IF(N775="nulová",J775,0)</f>
        <v>0</v>
      </c>
      <c r="BJ775" s="13" t="s">
        <v>74</v>
      </c>
      <c r="BK775" s="116">
        <f>ROUND(I775*H775,2)</f>
        <v>53000</v>
      </c>
      <c r="BL775" s="13" t="s">
        <v>112</v>
      </c>
      <c r="BM775" s="115" t="s">
        <v>1680</v>
      </c>
    </row>
    <row r="776" spans="2:65" s="1" customFormat="1" ht="39">
      <c r="B776" s="25"/>
      <c r="D776" s="117" t="s">
        <v>114</v>
      </c>
      <c r="F776" s="118" t="s">
        <v>1681</v>
      </c>
      <c r="L776" s="25"/>
      <c r="M776" s="119"/>
      <c r="T776" s="46"/>
      <c r="AT776" s="13" t="s">
        <v>114</v>
      </c>
      <c r="AU776" s="13" t="s">
        <v>66</v>
      </c>
    </row>
    <row r="777" spans="2:65" s="1" customFormat="1" ht="16.5" customHeight="1">
      <c r="B777" s="104"/>
      <c r="C777" s="105" t="s">
        <v>1682</v>
      </c>
      <c r="D777" s="105" t="s">
        <v>107</v>
      </c>
      <c r="E777" s="106" t="s">
        <v>1683</v>
      </c>
      <c r="F777" s="107" t="s">
        <v>1684</v>
      </c>
      <c r="G777" s="108" t="s">
        <v>124</v>
      </c>
      <c r="H777" s="109">
        <v>200</v>
      </c>
      <c r="I777" s="110">
        <v>456</v>
      </c>
      <c r="J777" s="110">
        <f>ROUND(I777*H777,2)</f>
        <v>91200</v>
      </c>
      <c r="K777" s="107" t="s">
        <v>111</v>
      </c>
      <c r="L777" s="25"/>
      <c r="M777" s="111" t="s">
        <v>3</v>
      </c>
      <c r="N777" s="112" t="s">
        <v>37</v>
      </c>
      <c r="O777" s="113">
        <v>0</v>
      </c>
      <c r="P777" s="113">
        <f>O777*H777</f>
        <v>0</v>
      </c>
      <c r="Q777" s="113">
        <v>0</v>
      </c>
      <c r="R777" s="113">
        <f>Q777*H777</f>
        <v>0</v>
      </c>
      <c r="S777" s="113">
        <v>0</v>
      </c>
      <c r="T777" s="114">
        <f>S777*H777</f>
        <v>0</v>
      </c>
      <c r="AR777" s="115" t="s">
        <v>112</v>
      </c>
      <c r="AT777" s="115" t="s">
        <v>107</v>
      </c>
      <c r="AU777" s="115" t="s">
        <v>66</v>
      </c>
      <c r="AY777" s="13" t="s">
        <v>113</v>
      </c>
      <c r="BE777" s="116">
        <f>IF(N777="základní",J777,0)</f>
        <v>91200</v>
      </c>
      <c r="BF777" s="116">
        <f>IF(N777="snížená",J777,0)</f>
        <v>0</v>
      </c>
      <c r="BG777" s="116">
        <f>IF(N777="zákl. přenesená",J777,0)</f>
        <v>0</v>
      </c>
      <c r="BH777" s="116">
        <f>IF(N777="sníž. přenesená",J777,0)</f>
        <v>0</v>
      </c>
      <c r="BI777" s="116">
        <f>IF(N777="nulová",J777,0)</f>
        <v>0</v>
      </c>
      <c r="BJ777" s="13" t="s">
        <v>74</v>
      </c>
      <c r="BK777" s="116">
        <f>ROUND(I777*H777,2)</f>
        <v>91200</v>
      </c>
      <c r="BL777" s="13" t="s">
        <v>112</v>
      </c>
      <c r="BM777" s="115" t="s">
        <v>1685</v>
      </c>
    </row>
    <row r="778" spans="2:65" s="1" customFormat="1" ht="39">
      <c r="B778" s="25"/>
      <c r="D778" s="117" t="s">
        <v>114</v>
      </c>
      <c r="F778" s="118" t="s">
        <v>1686</v>
      </c>
      <c r="L778" s="25"/>
      <c r="M778" s="119"/>
      <c r="T778" s="46"/>
      <c r="AT778" s="13" t="s">
        <v>114</v>
      </c>
      <c r="AU778" s="13" t="s">
        <v>66</v>
      </c>
    </row>
    <row r="779" spans="2:65" s="1" customFormat="1" ht="16.5" customHeight="1">
      <c r="B779" s="104"/>
      <c r="C779" s="105" t="s">
        <v>902</v>
      </c>
      <c r="D779" s="105" t="s">
        <v>107</v>
      </c>
      <c r="E779" s="106" t="s">
        <v>1687</v>
      </c>
      <c r="F779" s="107" t="s">
        <v>1688</v>
      </c>
      <c r="G779" s="108" t="s">
        <v>124</v>
      </c>
      <c r="H779" s="109">
        <v>100</v>
      </c>
      <c r="I779" s="110">
        <v>510</v>
      </c>
      <c r="J779" s="110">
        <f>ROUND(I779*H779,2)</f>
        <v>51000</v>
      </c>
      <c r="K779" s="107" t="s">
        <v>111</v>
      </c>
      <c r="L779" s="25"/>
      <c r="M779" s="111" t="s">
        <v>3</v>
      </c>
      <c r="N779" s="112" t="s">
        <v>37</v>
      </c>
      <c r="O779" s="113">
        <v>0</v>
      </c>
      <c r="P779" s="113">
        <f>O779*H779</f>
        <v>0</v>
      </c>
      <c r="Q779" s="113">
        <v>0</v>
      </c>
      <c r="R779" s="113">
        <f>Q779*H779</f>
        <v>0</v>
      </c>
      <c r="S779" s="113">
        <v>0</v>
      </c>
      <c r="T779" s="114">
        <f>S779*H779</f>
        <v>0</v>
      </c>
      <c r="AR779" s="115" t="s">
        <v>112</v>
      </c>
      <c r="AT779" s="115" t="s">
        <v>107</v>
      </c>
      <c r="AU779" s="115" t="s">
        <v>66</v>
      </c>
      <c r="AY779" s="13" t="s">
        <v>113</v>
      </c>
      <c r="BE779" s="116">
        <f>IF(N779="základní",J779,0)</f>
        <v>51000</v>
      </c>
      <c r="BF779" s="116">
        <f>IF(N779="snížená",J779,0)</f>
        <v>0</v>
      </c>
      <c r="BG779" s="116">
        <f>IF(N779="zákl. přenesená",J779,0)</f>
        <v>0</v>
      </c>
      <c r="BH779" s="116">
        <f>IF(N779="sníž. přenesená",J779,0)</f>
        <v>0</v>
      </c>
      <c r="BI779" s="116">
        <f>IF(N779="nulová",J779,0)</f>
        <v>0</v>
      </c>
      <c r="BJ779" s="13" t="s">
        <v>74</v>
      </c>
      <c r="BK779" s="116">
        <f>ROUND(I779*H779,2)</f>
        <v>51000</v>
      </c>
      <c r="BL779" s="13" t="s">
        <v>112</v>
      </c>
      <c r="BM779" s="115" t="s">
        <v>1689</v>
      </c>
    </row>
    <row r="780" spans="2:65" s="1" customFormat="1" ht="39">
      <c r="B780" s="25"/>
      <c r="D780" s="117" t="s">
        <v>114</v>
      </c>
      <c r="F780" s="118" t="s">
        <v>1690</v>
      </c>
      <c r="L780" s="25"/>
      <c r="M780" s="119"/>
      <c r="T780" s="46"/>
      <c r="AT780" s="13" t="s">
        <v>114</v>
      </c>
      <c r="AU780" s="13" t="s">
        <v>66</v>
      </c>
    </row>
    <row r="781" spans="2:65" s="1" customFormat="1" ht="16.5" customHeight="1">
      <c r="B781" s="104"/>
      <c r="C781" s="105" t="s">
        <v>1691</v>
      </c>
      <c r="D781" s="105" t="s">
        <v>107</v>
      </c>
      <c r="E781" s="106" t="s">
        <v>1692</v>
      </c>
      <c r="F781" s="107" t="s">
        <v>1693</v>
      </c>
      <c r="G781" s="108" t="s">
        <v>124</v>
      </c>
      <c r="H781" s="109">
        <v>100</v>
      </c>
      <c r="I781" s="110">
        <v>510</v>
      </c>
      <c r="J781" s="110">
        <f>ROUND(I781*H781,2)</f>
        <v>51000</v>
      </c>
      <c r="K781" s="107" t="s">
        <v>111</v>
      </c>
      <c r="L781" s="25"/>
      <c r="M781" s="111" t="s">
        <v>3</v>
      </c>
      <c r="N781" s="112" t="s">
        <v>37</v>
      </c>
      <c r="O781" s="113">
        <v>0</v>
      </c>
      <c r="P781" s="113">
        <f>O781*H781</f>
        <v>0</v>
      </c>
      <c r="Q781" s="113">
        <v>0</v>
      </c>
      <c r="R781" s="113">
        <f>Q781*H781</f>
        <v>0</v>
      </c>
      <c r="S781" s="113">
        <v>0</v>
      </c>
      <c r="T781" s="114">
        <f>S781*H781</f>
        <v>0</v>
      </c>
      <c r="AR781" s="115" t="s">
        <v>112</v>
      </c>
      <c r="AT781" s="115" t="s">
        <v>107</v>
      </c>
      <c r="AU781" s="115" t="s">
        <v>66</v>
      </c>
      <c r="AY781" s="13" t="s">
        <v>113</v>
      </c>
      <c r="BE781" s="116">
        <f>IF(N781="základní",J781,0)</f>
        <v>51000</v>
      </c>
      <c r="BF781" s="116">
        <f>IF(N781="snížená",J781,0)</f>
        <v>0</v>
      </c>
      <c r="BG781" s="116">
        <f>IF(N781="zákl. přenesená",J781,0)</f>
        <v>0</v>
      </c>
      <c r="BH781" s="116">
        <f>IF(N781="sníž. přenesená",J781,0)</f>
        <v>0</v>
      </c>
      <c r="BI781" s="116">
        <f>IF(N781="nulová",J781,0)</f>
        <v>0</v>
      </c>
      <c r="BJ781" s="13" t="s">
        <v>74</v>
      </c>
      <c r="BK781" s="116">
        <f>ROUND(I781*H781,2)</f>
        <v>51000</v>
      </c>
      <c r="BL781" s="13" t="s">
        <v>112</v>
      </c>
      <c r="BM781" s="115" t="s">
        <v>1694</v>
      </c>
    </row>
    <row r="782" spans="2:65" s="1" customFormat="1" ht="39">
      <c r="B782" s="25"/>
      <c r="D782" s="117" t="s">
        <v>114</v>
      </c>
      <c r="F782" s="118" t="s">
        <v>1695</v>
      </c>
      <c r="L782" s="25"/>
      <c r="M782" s="119"/>
      <c r="T782" s="46"/>
      <c r="AT782" s="13" t="s">
        <v>114</v>
      </c>
      <c r="AU782" s="13" t="s">
        <v>66</v>
      </c>
    </row>
    <row r="783" spans="2:65" s="1" customFormat="1" ht="16.5" customHeight="1">
      <c r="B783" s="104"/>
      <c r="C783" s="105" t="s">
        <v>906</v>
      </c>
      <c r="D783" s="105" t="s">
        <v>107</v>
      </c>
      <c r="E783" s="106" t="s">
        <v>1696</v>
      </c>
      <c r="F783" s="107" t="s">
        <v>1697</v>
      </c>
      <c r="G783" s="108" t="s">
        <v>124</v>
      </c>
      <c r="H783" s="109">
        <v>200</v>
      </c>
      <c r="I783" s="110">
        <v>437</v>
      </c>
      <c r="J783" s="110">
        <f>ROUND(I783*H783,2)</f>
        <v>87400</v>
      </c>
      <c r="K783" s="107" t="s">
        <v>111</v>
      </c>
      <c r="L783" s="25"/>
      <c r="M783" s="111" t="s">
        <v>3</v>
      </c>
      <c r="N783" s="112" t="s">
        <v>37</v>
      </c>
      <c r="O783" s="113">
        <v>0</v>
      </c>
      <c r="P783" s="113">
        <f>O783*H783</f>
        <v>0</v>
      </c>
      <c r="Q783" s="113">
        <v>0</v>
      </c>
      <c r="R783" s="113">
        <f>Q783*H783</f>
        <v>0</v>
      </c>
      <c r="S783" s="113">
        <v>0</v>
      </c>
      <c r="T783" s="114">
        <f>S783*H783</f>
        <v>0</v>
      </c>
      <c r="AR783" s="115" t="s">
        <v>112</v>
      </c>
      <c r="AT783" s="115" t="s">
        <v>107</v>
      </c>
      <c r="AU783" s="115" t="s">
        <v>66</v>
      </c>
      <c r="AY783" s="13" t="s">
        <v>113</v>
      </c>
      <c r="BE783" s="116">
        <f>IF(N783="základní",J783,0)</f>
        <v>87400</v>
      </c>
      <c r="BF783" s="116">
        <f>IF(N783="snížená",J783,0)</f>
        <v>0</v>
      </c>
      <c r="BG783" s="116">
        <f>IF(N783="zákl. přenesená",J783,0)</f>
        <v>0</v>
      </c>
      <c r="BH783" s="116">
        <f>IF(N783="sníž. přenesená",J783,0)</f>
        <v>0</v>
      </c>
      <c r="BI783" s="116">
        <f>IF(N783="nulová",J783,0)</f>
        <v>0</v>
      </c>
      <c r="BJ783" s="13" t="s">
        <v>74</v>
      </c>
      <c r="BK783" s="116">
        <f>ROUND(I783*H783,2)</f>
        <v>87400</v>
      </c>
      <c r="BL783" s="13" t="s">
        <v>112</v>
      </c>
      <c r="BM783" s="115" t="s">
        <v>1698</v>
      </c>
    </row>
    <row r="784" spans="2:65" s="1" customFormat="1" ht="39">
      <c r="B784" s="25"/>
      <c r="D784" s="117" t="s">
        <v>114</v>
      </c>
      <c r="F784" s="118" t="s">
        <v>1699</v>
      </c>
      <c r="L784" s="25"/>
      <c r="M784" s="119"/>
      <c r="T784" s="46"/>
      <c r="AT784" s="13" t="s">
        <v>114</v>
      </c>
      <c r="AU784" s="13" t="s">
        <v>66</v>
      </c>
    </row>
    <row r="785" spans="2:65" s="1" customFormat="1" ht="16.5" customHeight="1">
      <c r="B785" s="104"/>
      <c r="C785" s="105" t="s">
        <v>1700</v>
      </c>
      <c r="D785" s="105" t="s">
        <v>107</v>
      </c>
      <c r="E785" s="106" t="s">
        <v>1701</v>
      </c>
      <c r="F785" s="107" t="s">
        <v>1702</v>
      </c>
      <c r="G785" s="108" t="s">
        <v>124</v>
      </c>
      <c r="H785" s="109">
        <v>100</v>
      </c>
      <c r="I785" s="110">
        <v>531</v>
      </c>
      <c r="J785" s="110">
        <f>ROUND(I785*H785,2)</f>
        <v>53100</v>
      </c>
      <c r="K785" s="107" t="s">
        <v>111</v>
      </c>
      <c r="L785" s="25"/>
      <c r="M785" s="111" t="s">
        <v>3</v>
      </c>
      <c r="N785" s="112" t="s">
        <v>37</v>
      </c>
      <c r="O785" s="113">
        <v>0</v>
      </c>
      <c r="P785" s="113">
        <f>O785*H785</f>
        <v>0</v>
      </c>
      <c r="Q785" s="113">
        <v>0</v>
      </c>
      <c r="R785" s="113">
        <f>Q785*H785</f>
        <v>0</v>
      </c>
      <c r="S785" s="113">
        <v>0</v>
      </c>
      <c r="T785" s="114">
        <f>S785*H785</f>
        <v>0</v>
      </c>
      <c r="AR785" s="115" t="s">
        <v>112</v>
      </c>
      <c r="AT785" s="115" t="s">
        <v>107</v>
      </c>
      <c r="AU785" s="115" t="s">
        <v>66</v>
      </c>
      <c r="AY785" s="13" t="s">
        <v>113</v>
      </c>
      <c r="BE785" s="116">
        <f>IF(N785="základní",J785,0)</f>
        <v>53100</v>
      </c>
      <c r="BF785" s="116">
        <f>IF(N785="snížená",J785,0)</f>
        <v>0</v>
      </c>
      <c r="BG785" s="116">
        <f>IF(N785="zákl. přenesená",J785,0)</f>
        <v>0</v>
      </c>
      <c r="BH785" s="116">
        <f>IF(N785="sníž. přenesená",J785,0)</f>
        <v>0</v>
      </c>
      <c r="BI785" s="116">
        <f>IF(N785="nulová",J785,0)</f>
        <v>0</v>
      </c>
      <c r="BJ785" s="13" t="s">
        <v>74</v>
      </c>
      <c r="BK785" s="116">
        <f>ROUND(I785*H785,2)</f>
        <v>53100</v>
      </c>
      <c r="BL785" s="13" t="s">
        <v>112</v>
      </c>
      <c r="BM785" s="115" t="s">
        <v>1703</v>
      </c>
    </row>
    <row r="786" spans="2:65" s="1" customFormat="1" ht="39">
      <c r="B786" s="25"/>
      <c r="D786" s="117" t="s">
        <v>114</v>
      </c>
      <c r="F786" s="118" t="s">
        <v>1704</v>
      </c>
      <c r="L786" s="25"/>
      <c r="M786" s="119"/>
      <c r="T786" s="46"/>
      <c r="AT786" s="13" t="s">
        <v>114</v>
      </c>
      <c r="AU786" s="13" t="s">
        <v>66</v>
      </c>
    </row>
    <row r="787" spans="2:65" s="1" customFormat="1" ht="16.5" customHeight="1">
      <c r="B787" s="104"/>
      <c r="C787" s="105" t="s">
        <v>911</v>
      </c>
      <c r="D787" s="105" t="s">
        <v>107</v>
      </c>
      <c r="E787" s="106" t="s">
        <v>1705</v>
      </c>
      <c r="F787" s="107" t="s">
        <v>1706</v>
      </c>
      <c r="G787" s="108" t="s">
        <v>124</v>
      </c>
      <c r="H787" s="109">
        <v>200</v>
      </c>
      <c r="I787" s="110">
        <v>457</v>
      </c>
      <c r="J787" s="110">
        <f>ROUND(I787*H787,2)</f>
        <v>91400</v>
      </c>
      <c r="K787" s="107" t="s">
        <v>111</v>
      </c>
      <c r="L787" s="25"/>
      <c r="M787" s="111" t="s">
        <v>3</v>
      </c>
      <c r="N787" s="112" t="s">
        <v>37</v>
      </c>
      <c r="O787" s="113">
        <v>0</v>
      </c>
      <c r="P787" s="113">
        <f>O787*H787</f>
        <v>0</v>
      </c>
      <c r="Q787" s="113">
        <v>0</v>
      </c>
      <c r="R787" s="113">
        <f>Q787*H787</f>
        <v>0</v>
      </c>
      <c r="S787" s="113">
        <v>0</v>
      </c>
      <c r="T787" s="114">
        <f>S787*H787</f>
        <v>0</v>
      </c>
      <c r="AR787" s="115" t="s">
        <v>112</v>
      </c>
      <c r="AT787" s="115" t="s">
        <v>107</v>
      </c>
      <c r="AU787" s="115" t="s">
        <v>66</v>
      </c>
      <c r="AY787" s="13" t="s">
        <v>113</v>
      </c>
      <c r="BE787" s="116">
        <f>IF(N787="základní",J787,0)</f>
        <v>91400</v>
      </c>
      <c r="BF787" s="116">
        <f>IF(N787="snížená",J787,0)</f>
        <v>0</v>
      </c>
      <c r="BG787" s="116">
        <f>IF(N787="zákl. přenesená",J787,0)</f>
        <v>0</v>
      </c>
      <c r="BH787" s="116">
        <f>IF(N787="sníž. přenesená",J787,0)</f>
        <v>0</v>
      </c>
      <c r="BI787" s="116">
        <f>IF(N787="nulová",J787,0)</f>
        <v>0</v>
      </c>
      <c r="BJ787" s="13" t="s">
        <v>74</v>
      </c>
      <c r="BK787" s="116">
        <f>ROUND(I787*H787,2)</f>
        <v>91400</v>
      </c>
      <c r="BL787" s="13" t="s">
        <v>112</v>
      </c>
      <c r="BM787" s="115" t="s">
        <v>1707</v>
      </c>
    </row>
    <row r="788" spans="2:65" s="1" customFormat="1" ht="39">
      <c r="B788" s="25"/>
      <c r="D788" s="117" t="s">
        <v>114</v>
      </c>
      <c r="F788" s="118" t="s">
        <v>1708</v>
      </c>
      <c r="L788" s="25"/>
      <c r="M788" s="119"/>
      <c r="T788" s="46"/>
      <c r="AT788" s="13" t="s">
        <v>114</v>
      </c>
      <c r="AU788" s="13" t="s">
        <v>66</v>
      </c>
    </row>
    <row r="789" spans="2:65" s="1" customFormat="1" ht="16.5" customHeight="1">
      <c r="B789" s="104"/>
      <c r="C789" s="105" t="s">
        <v>1709</v>
      </c>
      <c r="D789" s="105" t="s">
        <v>107</v>
      </c>
      <c r="E789" s="106" t="s">
        <v>1710</v>
      </c>
      <c r="F789" s="107" t="s">
        <v>1711</v>
      </c>
      <c r="G789" s="108" t="s">
        <v>124</v>
      </c>
      <c r="H789" s="109">
        <v>100</v>
      </c>
      <c r="I789" s="110">
        <v>544</v>
      </c>
      <c r="J789" s="110">
        <f>ROUND(I789*H789,2)</f>
        <v>54400</v>
      </c>
      <c r="K789" s="107" t="s">
        <v>111</v>
      </c>
      <c r="L789" s="25"/>
      <c r="M789" s="111" t="s">
        <v>3</v>
      </c>
      <c r="N789" s="112" t="s">
        <v>37</v>
      </c>
      <c r="O789" s="113">
        <v>0</v>
      </c>
      <c r="P789" s="113">
        <f>O789*H789</f>
        <v>0</v>
      </c>
      <c r="Q789" s="113">
        <v>0</v>
      </c>
      <c r="R789" s="113">
        <f>Q789*H789</f>
        <v>0</v>
      </c>
      <c r="S789" s="113">
        <v>0</v>
      </c>
      <c r="T789" s="114">
        <f>S789*H789</f>
        <v>0</v>
      </c>
      <c r="AR789" s="115" t="s">
        <v>112</v>
      </c>
      <c r="AT789" s="115" t="s">
        <v>107</v>
      </c>
      <c r="AU789" s="115" t="s">
        <v>66</v>
      </c>
      <c r="AY789" s="13" t="s">
        <v>113</v>
      </c>
      <c r="BE789" s="116">
        <f>IF(N789="základní",J789,0)</f>
        <v>54400</v>
      </c>
      <c r="BF789" s="116">
        <f>IF(N789="snížená",J789,0)</f>
        <v>0</v>
      </c>
      <c r="BG789" s="116">
        <f>IF(N789="zákl. přenesená",J789,0)</f>
        <v>0</v>
      </c>
      <c r="BH789" s="116">
        <f>IF(N789="sníž. přenesená",J789,0)</f>
        <v>0</v>
      </c>
      <c r="BI789" s="116">
        <f>IF(N789="nulová",J789,0)</f>
        <v>0</v>
      </c>
      <c r="BJ789" s="13" t="s">
        <v>74</v>
      </c>
      <c r="BK789" s="116">
        <f>ROUND(I789*H789,2)</f>
        <v>54400</v>
      </c>
      <c r="BL789" s="13" t="s">
        <v>112</v>
      </c>
      <c r="BM789" s="115" t="s">
        <v>1712</v>
      </c>
    </row>
    <row r="790" spans="2:65" s="1" customFormat="1" ht="39">
      <c r="B790" s="25"/>
      <c r="D790" s="117" t="s">
        <v>114</v>
      </c>
      <c r="F790" s="118" t="s">
        <v>1713</v>
      </c>
      <c r="L790" s="25"/>
      <c r="M790" s="119"/>
      <c r="T790" s="46"/>
      <c r="AT790" s="13" t="s">
        <v>114</v>
      </c>
      <c r="AU790" s="13" t="s">
        <v>66</v>
      </c>
    </row>
    <row r="791" spans="2:65" s="1" customFormat="1" ht="16.5" customHeight="1">
      <c r="B791" s="104"/>
      <c r="C791" s="105" t="s">
        <v>915</v>
      </c>
      <c r="D791" s="105" t="s">
        <v>107</v>
      </c>
      <c r="E791" s="106" t="s">
        <v>1714</v>
      </c>
      <c r="F791" s="107" t="s">
        <v>1715</v>
      </c>
      <c r="G791" s="108" t="s">
        <v>124</v>
      </c>
      <c r="H791" s="109">
        <v>200</v>
      </c>
      <c r="I791" s="110">
        <v>470</v>
      </c>
      <c r="J791" s="110">
        <f>ROUND(I791*H791,2)</f>
        <v>94000</v>
      </c>
      <c r="K791" s="107" t="s">
        <v>111</v>
      </c>
      <c r="L791" s="25"/>
      <c r="M791" s="111" t="s">
        <v>3</v>
      </c>
      <c r="N791" s="112" t="s">
        <v>37</v>
      </c>
      <c r="O791" s="113">
        <v>0</v>
      </c>
      <c r="P791" s="113">
        <f>O791*H791</f>
        <v>0</v>
      </c>
      <c r="Q791" s="113">
        <v>0</v>
      </c>
      <c r="R791" s="113">
        <f>Q791*H791</f>
        <v>0</v>
      </c>
      <c r="S791" s="113">
        <v>0</v>
      </c>
      <c r="T791" s="114">
        <f>S791*H791</f>
        <v>0</v>
      </c>
      <c r="AR791" s="115" t="s">
        <v>112</v>
      </c>
      <c r="AT791" s="115" t="s">
        <v>107</v>
      </c>
      <c r="AU791" s="115" t="s">
        <v>66</v>
      </c>
      <c r="AY791" s="13" t="s">
        <v>113</v>
      </c>
      <c r="BE791" s="116">
        <f>IF(N791="základní",J791,0)</f>
        <v>94000</v>
      </c>
      <c r="BF791" s="116">
        <f>IF(N791="snížená",J791,0)</f>
        <v>0</v>
      </c>
      <c r="BG791" s="116">
        <f>IF(N791="zákl. přenesená",J791,0)</f>
        <v>0</v>
      </c>
      <c r="BH791" s="116">
        <f>IF(N791="sníž. přenesená",J791,0)</f>
        <v>0</v>
      </c>
      <c r="BI791" s="116">
        <f>IF(N791="nulová",J791,0)</f>
        <v>0</v>
      </c>
      <c r="BJ791" s="13" t="s">
        <v>74</v>
      </c>
      <c r="BK791" s="116">
        <f>ROUND(I791*H791,2)</f>
        <v>94000</v>
      </c>
      <c r="BL791" s="13" t="s">
        <v>112</v>
      </c>
      <c r="BM791" s="115" t="s">
        <v>1716</v>
      </c>
    </row>
    <row r="792" spans="2:65" s="1" customFormat="1" ht="39">
      <c r="B792" s="25"/>
      <c r="D792" s="117" t="s">
        <v>114</v>
      </c>
      <c r="F792" s="118" t="s">
        <v>1717</v>
      </c>
      <c r="L792" s="25"/>
      <c r="M792" s="119"/>
      <c r="T792" s="46"/>
      <c r="AT792" s="13" t="s">
        <v>114</v>
      </c>
      <c r="AU792" s="13" t="s">
        <v>66</v>
      </c>
    </row>
    <row r="793" spans="2:65" s="1" customFormat="1" ht="21.75" customHeight="1">
      <c r="B793" s="104"/>
      <c r="C793" s="105" t="s">
        <v>1718</v>
      </c>
      <c r="D793" s="105" t="s">
        <v>107</v>
      </c>
      <c r="E793" s="106" t="s">
        <v>1719</v>
      </c>
      <c r="F793" s="107" t="s">
        <v>1720</v>
      </c>
      <c r="G793" s="108" t="s">
        <v>124</v>
      </c>
      <c r="H793" s="109">
        <v>100</v>
      </c>
      <c r="I793" s="110">
        <v>573</v>
      </c>
      <c r="J793" s="110">
        <f>ROUND(I793*H793,2)</f>
        <v>57300</v>
      </c>
      <c r="K793" s="107" t="s">
        <v>111</v>
      </c>
      <c r="L793" s="25"/>
      <c r="M793" s="111" t="s">
        <v>3</v>
      </c>
      <c r="N793" s="112" t="s">
        <v>37</v>
      </c>
      <c r="O793" s="113">
        <v>0</v>
      </c>
      <c r="P793" s="113">
        <f>O793*H793</f>
        <v>0</v>
      </c>
      <c r="Q793" s="113">
        <v>0</v>
      </c>
      <c r="R793" s="113">
        <f>Q793*H793</f>
        <v>0</v>
      </c>
      <c r="S793" s="113">
        <v>0</v>
      </c>
      <c r="T793" s="114">
        <f>S793*H793</f>
        <v>0</v>
      </c>
      <c r="AR793" s="115" t="s">
        <v>112</v>
      </c>
      <c r="AT793" s="115" t="s">
        <v>107</v>
      </c>
      <c r="AU793" s="115" t="s">
        <v>66</v>
      </c>
      <c r="AY793" s="13" t="s">
        <v>113</v>
      </c>
      <c r="BE793" s="116">
        <f>IF(N793="základní",J793,0)</f>
        <v>57300</v>
      </c>
      <c r="BF793" s="116">
        <f>IF(N793="snížená",J793,0)</f>
        <v>0</v>
      </c>
      <c r="BG793" s="116">
        <f>IF(N793="zákl. přenesená",J793,0)</f>
        <v>0</v>
      </c>
      <c r="BH793" s="116">
        <f>IF(N793="sníž. přenesená",J793,0)</f>
        <v>0</v>
      </c>
      <c r="BI793" s="116">
        <f>IF(N793="nulová",J793,0)</f>
        <v>0</v>
      </c>
      <c r="BJ793" s="13" t="s">
        <v>74</v>
      </c>
      <c r="BK793" s="116">
        <f>ROUND(I793*H793,2)</f>
        <v>57300</v>
      </c>
      <c r="BL793" s="13" t="s">
        <v>112</v>
      </c>
      <c r="BM793" s="115" t="s">
        <v>1721</v>
      </c>
    </row>
    <row r="794" spans="2:65" s="1" customFormat="1" ht="39">
      <c r="B794" s="25"/>
      <c r="D794" s="117" t="s">
        <v>114</v>
      </c>
      <c r="F794" s="118" t="s">
        <v>1722</v>
      </c>
      <c r="L794" s="25"/>
      <c r="M794" s="119"/>
      <c r="T794" s="46"/>
      <c r="AT794" s="13" t="s">
        <v>114</v>
      </c>
      <c r="AU794" s="13" t="s">
        <v>66</v>
      </c>
    </row>
    <row r="795" spans="2:65" s="1" customFormat="1" ht="21.75" customHeight="1">
      <c r="B795" s="104"/>
      <c r="C795" s="105" t="s">
        <v>920</v>
      </c>
      <c r="D795" s="105" t="s">
        <v>107</v>
      </c>
      <c r="E795" s="106" t="s">
        <v>1723</v>
      </c>
      <c r="F795" s="107" t="s">
        <v>1724</v>
      </c>
      <c r="G795" s="108" t="s">
        <v>124</v>
      </c>
      <c r="H795" s="109">
        <v>200</v>
      </c>
      <c r="I795" s="110">
        <v>489</v>
      </c>
      <c r="J795" s="110">
        <f>ROUND(I795*H795,2)</f>
        <v>97800</v>
      </c>
      <c r="K795" s="107" t="s">
        <v>111</v>
      </c>
      <c r="L795" s="25"/>
      <c r="M795" s="111" t="s">
        <v>3</v>
      </c>
      <c r="N795" s="112" t="s">
        <v>37</v>
      </c>
      <c r="O795" s="113">
        <v>0</v>
      </c>
      <c r="P795" s="113">
        <f>O795*H795</f>
        <v>0</v>
      </c>
      <c r="Q795" s="113">
        <v>0</v>
      </c>
      <c r="R795" s="113">
        <f>Q795*H795</f>
        <v>0</v>
      </c>
      <c r="S795" s="113">
        <v>0</v>
      </c>
      <c r="T795" s="114">
        <f>S795*H795</f>
        <v>0</v>
      </c>
      <c r="AR795" s="115" t="s">
        <v>112</v>
      </c>
      <c r="AT795" s="115" t="s">
        <v>107</v>
      </c>
      <c r="AU795" s="115" t="s">
        <v>66</v>
      </c>
      <c r="AY795" s="13" t="s">
        <v>113</v>
      </c>
      <c r="BE795" s="116">
        <f>IF(N795="základní",J795,0)</f>
        <v>97800</v>
      </c>
      <c r="BF795" s="116">
        <f>IF(N795="snížená",J795,0)</f>
        <v>0</v>
      </c>
      <c r="BG795" s="116">
        <f>IF(N795="zákl. přenesená",J795,0)</f>
        <v>0</v>
      </c>
      <c r="BH795" s="116">
        <f>IF(N795="sníž. přenesená",J795,0)</f>
        <v>0</v>
      </c>
      <c r="BI795" s="116">
        <f>IF(N795="nulová",J795,0)</f>
        <v>0</v>
      </c>
      <c r="BJ795" s="13" t="s">
        <v>74</v>
      </c>
      <c r="BK795" s="116">
        <f>ROUND(I795*H795,2)</f>
        <v>97800</v>
      </c>
      <c r="BL795" s="13" t="s">
        <v>112</v>
      </c>
      <c r="BM795" s="115" t="s">
        <v>1725</v>
      </c>
    </row>
    <row r="796" spans="2:65" s="1" customFormat="1" ht="39">
      <c r="B796" s="25"/>
      <c r="D796" s="117" t="s">
        <v>114</v>
      </c>
      <c r="F796" s="118" t="s">
        <v>1726</v>
      </c>
      <c r="L796" s="25"/>
      <c r="M796" s="119"/>
      <c r="T796" s="46"/>
      <c r="AT796" s="13" t="s">
        <v>114</v>
      </c>
      <c r="AU796" s="13" t="s">
        <v>66</v>
      </c>
    </row>
    <row r="797" spans="2:65" s="1" customFormat="1" ht="16.5" customHeight="1">
      <c r="B797" s="104"/>
      <c r="C797" s="105" t="s">
        <v>1727</v>
      </c>
      <c r="D797" s="105" t="s">
        <v>107</v>
      </c>
      <c r="E797" s="106" t="s">
        <v>1728</v>
      </c>
      <c r="F797" s="107" t="s">
        <v>1729</v>
      </c>
      <c r="G797" s="108" t="s">
        <v>124</v>
      </c>
      <c r="H797" s="109">
        <v>100</v>
      </c>
      <c r="I797" s="110">
        <v>127</v>
      </c>
      <c r="J797" s="110">
        <f>ROUND(I797*H797,2)</f>
        <v>12700</v>
      </c>
      <c r="K797" s="107" t="s">
        <v>111</v>
      </c>
      <c r="L797" s="25"/>
      <c r="M797" s="111" t="s">
        <v>3</v>
      </c>
      <c r="N797" s="112" t="s">
        <v>37</v>
      </c>
      <c r="O797" s="113">
        <v>0</v>
      </c>
      <c r="P797" s="113">
        <f>O797*H797</f>
        <v>0</v>
      </c>
      <c r="Q797" s="113">
        <v>0</v>
      </c>
      <c r="R797" s="113">
        <f>Q797*H797</f>
        <v>0</v>
      </c>
      <c r="S797" s="113">
        <v>0</v>
      </c>
      <c r="T797" s="114">
        <f>S797*H797</f>
        <v>0</v>
      </c>
      <c r="AR797" s="115" t="s">
        <v>112</v>
      </c>
      <c r="AT797" s="115" t="s">
        <v>107</v>
      </c>
      <c r="AU797" s="115" t="s">
        <v>66</v>
      </c>
      <c r="AY797" s="13" t="s">
        <v>113</v>
      </c>
      <c r="BE797" s="116">
        <f>IF(N797="základní",J797,0)</f>
        <v>12700</v>
      </c>
      <c r="BF797" s="116">
        <f>IF(N797="snížená",J797,0)</f>
        <v>0</v>
      </c>
      <c r="BG797" s="116">
        <f>IF(N797="zákl. přenesená",J797,0)</f>
        <v>0</v>
      </c>
      <c r="BH797" s="116">
        <f>IF(N797="sníž. přenesená",J797,0)</f>
        <v>0</v>
      </c>
      <c r="BI797" s="116">
        <f>IF(N797="nulová",J797,0)</f>
        <v>0</v>
      </c>
      <c r="BJ797" s="13" t="s">
        <v>74</v>
      </c>
      <c r="BK797" s="116">
        <f>ROUND(I797*H797,2)</f>
        <v>12700</v>
      </c>
      <c r="BL797" s="13" t="s">
        <v>112</v>
      </c>
      <c r="BM797" s="115" t="s">
        <v>1730</v>
      </c>
    </row>
    <row r="798" spans="2:65" s="1" customFormat="1" ht="19.5">
      <c r="B798" s="25"/>
      <c r="D798" s="117" t="s">
        <v>114</v>
      </c>
      <c r="F798" s="118" t="s">
        <v>1731</v>
      </c>
      <c r="L798" s="25"/>
      <c r="M798" s="119"/>
      <c r="T798" s="46"/>
      <c r="AT798" s="13" t="s">
        <v>114</v>
      </c>
      <c r="AU798" s="13" t="s">
        <v>66</v>
      </c>
    </row>
    <row r="799" spans="2:65" s="1" customFormat="1" ht="16.5" customHeight="1">
      <c r="B799" s="104"/>
      <c r="C799" s="105" t="s">
        <v>924</v>
      </c>
      <c r="D799" s="105" t="s">
        <v>107</v>
      </c>
      <c r="E799" s="106" t="s">
        <v>1732</v>
      </c>
      <c r="F799" s="107" t="s">
        <v>1733</v>
      </c>
      <c r="G799" s="108" t="s">
        <v>124</v>
      </c>
      <c r="H799" s="109">
        <v>100</v>
      </c>
      <c r="I799" s="110">
        <v>126</v>
      </c>
      <c r="J799" s="110">
        <f>ROUND(I799*H799,2)</f>
        <v>12600</v>
      </c>
      <c r="K799" s="107" t="s">
        <v>111</v>
      </c>
      <c r="L799" s="25"/>
      <c r="M799" s="111" t="s">
        <v>3</v>
      </c>
      <c r="N799" s="112" t="s">
        <v>37</v>
      </c>
      <c r="O799" s="113">
        <v>0</v>
      </c>
      <c r="P799" s="113">
        <f>O799*H799</f>
        <v>0</v>
      </c>
      <c r="Q799" s="113">
        <v>0</v>
      </c>
      <c r="R799" s="113">
        <f>Q799*H799</f>
        <v>0</v>
      </c>
      <c r="S799" s="113">
        <v>0</v>
      </c>
      <c r="T799" s="114">
        <f>S799*H799</f>
        <v>0</v>
      </c>
      <c r="AR799" s="115" t="s">
        <v>112</v>
      </c>
      <c r="AT799" s="115" t="s">
        <v>107</v>
      </c>
      <c r="AU799" s="115" t="s">
        <v>66</v>
      </c>
      <c r="AY799" s="13" t="s">
        <v>113</v>
      </c>
      <c r="BE799" s="116">
        <f>IF(N799="základní",J799,0)</f>
        <v>12600</v>
      </c>
      <c r="BF799" s="116">
        <f>IF(N799="snížená",J799,0)</f>
        <v>0</v>
      </c>
      <c r="BG799" s="116">
        <f>IF(N799="zákl. přenesená",J799,0)</f>
        <v>0</v>
      </c>
      <c r="BH799" s="116">
        <f>IF(N799="sníž. přenesená",J799,0)</f>
        <v>0</v>
      </c>
      <c r="BI799" s="116">
        <f>IF(N799="nulová",J799,0)</f>
        <v>0</v>
      </c>
      <c r="BJ799" s="13" t="s">
        <v>74</v>
      </c>
      <c r="BK799" s="116">
        <f>ROUND(I799*H799,2)</f>
        <v>12600</v>
      </c>
      <c r="BL799" s="13" t="s">
        <v>112</v>
      </c>
      <c r="BM799" s="115" t="s">
        <v>1734</v>
      </c>
    </row>
    <row r="800" spans="2:65" s="1" customFormat="1" ht="19.5">
      <c r="B800" s="25"/>
      <c r="D800" s="117" t="s">
        <v>114</v>
      </c>
      <c r="F800" s="118" t="s">
        <v>1735</v>
      </c>
      <c r="L800" s="25"/>
      <c r="M800" s="119"/>
      <c r="T800" s="46"/>
      <c r="AT800" s="13" t="s">
        <v>114</v>
      </c>
      <c r="AU800" s="13" t="s">
        <v>66</v>
      </c>
    </row>
    <row r="801" spans="2:65" s="1" customFormat="1" ht="16.5" customHeight="1">
      <c r="B801" s="104"/>
      <c r="C801" s="105" t="s">
        <v>1736</v>
      </c>
      <c r="D801" s="105" t="s">
        <v>107</v>
      </c>
      <c r="E801" s="106" t="s">
        <v>1737</v>
      </c>
      <c r="F801" s="107" t="s">
        <v>1738</v>
      </c>
      <c r="G801" s="108" t="s">
        <v>124</v>
      </c>
      <c r="H801" s="109">
        <v>100</v>
      </c>
      <c r="I801" s="110">
        <v>130</v>
      </c>
      <c r="J801" s="110">
        <f>ROUND(I801*H801,2)</f>
        <v>13000</v>
      </c>
      <c r="K801" s="107" t="s">
        <v>111</v>
      </c>
      <c r="L801" s="25"/>
      <c r="M801" s="111" t="s">
        <v>3</v>
      </c>
      <c r="N801" s="112" t="s">
        <v>37</v>
      </c>
      <c r="O801" s="113">
        <v>0</v>
      </c>
      <c r="P801" s="113">
        <f>O801*H801</f>
        <v>0</v>
      </c>
      <c r="Q801" s="113">
        <v>0</v>
      </c>
      <c r="R801" s="113">
        <f>Q801*H801</f>
        <v>0</v>
      </c>
      <c r="S801" s="113">
        <v>0</v>
      </c>
      <c r="T801" s="114">
        <f>S801*H801</f>
        <v>0</v>
      </c>
      <c r="AR801" s="115" t="s">
        <v>112</v>
      </c>
      <c r="AT801" s="115" t="s">
        <v>107</v>
      </c>
      <c r="AU801" s="115" t="s">
        <v>66</v>
      </c>
      <c r="AY801" s="13" t="s">
        <v>113</v>
      </c>
      <c r="BE801" s="116">
        <f>IF(N801="základní",J801,0)</f>
        <v>13000</v>
      </c>
      <c r="BF801" s="116">
        <f>IF(N801="snížená",J801,0)</f>
        <v>0</v>
      </c>
      <c r="BG801" s="116">
        <f>IF(N801="zákl. přenesená",J801,0)</f>
        <v>0</v>
      </c>
      <c r="BH801" s="116">
        <f>IF(N801="sníž. přenesená",J801,0)</f>
        <v>0</v>
      </c>
      <c r="BI801" s="116">
        <f>IF(N801="nulová",J801,0)</f>
        <v>0</v>
      </c>
      <c r="BJ801" s="13" t="s">
        <v>74</v>
      </c>
      <c r="BK801" s="116">
        <f>ROUND(I801*H801,2)</f>
        <v>13000</v>
      </c>
      <c r="BL801" s="13" t="s">
        <v>112</v>
      </c>
      <c r="BM801" s="115" t="s">
        <v>1739</v>
      </c>
    </row>
    <row r="802" spans="2:65" s="1" customFormat="1" ht="19.5">
      <c r="B802" s="25"/>
      <c r="D802" s="117" t="s">
        <v>114</v>
      </c>
      <c r="F802" s="118" t="s">
        <v>1740</v>
      </c>
      <c r="L802" s="25"/>
      <c r="M802" s="119"/>
      <c r="T802" s="46"/>
      <c r="AT802" s="13" t="s">
        <v>114</v>
      </c>
      <c r="AU802" s="13" t="s">
        <v>66</v>
      </c>
    </row>
    <row r="803" spans="2:65" s="1" customFormat="1" ht="16.5" customHeight="1">
      <c r="B803" s="104"/>
      <c r="C803" s="105" t="s">
        <v>929</v>
      </c>
      <c r="D803" s="105" t="s">
        <v>107</v>
      </c>
      <c r="E803" s="106" t="s">
        <v>1741</v>
      </c>
      <c r="F803" s="107" t="s">
        <v>1742</v>
      </c>
      <c r="G803" s="108" t="s">
        <v>124</v>
      </c>
      <c r="H803" s="109">
        <v>100</v>
      </c>
      <c r="I803" s="110">
        <v>113</v>
      </c>
      <c r="J803" s="110">
        <f>ROUND(I803*H803,2)</f>
        <v>11300</v>
      </c>
      <c r="K803" s="107" t="s">
        <v>111</v>
      </c>
      <c r="L803" s="25"/>
      <c r="M803" s="111" t="s">
        <v>3</v>
      </c>
      <c r="N803" s="112" t="s">
        <v>37</v>
      </c>
      <c r="O803" s="113">
        <v>0</v>
      </c>
      <c r="P803" s="113">
        <f>O803*H803</f>
        <v>0</v>
      </c>
      <c r="Q803" s="113">
        <v>0</v>
      </c>
      <c r="R803" s="113">
        <f>Q803*H803</f>
        <v>0</v>
      </c>
      <c r="S803" s="113">
        <v>0</v>
      </c>
      <c r="T803" s="114">
        <f>S803*H803</f>
        <v>0</v>
      </c>
      <c r="AR803" s="115" t="s">
        <v>112</v>
      </c>
      <c r="AT803" s="115" t="s">
        <v>107</v>
      </c>
      <c r="AU803" s="115" t="s">
        <v>66</v>
      </c>
      <c r="AY803" s="13" t="s">
        <v>113</v>
      </c>
      <c r="BE803" s="116">
        <f>IF(N803="základní",J803,0)</f>
        <v>11300</v>
      </c>
      <c r="BF803" s="116">
        <f>IF(N803="snížená",J803,0)</f>
        <v>0</v>
      </c>
      <c r="BG803" s="116">
        <f>IF(N803="zákl. přenesená",J803,0)</f>
        <v>0</v>
      </c>
      <c r="BH803" s="116">
        <f>IF(N803="sníž. přenesená",J803,0)</f>
        <v>0</v>
      </c>
      <c r="BI803" s="116">
        <f>IF(N803="nulová",J803,0)</f>
        <v>0</v>
      </c>
      <c r="BJ803" s="13" t="s">
        <v>74</v>
      </c>
      <c r="BK803" s="116">
        <f>ROUND(I803*H803,2)</f>
        <v>11300</v>
      </c>
      <c r="BL803" s="13" t="s">
        <v>112</v>
      </c>
      <c r="BM803" s="115" t="s">
        <v>1743</v>
      </c>
    </row>
    <row r="804" spans="2:65" s="1" customFormat="1" ht="19.5">
      <c r="B804" s="25"/>
      <c r="D804" s="117" t="s">
        <v>114</v>
      </c>
      <c r="F804" s="118" t="s">
        <v>1744</v>
      </c>
      <c r="L804" s="25"/>
      <c r="M804" s="119"/>
      <c r="T804" s="46"/>
      <c r="AT804" s="13" t="s">
        <v>114</v>
      </c>
      <c r="AU804" s="13" t="s">
        <v>66</v>
      </c>
    </row>
    <row r="805" spans="2:65" s="1" customFormat="1" ht="16.5" customHeight="1">
      <c r="B805" s="104"/>
      <c r="C805" s="105" t="s">
        <v>1745</v>
      </c>
      <c r="D805" s="105" t="s">
        <v>107</v>
      </c>
      <c r="E805" s="106" t="s">
        <v>1746</v>
      </c>
      <c r="F805" s="107" t="s">
        <v>1747</v>
      </c>
      <c r="G805" s="108" t="s">
        <v>124</v>
      </c>
      <c r="H805" s="109">
        <v>500</v>
      </c>
      <c r="I805" s="110">
        <v>132</v>
      </c>
      <c r="J805" s="110">
        <f>ROUND(I805*H805,2)</f>
        <v>66000</v>
      </c>
      <c r="K805" s="107" t="s">
        <v>111</v>
      </c>
      <c r="L805" s="25"/>
      <c r="M805" s="111" t="s">
        <v>3</v>
      </c>
      <c r="N805" s="112" t="s">
        <v>37</v>
      </c>
      <c r="O805" s="113">
        <v>0</v>
      </c>
      <c r="P805" s="113">
        <f>O805*H805</f>
        <v>0</v>
      </c>
      <c r="Q805" s="113">
        <v>0</v>
      </c>
      <c r="R805" s="113">
        <f>Q805*H805</f>
        <v>0</v>
      </c>
      <c r="S805" s="113">
        <v>0</v>
      </c>
      <c r="T805" s="114">
        <f>S805*H805</f>
        <v>0</v>
      </c>
      <c r="AR805" s="115" t="s">
        <v>112</v>
      </c>
      <c r="AT805" s="115" t="s">
        <v>107</v>
      </c>
      <c r="AU805" s="115" t="s">
        <v>66</v>
      </c>
      <c r="AY805" s="13" t="s">
        <v>113</v>
      </c>
      <c r="BE805" s="116">
        <f>IF(N805="základní",J805,0)</f>
        <v>66000</v>
      </c>
      <c r="BF805" s="116">
        <f>IF(N805="snížená",J805,0)</f>
        <v>0</v>
      </c>
      <c r="BG805" s="116">
        <f>IF(N805="zákl. přenesená",J805,0)</f>
        <v>0</v>
      </c>
      <c r="BH805" s="116">
        <f>IF(N805="sníž. přenesená",J805,0)</f>
        <v>0</v>
      </c>
      <c r="BI805" s="116">
        <f>IF(N805="nulová",J805,0)</f>
        <v>0</v>
      </c>
      <c r="BJ805" s="13" t="s">
        <v>74</v>
      </c>
      <c r="BK805" s="116">
        <f>ROUND(I805*H805,2)</f>
        <v>66000</v>
      </c>
      <c r="BL805" s="13" t="s">
        <v>112</v>
      </c>
      <c r="BM805" s="115" t="s">
        <v>1748</v>
      </c>
    </row>
    <row r="806" spans="2:65" s="1" customFormat="1" ht="29.25">
      <c r="B806" s="25"/>
      <c r="D806" s="117" t="s">
        <v>114</v>
      </c>
      <c r="F806" s="118" t="s">
        <v>1749</v>
      </c>
      <c r="L806" s="25"/>
      <c r="M806" s="119"/>
      <c r="T806" s="46"/>
      <c r="AT806" s="13" t="s">
        <v>114</v>
      </c>
      <c r="AU806" s="13" t="s">
        <v>66</v>
      </c>
    </row>
    <row r="807" spans="2:65" s="1" customFormat="1" ht="16.5" customHeight="1">
      <c r="B807" s="104"/>
      <c r="C807" s="105" t="s">
        <v>933</v>
      </c>
      <c r="D807" s="105" t="s">
        <v>107</v>
      </c>
      <c r="E807" s="106" t="s">
        <v>1750</v>
      </c>
      <c r="F807" s="107" t="s">
        <v>1751</v>
      </c>
      <c r="G807" s="108" t="s">
        <v>124</v>
      </c>
      <c r="H807" s="109">
        <v>500</v>
      </c>
      <c r="I807" s="110">
        <v>108</v>
      </c>
      <c r="J807" s="110">
        <f>ROUND(I807*H807,2)</f>
        <v>54000</v>
      </c>
      <c r="K807" s="107" t="s">
        <v>111</v>
      </c>
      <c r="L807" s="25"/>
      <c r="M807" s="111" t="s">
        <v>3</v>
      </c>
      <c r="N807" s="112" t="s">
        <v>37</v>
      </c>
      <c r="O807" s="113">
        <v>0</v>
      </c>
      <c r="P807" s="113">
        <f>O807*H807</f>
        <v>0</v>
      </c>
      <c r="Q807" s="113">
        <v>0</v>
      </c>
      <c r="R807" s="113">
        <f>Q807*H807</f>
        <v>0</v>
      </c>
      <c r="S807" s="113">
        <v>0</v>
      </c>
      <c r="T807" s="114">
        <f>S807*H807</f>
        <v>0</v>
      </c>
      <c r="AR807" s="115" t="s">
        <v>112</v>
      </c>
      <c r="AT807" s="115" t="s">
        <v>107</v>
      </c>
      <c r="AU807" s="115" t="s">
        <v>66</v>
      </c>
      <c r="AY807" s="13" t="s">
        <v>113</v>
      </c>
      <c r="BE807" s="116">
        <f>IF(N807="základní",J807,0)</f>
        <v>54000</v>
      </c>
      <c r="BF807" s="116">
        <f>IF(N807="snížená",J807,0)</f>
        <v>0</v>
      </c>
      <c r="BG807" s="116">
        <f>IF(N807="zákl. přenesená",J807,0)</f>
        <v>0</v>
      </c>
      <c r="BH807" s="116">
        <f>IF(N807="sníž. přenesená",J807,0)</f>
        <v>0</v>
      </c>
      <c r="BI807" s="116">
        <f>IF(N807="nulová",J807,0)</f>
        <v>0</v>
      </c>
      <c r="BJ807" s="13" t="s">
        <v>74</v>
      </c>
      <c r="BK807" s="116">
        <f>ROUND(I807*H807,2)</f>
        <v>54000</v>
      </c>
      <c r="BL807" s="13" t="s">
        <v>112</v>
      </c>
      <c r="BM807" s="115" t="s">
        <v>1752</v>
      </c>
    </row>
    <row r="808" spans="2:65" s="1" customFormat="1" ht="29.25">
      <c r="B808" s="25"/>
      <c r="D808" s="117" t="s">
        <v>114</v>
      </c>
      <c r="F808" s="118" t="s">
        <v>1753</v>
      </c>
      <c r="L808" s="25"/>
      <c r="M808" s="119"/>
      <c r="T808" s="46"/>
      <c r="AT808" s="13" t="s">
        <v>114</v>
      </c>
      <c r="AU808" s="13" t="s">
        <v>66</v>
      </c>
    </row>
    <row r="809" spans="2:65" s="1" customFormat="1" ht="16.5" customHeight="1">
      <c r="B809" s="104"/>
      <c r="C809" s="105" t="s">
        <v>1754</v>
      </c>
      <c r="D809" s="105" t="s">
        <v>107</v>
      </c>
      <c r="E809" s="106" t="s">
        <v>1755</v>
      </c>
      <c r="F809" s="107" t="s">
        <v>1756</v>
      </c>
      <c r="G809" s="108" t="s">
        <v>124</v>
      </c>
      <c r="H809" s="109">
        <v>200</v>
      </c>
      <c r="I809" s="110">
        <v>99.8</v>
      </c>
      <c r="J809" s="110">
        <f>ROUND(I809*H809,2)</f>
        <v>19960</v>
      </c>
      <c r="K809" s="107" t="s">
        <v>111</v>
      </c>
      <c r="L809" s="25"/>
      <c r="M809" s="111" t="s">
        <v>3</v>
      </c>
      <c r="N809" s="112" t="s">
        <v>37</v>
      </c>
      <c r="O809" s="113">
        <v>0</v>
      </c>
      <c r="P809" s="113">
        <f>O809*H809</f>
        <v>0</v>
      </c>
      <c r="Q809" s="113">
        <v>0</v>
      </c>
      <c r="R809" s="113">
        <f>Q809*H809</f>
        <v>0</v>
      </c>
      <c r="S809" s="113">
        <v>0</v>
      </c>
      <c r="T809" s="114">
        <f>S809*H809</f>
        <v>0</v>
      </c>
      <c r="AR809" s="115" t="s">
        <v>112</v>
      </c>
      <c r="AT809" s="115" t="s">
        <v>107</v>
      </c>
      <c r="AU809" s="115" t="s">
        <v>66</v>
      </c>
      <c r="AY809" s="13" t="s">
        <v>113</v>
      </c>
      <c r="BE809" s="116">
        <f>IF(N809="základní",J809,0)</f>
        <v>19960</v>
      </c>
      <c r="BF809" s="116">
        <f>IF(N809="snížená",J809,0)</f>
        <v>0</v>
      </c>
      <c r="BG809" s="116">
        <f>IF(N809="zákl. přenesená",J809,0)</f>
        <v>0</v>
      </c>
      <c r="BH809" s="116">
        <f>IF(N809="sníž. přenesená",J809,0)</f>
        <v>0</v>
      </c>
      <c r="BI809" s="116">
        <f>IF(N809="nulová",J809,0)</f>
        <v>0</v>
      </c>
      <c r="BJ809" s="13" t="s">
        <v>74</v>
      </c>
      <c r="BK809" s="116">
        <f>ROUND(I809*H809,2)</f>
        <v>19960</v>
      </c>
      <c r="BL809" s="13" t="s">
        <v>112</v>
      </c>
      <c r="BM809" s="115" t="s">
        <v>1757</v>
      </c>
    </row>
    <row r="810" spans="2:65" s="1" customFormat="1" ht="29.25">
      <c r="B810" s="25"/>
      <c r="D810" s="117" t="s">
        <v>114</v>
      </c>
      <c r="F810" s="118" t="s">
        <v>1758</v>
      </c>
      <c r="L810" s="25"/>
      <c r="M810" s="119"/>
      <c r="T810" s="46"/>
      <c r="AT810" s="13" t="s">
        <v>114</v>
      </c>
      <c r="AU810" s="13" t="s">
        <v>66</v>
      </c>
    </row>
    <row r="811" spans="2:65" s="1" customFormat="1" ht="16.5" customHeight="1">
      <c r="B811" s="104"/>
      <c r="C811" s="105" t="s">
        <v>938</v>
      </c>
      <c r="D811" s="105" t="s">
        <v>107</v>
      </c>
      <c r="E811" s="106" t="s">
        <v>1759</v>
      </c>
      <c r="F811" s="107" t="s">
        <v>1760</v>
      </c>
      <c r="G811" s="108" t="s">
        <v>124</v>
      </c>
      <c r="H811" s="109">
        <v>100</v>
      </c>
      <c r="I811" s="110">
        <v>24.8</v>
      </c>
      <c r="J811" s="110">
        <f>ROUND(I811*H811,2)</f>
        <v>2480</v>
      </c>
      <c r="K811" s="107" t="s">
        <v>111</v>
      </c>
      <c r="L811" s="25"/>
      <c r="M811" s="111" t="s">
        <v>3</v>
      </c>
      <c r="N811" s="112" t="s">
        <v>37</v>
      </c>
      <c r="O811" s="113">
        <v>0</v>
      </c>
      <c r="P811" s="113">
        <f>O811*H811</f>
        <v>0</v>
      </c>
      <c r="Q811" s="113">
        <v>0</v>
      </c>
      <c r="R811" s="113">
        <f>Q811*H811</f>
        <v>0</v>
      </c>
      <c r="S811" s="113">
        <v>0</v>
      </c>
      <c r="T811" s="114">
        <f>S811*H811</f>
        <v>0</v>
      </c>
      <c r="AR811" s="115" t="s">
        <v>112</v>
      </c>
      <c r="AT811" s="115" t="s">
        <v>107</v>
      </c>
      <c r="AU811" s="115" t="s">
        <v>66</v>
      </c>
      <c r="AY811" s="13" t="s">
        <v>113</v>
      </c>
      <c r="BE811" s="116">
        <f>IF(N811="základní",J811,0)</f>
        <v>2480</v>
      </c>
      <c r="BF811" s="116">
        <f>IF(N811="snížená",J811,0)</f>
        <v>0</v>
      </c>
      <c r="BG811" s="116">
        <f>IF(N811="zákl. přenesená",J811,0)</f>
        <v>0</v>
      </c>
      <c r="BH811" s="116">
        <f>IF(N811="sníž. přenesená",J811,0)</f>
        <v>0</v>
      </c>
      <c r="BI811" s="116">
        <f>IF(N811="nulová",J811,0)</f>
        <v>0</v>
      </c>
      <c r="BJ811" s="13" t="s">
        <v>74</v>
      </c>
      <c r="BK811" s="116">
        <f>ROUND(I811*H811,2)</f>
        <v>2480</v>
      </c>
      <c r="BL811" s="13" t="s">
        <v>112</v>
      </c>
      <c r="BM811" s="115" t="s">
        <v>1761</v>
      </c>
    </row>
    <row r="812" spans="2:65" s="1" customFormat="1" ht="19.5">
      <c r="B812" s="25"/>
      <c r="D812" s="117" t="s">
        <v>114</v>
      </c>
      <c r="F812" s="118" t="s">
        <v>1762</v>
      </c>
      <c r="L812" s="25"/>
      <c r="M812" s="119"/>
      <c r="T812" s="46"/>
      <c r="AT812" s="13" t="s">
        <v>114</v>
      </c>
      <c r="AU812" s="13" t="s">
        <v>66</v>
      </c>
    </row>
    <row r="813" spans="2:65" s="1" customFormat="1" ht="16.5" customHeight="1">
      <c r="B813" s="104"/>
      <c r="C813" s="105" t="s">
        <v>1763</v>
      </c>
      <c r="D813" s="105" t="s">
        <v>107</v>
      </c>
      <c r="E813" s="106" t="s">
        <v>1764</v>
      </c>
      <c r="F813" s="107" t="s">
        <v>1765</v>
      </c>
      <c r="G813" s="108" t="s">
        <v>124</v>
      </c>
      <c r="H813" s="109">
        <v>200</v>
      </c>
      <c r="I813" s="110">
        <v>24.8</v>
      </c>
      <c r="J813" s="110">
        <f>ROUND(I813*H813,2)</f>
        <v>4960</v>
      </c>
      <c r="K813" s="107" t="s">
        <v>111</v>
      </c>
      <c r="L813" s="25"/>
      <c r="M813" s="111" t="s">
        <v>3</v>
      </c>
      <c r="N813" s="112" t="s">
        <v>37</v>
      </c>
      <c r="O813" s="113">
        <v>0</v>
      </c>
      <c r="P813" s="113">
        <f>O813*H813</f>
        <v>0</v>
      </c>
      <c r="Q813" s="113">
        <v>0</v>
      </c>
      <c r="R813" s="113">
        <f>Q813*H813</f>
        <v>0</v>
      </c>
      <c r="S813" s="113">
        <v>0</v>
      </c>
      <c r="T813" s="114">
        <f>S813*H813</f>
        <v>0</v>
      </c>
      <c r="AR813" s="115" t="s">
        <v>112</v>
      </c>
      <c r="AT813" s="115" t="s">
        <v>107</v>
      </c>
      <c r="AU813" s="115" t="s">
        <v>66</v>
      </c>
      <c r="AY813" s="13" t="s">
        <v>113</v>
      </c>
      <c r="BE813" s="116">
        <f>IF(N813="základní",J813,0)</f>
        <v>4960</v>
      </c>
      <c r="BF813" s="116">
        <f>IF(N813="snížená",J813,0)</f>
        <v>0</v>
      </c>
      <c r="BG813" s="116">
        <f>IF(N813="zákl. přenesená",J813,0)</f>
        <v>0</v>
      </c>
      <c r="BH813" s="116">
        <f>IF(N813="sníž. přenesená",J813,0)</f>
        <v>0</v>
      </c>
      <c r="BI813" s="116">
        <f>IF(N813="nulová",J813,0)</f>
        <v>0</v>
      </c>
      <c r="BJ813" s="13" t="s">
        <v>74</v>
      </c>
      <c r="BK813" s="116">
        <f>ROUND(I813*H813,2)</f>
        <v>4960</v>
      </c>
      <c r="BL813" s="13" t="s">
        <v>112</v>
      </c>
      <c r="BM813" s="115" t="s">
        <v>1766</v>
      </c>
    </row>
    <row r="814" spans="2:65" s="1" customFormat="1" ht="19.5">
      <c r="B814" s="25"/>
      <c r="D814" s="117" t="s">
        <v>114</v>
      </c>
      <c r="F814" s="118" t="s">
        <v>1767</v>
      </c>
      <c r="L814" s="25"/>
      <c r="M814" s="119"/>
      <c r="T814" s="46"/>
      <c r="AT814" s="13" t="s">
        <v>114</v>
      </c>
      <c r="AU814" s="13" t="s">
        <v>66</v>
      </c>
    </row>
    <row r="815" spans="2:65" s="1" customFormat="1" ht="16.5" customHeight="1">
      <c r="B815" s="104"/>
      <c r="C815" s="105" t="s">
        <v>942</v>
      </c>
      <c r="D815" s="105" t="s">
        <v>107</v>
      </c>
      <c r="E815" s="106" t="s">
        <v>1768</v>
      </c>
      <c r="F815" s="107" t="s">
        <v>1769</v>
      </c>
      <c r="G815" s="108" t="s">
        <v>124</v>
      </c>
      <c r="H815" s="109">
        <v>200</v>
      </c>
      <c r="I815" s="110">
        <v>6.19</v>
      </c>
      <c r="J815" s="110">
        <f>ROUND(I815*H815,2)</f>
        <v>1238</v>
      </c>
      <c r="K815" s="107" t="s">
        <v>111</v>
      </c>
      <c r="L815" s="25"/>
      <c r="M815" s="111" t="s">
        <v>3</v>
      </c>
      <c r="N815" s="112" t="s">
        <v>37</v>
      </c>
      <c r="O815" s="113">
        <v>0</v>
      </c>
      <c r="P815" s="113">
        <f>O815*H815</f>
        <v>0</v>
      </c>
      <c r="Q815" s="113">
        <v>0</v>
      </c>
      <c r="R815" s="113">
        <f>Q815*H815</f>
        <v>0</v>
      </c>
      <c r="S815" s="113">
        <v>0</v>
      </c>
      <c r="T815" s="114">
        <f>S815*H815</f>
        <v>0</v>
      </c>
      <c r="AR815" s="115" t="s">
        <v>112</v>
      </c>
      <c r="AT815" s="115" t="s">
        <v>107</v>
      </c>
      <c r="AU815" s="115" t="s">
        <v>66</v>
      </c>
      <c r="AY815" s="13" t="s">
        <v>113</v>
      </c>
      <c r="BE815" s="116">
        <f>IF(N815="základní",J815,0)</f>
        <v>1238</v>
      </c>
      <c r="BF815" s="116">
        <f>IF(N815="snížená",J815,0)</f>
        <v>0</v>
      </c>
      <c r="BG815" s="116">
        <f>IF(N815="zákl. přenesená",J815,0)</f>
        <v>0</v>
      </c>
      <c r="BH815" s="116">
        <f>IF(N815="sníž. přenesená",J815,0)</f>
        <v>0</v>
      </c>
      <c r="BI815" s="116">
        <f>IF(N815="nulová",J815,0)</f>
        <v>0</v>
      </c>
      <c r="BJ815" s="13" t="s">
        <v>74</v>
      </c>
      <c r="BK815" s="116">
        <f>ROUND(I815*H815,2)</f>
        <v>1238</v>
      </c>
      <c r="BL815" s="13" t="s">
        <v>112</v>
      </c>
      <c r="BM815" s="115" t="s">
        <v>1770</v>
      </c>
    </row>
    <row r="816" spans="2:65" s="1" customFormat="1" ht="19.5">
      <c r="B816" s="25"/>
      <c r="D816" s="117" t="s">
        <v>114</v>
      </c>
      <c r="F816" s="118" t="s">
        <v>1771</v>
      </c>
      <c r="L816" s="25"/>
      <c r="M816" s="119"/>
      <c r="T816" s="46"/>
      <c r="AT816" s="13" t="s">
        <v>114</v>
      </c>
      <c r="AU816" s="13" t="s">
        <v>66</v>
      </c>
    </row>
    <row r="817" spans="2:65" s="1" customFormat="1" ht="16.5" customHeight="1">
      <c r="B817" s="104"/>
      <c r="C817" s="105" t="s">
        <v>1772</v>
      </c>
      <c r="D817" s="105" t="s">
        <v>107</v>
      </c>
      <c r="E817" s="106" t="s">
        <v>1773</v>
      </c>
      <c r="F817" s="107" t="s">
        <v>1774</v>
      </c>
      <c r="G817" s="108" t="s">
        <v>124</v>
      </c>
      <c r="H817" s="109">
        <v>200</v>
      </c>
      <c r="I817" s="110">
        <v>6.19</v>
      </c>
      <c r="J817" s="110">
        <f>ROUND(I817*H817,2)</f>
        <v>1238</v>
      </c>
      <c r="K817" s="107" t="s">
        <v>111</v>
      </c>
      <c r="L817" s="25"/>
      <c r="M817" s="111" t="s">
        <v>3</v>
      </c>
      <c r="N817" s="112" t="s">
        <v>37</v>
      </c>
      <c r="O817" s="113">
        <v>0</v>
      </c>
      <c r="P817" s="113">
        <f>O817*H817</f>
        <v>0</v>
      </c>
      <c r="Q817" s="113">
        <v>0</v>
      </c>
      <c r="R817" s="113">
        <f>Q817*H817</f>
        <v>0</v>
      </c>
      <c r="S817" s="113">
        <v>0</v>
      </c>
      <c r="T817" s="114">
        <f>S817*H817</f>
        <v>0</v>
      </c>
      <c r="AR817" s="115" t="s">
        <v>112</v>
      </c>
      <c r="AT817" s="115" t="s">
        <v>107</v>
      </c>
      <c r="AU817" s="115" t="s">
        <v>66</v>
      </c>
      <c r="AY817" s="13" t="s">
        <v>113</v>
      </c>
      <c r="BE817" s="116">
        <f>IF(N817="základní",J817,0)</f>
        <v>1238</v>
      </c>
      <c r="BF817" s="116">
        <f>IF(N817="snížená",J817,0)</f>
        <v>0</v>
      </c>
      <c r="BG817" s="116">
        <f>IF(N817="zákl. přenesená",J817,0)</f>
        <v>0</v>
      </c>
      <c r="BH817" s="116">
        <f>IF(N817="sníž. přenesená",J817,0)</f>
        <v>0</v>
      </c>
      <c r="BI817" s="116">
        <f>IF(N817="nulová",J817,0)</f>
        <v>0</v>
      </c>
      <c r="BJ817" s="13" t="s">
        <v>74</v>
      </c>
      <c r="BK817" s="116">
        <f>ROUND(I817*H817,2)</f>
        <v>1238</v>
      </c>
      <c r="BL817" s="13" t="s">
        <v>112</v>
      </c>
      <c r="BM817" s="115" t="s">
        <v>1775</v>
      </c>
    </row>
    <row r="818" spans="2:65" s="1" customFormat="1" ht="19.5">
      <c r="B818" s="25"/>
      <c r="D818" s="117" t="s">
        <v>114</v>
      </c>
      <c r="F818" s="118" t="s">
        <v>1776</v>
      </c>
      <c r="L818" s="25"/>
      <c r="M818" s="119"/>
      <c r="T818" s="46"/>
      <c r="AT818" s="13" t="s">
        <v>114</v>
      </c>
      <c r="AU818" s="13" t="s">
        <v>66</v>
      </c>
    </row>
    <row r="819" spans="2:65" s="1" customFormat="1" ht="16.5" customHeight="1">
      <c r="B819" s="104"/>
      <c r="C819" s="105" t="s">
        <v>947</v>
      </c>
      <c r="D819" s="105" t="s">
        <v>107</v>
      </c>
      <c r="E819" s="106" t="s">
        <v>1777</v>
      </c>
      <c r="F819" s="107" t="s">
        <v>1778</v>
      </c>
      <c r="G819" s="108" t="s">
        <v>110</v>
      </c>
      <c r="H819" s="109">
        <v>100</v>
      </c>
      <c r="I819" s="110">
        <v>477</v>
      </c>
      <c r="J819" s="110">
        <f>ROUND(I819*H819,2)</f>
        <v>47700</v>
      </c>
      <c r="K819" s="107" t="s">
        <v>111</v>
      </c>
      <c r="L819" s="25"/>
      <c r="M819" s="111" t="s">
        <v>3</v>
      </c>
      <c r="N819" s="112" t="s">
        <v>37</v>
      </c>
      <c r="O819" s="113">
        <v>0</v>
      </c>
      <c r="P819" s="113">
        <f>O819*H819</f>
        <v>0</v>
      </c>
      <c r="Q819" s="113">
        <v>0</v>
      </c>
      <c r="R819" s="113">
        <f>Q819*H819</f>
        <v>0</v>
      </c>
      <c r="S819" s="113">
        <v>0</v>
      </c>
      <c r="T819" s="114">
        <f>S819*H819</f>
        <v>0</v>
      </c>
      <c r="AR819" s="115" t="s">
        <v>112</v>
      </c>
      <c r="AT819" s="115" t="s">
        <v>107</v>
      </c>
      <c r="AU819" s="115" t="s">
        <v>66</v>
      </c>
      <c r="AY819" s="13" t="s">
        <v>113</v>
      </c>
      <c r="BE819" s="116">
        <f>IF(N819="základní",J819,0)</f>
        <v>47700</v>
      </c>
      <c r="BF819" s="116">
        <f>IF(N819="snížená",J819,0)</f>
        <v>0</v>
      </c>
      <c r="BG819" s="116">
        <f>IF(N819="zákl. přenesená",J819,0)</f>
        <v>0</v>
      </c>
      <c r="BH819" s="116">
        <f>IF(N819="sníž. přenesená",J819,0)</f>
        <v>0</v>
      </c>
      <c r="BI819" s="116">
        <f>IF(N819="nulová",J819,0)</f>
        <v>0</v>
      </c>
      <c r="BJ819" s="13" t="s">
        <v>74</v>
      </c>
      <c r="BK819" s="116">
        <f>ROUND(I819*H819,2)</f>
        <v>47700</v>
      </c>
      <c r="BL819" s="13" t="s">
        <v>112</v>
      </c>
      <c r="BM819" s="115" t="s">
        <v>1779</v>
      </c>
    </row>
    <row r="820" spans="2:65" s="1" customFormat="1" ht="19.5">
      <c r="B820" s="25"/>
      <c r="D820" s="117" t="s">
        <v>114</v>
      </c>
      <c r="F820" s="118" t="s">
        <v>1780</v>
      </c>
      <c r="L820" s="25"/>
      <c r="M820" s="119"/>
      <c r="T820" s="46"/>
      <c r="AT820" s="13" t="s">
        <v>114</v>
      </c>
      <c r="AU820" s="13" t="s">
        <v>66</v>
      </c>
    </row>
    <row r="821" spans="2:65" s="1" customFormat="1" ht="16.5" customHeight="1">
      <c r="B821" s="104"/>
      <c r="C821" s="105" t="s">
        <v>1781</v>
      </c>
      <c r="D821" s="105" t="s">
        <v>107</v>
      </c>
      <c r="E821" s="106" t="s">
        <v>1782</v>
      </c>
      <c r="F821" s="107" t="s">
        <v>1783</v>
      </c>
      <c r="G821" s="108" t="s">
        <v>110</v>
      </c>
      <c r="H821" s="109">
        <v>500</v>
      </c>
      <c r="I821" s="110">
        <v>427</v>
      </c>
      <c r="J821" s="110">
        <f>ROUND(I821*H821,2)</f>
        <v>213500</v>
      </c>
      <c r="K821" s="107" t="s">
        <v>111</v>
      </c>
      <c r="L821" s="25"/>
      <c r="M821" s="111" t="s">
        <v>3</v>
      </c>
      <c r="N821" s="112" t="s">
        <v>37</v>
      </c>
      <c r="O821" s="113">
        <v>0</v>
      </c>
      <c r="P821" s="113">
        <f>O821*H821</f>
        <v>0</v>
      </c>
      <c r="Q821" s="113">
        <v>0</v>
      </c>
      <c r="R821" s="113">
        <f>Q821*H821</f>
        <v>0</v>
      </c>
      <c r="S821" s="113">
        <v>0</v>
      </c>
      <c r="T821" s="114">
        <f>S821*H821</f>
        <v>0</v>
      </c>
      <c r="AR821" s="115" t="s">
        <v>112</v>
      </c>
      <c r="AT821" s="115" t="s">
        <v>107</v>
      </c>
      <c r="AU821" s="115" t="s">
        <v>66</v>
      </c>
      <c r="AY821" s="13" t="s">
        <v>113</v>
      </c>
      <c r="BE821" s="116">
        <f>IF(N821="základní",J821,0)</f>
        <v>213500</v>
      </c>
      <c r="BF821" s="116">
        <f>IF(N821="snížená",J821,0)</f>
        <v>0</v>
      </c>
      <c r="BG821" s="116">
        <f>IF(N821="zákl. přenesená",J821,0)</f>
        <v>0</v>
      </c>
      <c r="BH821" s="116">
        <f>IF(N821="sníž. přenesená",J821,0)</f>
        <v>0</v>
      </c>
      <c r="BI821" s="116">
        <f>IF(N821="nulová",J821,0)</f>
        <v>0</v>
      </c>
      <c r="BJ821" s="13" t="s">
        <v>74</v>
      </c>
      <c r="BK821" s="116">
        <f>ROUND(I821*H821,2)</f>
        <v>213500</v>
      </c>
      <c r="BL821" s="13" t="s">
        <v>112</v>
      </c>
      <c r="BM821" s="115" t="s">
        <v>1784</v>
      </c>
    </row>
    <row r="822" spans="2:65" s="1" customFormat="1" ht="19.5">
      <c r="B822" s="25"/>
      <c r="D822" s="117" t="s">
        <v>114</v>
      </c>
      <c r="F822" s="118" t="s">
        <v>1785</v>
      </c>
      <c r="L822" s="25"/>
      <c r="M822" s="119"/>
      <c r="T822" s="46"/>
      <c r="AT822" s="13" t="s">
        <v>114</v>
      </c>
      <c r="AU822" s="13" t="s">
        <v>66</v>
      </c>
    </row>
    <row r="823" spans="2:65" s="1" customFormat="1" ht="16.5" customHeight="1">
      <c r="B823" s="104"/>
      <c r="C823" s="105" t="s">
        <v>951</v>
      </c>
      <c r="D823" s="105" t="s">
        <v>107</v>
      </c>
      <c r="E823" s="106" t="s">
        <v>1786</v>
      </c>
      <c r="F823" s="107" t="s">
        <v>1787</v>
      </c>
      <c r="G823" s="108" t="s">
        <v>110</v>
      </c>
      <c r="H823" s="109">
        <v>100</v>
      </c>
      <c r="I823" s="110">
        <v>371</v>
      </c>
      <c r="J823" s="110">
        <f>ROUND(I823*H823,2)</f>
        <v>37100</v>
      </c>
      <c r="K823" s="107" t="s">
        <v>111</v>
      </c>
      <c r="L823" s="25"/>
      <c r="M823" s="111" t="s">
        <v>3</v>
      </c>
      <c r="N823" s="112" t="s">
        <v>37</v>
      </c>
      <c r="O823" s="113">
        <v>0</v>
      </c>
      <c r="P823" s="113">
        <f>O823*H823</f>
        <v>0</v>
      </c>
      <c r="Q823" s="113">
        <v>0</v>
      </c>
      <c r="R823" s="113">
        <f>Q823*H823</f>
        <v>0</v>
      </c>
      <c r="S823" s="113">
        <v>0</v>
      </c>
      <c r="T823" s="114">
        <f>S823*H823</f>
        <v>0</v>
      </c>
      <c r="AR823" s="115" t="s">
        <v>112</v>
      </c>
      <c r="AT823" s="115" t="s">
        <v>107</v>
      </c>
      <c r="AU823" s="115" t="s">
        <v>66</v>
      </c>
      <c r="AY823" s="13" t="s">
        <v>113</v>
      </c>
      <c r="BE823" s="116">
        <f>IF(N823="základní",J823,0)</f>
        <v>37100</v>
      </c>
      <c r="BF823" s="116">
        <f>IF(N823="snížená",J823,0)</f>
        <v>0</v>
      </c>
      <c r="BG823" s="116">
        <f>IF(N823="zákl. přenesená",J823,0)</f>
        <v>0</v>
      </c>
      <c r="BH823" s="116">
        <f>IF(N823="sníž. přenesená",J823,0)</f>
        <v>0</v>
      </c>
      <c r="BI823" s="116">
        <f>IF(N823="nulová",J823,0)</f>
        <v>0</v>
      </c>
      <c r="BJ823" s="13" t="s">
        <v>74</v>
      </c>
      <c r="BK823" s="116">
        <f>ROUND(I823*H823,2)</f>
        <v>37100</v>
      </c>
      <c r="BL823" s="13" t="s">
        <v>112</v>
      </c>
      <c r="BM823" s="115" t="s">
        <v>1788</v>
      </c>
    </row>
    <row r="824" spans="2:65" s="1" customFormat="1" ht="19.5">
      <c r="B824" s="25"/>
      <c r="D824" s="117" t="s">
        <v>114</v>
      </c>
      <c r="F824" s="118" t="s">
        <v>1789</v>
      </c>
      <c r="L824" s="25"/>
      <c r="M824" s="119"/>
      <c r="T824" s="46"/>
      <c r="AT824" s="13" t="s">
        <v>114</v>
      </c>
      <c r="AU824" s="13" t="s">
        <v>66</v>
      </c>
    </row>
    <row r="825" spans="2:65" s="1" customFormat="1" ht="16.5" customHeight="1">
      <c r="B825" s="104"/>
      <c r="C825" s="105" t="s">
        <v>1790</v>
      </c>
      <c r="D825" s="105" t="s">
        <v>107</v>
      </c>
      <c r="E825" s="106" t="s">
        <v>1791</v>
      </c>
      <c r="F825" s="107" t="s">
        <v>1792</v>
      </c>
      <c r="G825" s="108" t="s">
        <v>110</v>
      </c>
      <c r="H825" s="109">
        <v>500</v>
      </c>
      <c r="I825" s="110">
        <v>149</v>
      </c>
      <c r="J825" s="110">
        <f>ROUND(I825*H825,2)</f>
        <v>74500</v>
      </c>
      <c r="K825" s="107" t="s">
        <v>111</v>
      </c>
      <c r="L825" s="25"/>
      <c r="M825" s="111" t="s">
        <v>3</v>
      </c>
      <c r="N825" s="112" t="s">
        <v>37</v>
      </c>
      <c r="O825" s="113">
        <v>0</v>
      </c>
      <c r="P825" s="113">
        <f>O825*H825</f>
        <v>0</v>
      </c>
      <c r="Q825" s="113">
        <v>0</v>
      </c>
      <c r="R825" s="113">
        <f>Q825*H825</f>
        <v>0</v>
      </c>
      <c r="S825" s="113">
        <v>0</v>
      </c>
      <c r="T825" s="114">
        <f>S825*H825</f>
        <v>0</v>
      </c>
      <c r="AR825" s="115" t="s">
        <v>112</v>
      </c>
      <c r="AT825" s="115" t="s">
        <v>107</v>
      </c>
      <c r="AU825" s="115" t="s">
        <v>66</v>
      </c>
      <c r="AY825" s="13" t="s">
        <v>113</v>
      </c>
      <c r="BE825" s="116">
        <f>IF(N825="základní",J825,0)</f>
        <v>74500</v>
      </c>
      <c r="BF825" s="116">
        <f>IF(N825="snížená",J825,0)</f>
        <v>0</v>
      </c>
      <c r="BG825" s="116">
        <f>IF(N825="zákl. přenesená",J825,0)</f>
        <v>0</v>
      </c>
      <c r="BH825" s="116">
        <f>IF(N825="sníž. přenesená",J825,0)</f>
        <v>0</v>
      </c>
      <c r="BI825" s="116">
        <f>IF(N825="nulová",J825,0)</f>
        <v>0</v>
      </c>
      <c r="BJ825" s="13" t="s">
        <v>74</v>
      </c>
      <c r="BK825" s="116">
        <f>ROUND(I825*H825,2)</f>
        <v>74500</v>
      </c>
      <c r="BL825" s="13" t="s">
        <v>112</v>
      </c>
      <c r="BM825" s="115" t="s">
        <v>1793</v>
      </c>
    </row>
    <row r="826" spans="2:65" s="1" customFormat="1" ht="19.5">
      <c r="B826" s="25"/>
      <c r="D826" s="117" t="s">
        <v>114</v>
      </c>
      <c r="F826" s="118" t="s">
        <v>1794</v>
      </c>
      <c r="L826" s="25"/>
      <c r="M826" s="119"/>
      <c r="T826" s="46"/>
      <c r="AT826" s="13" t="s">
        <v>114</v>
      </c>
      <c r="AU826" s="13" t="s">
        <v>66</v>
      </c>
    </row>
    <row r="827" spans="2:65" s="1" customFormat="1" ht="16.5" customHeight="1">
      <c r="B827" s="104"/>
      <c r="C827" s="105" t="s">
        <v>956</v>
      </c>
      <c r="D827" s="105" t="s">
        <v>107</v>
      </c>
      <c r="E827" s="106" t="s">
        <v>1795</v>
      </c>
      <c r="F827" s="107" t="s">
        <v>1796</v>
      </c>
      <c r="G827" s="108" t="s">
        <v>110</v>
      </c>
      <c r="H827" s="109">
        <v>500</v>
      </c>
      <c r="I827" s="110">
        <v>134</v>
      </c>
      <c r="J827" s="110">
        <f>ROUND(I827*H827,2)</f>
        <v>67000</v>
      </c>
      <c r="K827" s="107" t="s">
        <v>111</v>
      </c>
      <c r="L827" s="25"/>
      <c r="M827" s="111" t="s">
        <v>3</v>
      </c>
      <c r="N827" s="112" t="s">
        <v>37</v>
      </c>
      <c r="O827" s="113">
        <v>0</v>
      </c>
      <c r="P827" s="113">
        <f>O827*H827</f>
        <v>0</v>
      </c>
      <c r="Q827" s="113">
        <v>0</v>
      </c>
      <c r="R827" s="113">
        <f>Q827*H827</f>
        <v>0</v>
      </c>
      <c r="S827" s="113">
        <v>0</v>
      </c>
      <c r="T827" s="114">
        <f>S827*H827</f>
        <v>0</v>
      </c>
      <c r="AR827" s="115" t="s">
        <v>112</v>
      </c>
      <c r="AT827" s="115" t="s">
        <v>107</v>
      </c>
      <c r="AU827" s="115" t="s">
        <v>66</v>
      </c>
      <c r="AY827" s="13" t="s">
        <v>113</v>
      </c>
      <c r="BE827" s="116">
        <f>IF(N827="základní",J827,0)</f>
        <v>67000</v>
      </c>
      <c r="BF827" s="116">
        <f>IF(N827="snížená",J827,0)</f>
        <v>0</v>
      </c>
      <c r="BG827" s="116">
        <f>IF(N827="zákl. přenesená",J827,0)</f>
        <v>0</v>
      </c>
      <c r="BH827" s="116">
        <f>IF(N827="sníž. přenesená",J827,0)</f>
        <v>0</v>
      </c>
      <c r="BI827" s="116">
        <f>IF(N827="nulová",J827,0)</f>
        <v>0</v>
      </c>
      <c r="BJ827" s="13" t="s">
        <v>74</v>
      </c>
      <c r="BK827" s="116">
        <f>ROUND(I827*H827,2)</f>
        <v>67000</v>
      </c>
      <c r="BL827" s="13" t="s">
        <v>112</v>
      </c>
      <c r="BM827" s="115" t="s">
        <v>1797</v>
      </c>
    </row>
    <row r="828" spans="2:65" s="1" customFormat="1" ht="19.5">
      <c r="B828" s="25"/>
      <c r="D828" s="117" t="s">
        <v>114</v>
      </c>
      <c r="F828" s="118" t="s">
        <v>1798</v>
      </c>
      <c r="L828" s="25"/>
      <c r="M828" s="119"/>
      <c r="T828" s="46"/>
      <c r="AT828" s="13" t="s">
        <v>114</v>
      </c>
      <c r="AU828" s="13" t="s">
        <v>66</v>
      </c>
    </row>
    <row r="829" spans="2:65" s="1" customFormat="1" ht="16.5" customHeight="1">
      <c r="B829" s="104"/>
      <c r="C829" s="105" t="s">
        <v>1799</v>
      </c>
      <c r="D829" s="105" t="s">
        <v>107</v>
      </c>
      <c r="E829" s="106" t="s">
        <v>1800</v>
      </c>
      <c r="F829" s="107" t="s">
        <v>1801</v>
      </c>
      <c r="G829" s="108" t="s">
        <v>110</v>
      </c>
      <c r="H829" s="109">
        <v>135</v>
      </c>
      <c r="I829" s="110">
        <v>124</v>
      </c>
      <c r="J829" s="110">
        <f>ROUND(I829*H829,2)</f>
        <v>16740</v>
      </c>
      <c r="K829" s="107" t="s">
        <v>111</v>
      </c>
      <c r="L829" s="25"/>
      <c r="M829" s="111" t="s">
        <v>3</v>
      </c>
      <c r="N829" s="112" t="s">
        <v>37</v>
      </c>
      <c r="O829" s="113">
        <v>0</v>
      </c>
      <c r="P829" s="113">
        <f>O829*H829</f>
        <v>0</v>
      </c>
      <c r="Q829" s="113">
        <v>0</v>
      </c>
      <c r="R829" s="113">
        <f>Q829*H829</f>
        <v>0</v>
      </c>
      <c r="S829" s="113">
        <v>0</v>
      </c>
      <c r="T829" s="114">
        <f>S829*H829</f>
        <v>0</v>
      </c>
      <c r="AR829" s="115" t="s">
        <v>112</v>
      </c>
      <c r="AT829" s="115" t="s">
        <v>107</v>
      </c>
      <c r="AU829" s="115" t="s">
        <v>66</v>
      </c>
      <c r="AY829" s="13" t="s">
        <v>113</v>
      </c>
      <c r="BE829" s="116">
        <f>IF(N829="základní",J829,0)</f>
        <v>16740</v>
      </c>
      <c r="BF829" s="116">
        <f>IF(N829="snížená",J829,0)</f>
        <v>0</v>
      </c>
      <c r="BG829" s="116">
        <f>IF(N829="zákl. přenesená",J829,0)</f>
        <v>0</v>
      </c>
      <c r="BH829" s="116">
        <f>IF(N829="sníž. přenesená",J829,0)</f>
        <v>0</v>
      </c>
      <c r="BI829" s="116">
        <f>IF(N829="nulová",J829,0)</f>
        <v>0</v>
      </c>
      <c r="BJ829" s="13" t="s">
        <v>74</v>
      </c>
      <c r="BK829" s="116">
        <f>ROUND(I829*H829,2)</f>
        <v>16740</v>
      </c>
      <c r="BL829" s="13" t="s">
        <v>112</v>
      </c>
      <c r="BM829" s="115" t="s">
        <v>1802</v>
      </c>
    </row>
    <row r="830" spans="2:65" s="1" customFormat="1" ht="19.5">
      <c r="B830" s="25"/>
      <c r="D830" s="117" t="s">
        <v>114</v>
      </c>
      <c r="F830" s="118" t="s">
        <v>1803</v>
      </c>
      <c r="L830" s="25"/>
      <c r="M830" s="119"/>
      <c r="T830" s="46"/>
      <c r="AT830" s="13" t="s">
        <v>114</v>
      </c>
      <c r="AU830" s="13" t="s">
        <v>66</v>
      </c>
    </row>
    <row r="831" spans="2:65" s="1" customFormat="1" ht="16.5" customHeight="1">
      <c r="B831" s="104"/>
      <c r="C831" s="105" t="s">
        <v>960</v>
      </c>
      <c r="D831" s="105" t="s">
        <v>107</v>
      </c>
      <c r="E831" s="106" t="s">
        <v>1804</v>
      </c>
      <c r="F831" s="107" t="s">
        <v>1805</v>
      </c>
      <c r="G831" s="108" t="s">
        <v>110</v>
      </c>
      <c r="H831" s="109">
        <v>100</v>
      </c>
      <c r="I831" s="110">
        <v>334</v>
      </c>
      <c r="J831" s="110">
        <f>ROUND(I831*H831,2)</f>
        <v>33400</v>
      </c>
      <c r="K831" s="107" t="s">
        <v>111</v>
      </c>
      <c r="L831" s="25"/>
      <c r="M831" s="111" t="s">
        <v>3</v>
      </c>
      <c r="N831" s="112" t="s">
        <v>37</v>
      </c>
      <c r="O831" s="113">
        <v>0</v>
      </c>
      <c r="P831" s="113">
        <f>O831*H831</f>
        <v>0</v>
      </c>
      <c r="Q831" s="113">
        <v>0</v>
      </c>
      <c r="R831" s="113">
        <f>Q831*H831</f>
        <v>0</v>
      </c>
      <c r="S831" s="113">
        <v>0</v>
      </c>
      <c r="T831" s="114">
        <f>S831*H831</f>
        <v>0</v>
      </c>
      <c r="AR831" s="115" t="s">
        <v>112</v>
      </c>
      <c r="AT831" s="115" t="s">
        <v>107</v>
      </c>
      <c r="AU831" s="115" t="s">
        <v>66</v>
      </c>
      <c r="AY831" s="13" t="s">
        <v>113</v>
      </c>
      <c r="BE831" s="116">
        <f>IF(N831="základní",J831,0)</f>
        <v>33400</v>
      </c>
      <c r="BF831" s="116">
        <f>IF(N831="snížená",J831,0)</f>
        <v>0</v>
      </c>
      <c r="BG831" s="116">
        <f>IF(N831="zákl. přenesená",J831,0)</f>
        <v>0</v>
      </c>
      <c r="BH831" s="116">
        <f>IF(N831="sníž. přenesená",J831,0)</f>
        <v>0</v>
      </c>
      <c r="BI831" s="116">
        <f>IF(N831="nulová",J831,0)</f>
        <v>0</v>
      </c>
      <c r="BJ831" s="13" t="s">
        <v>74</v>
      </c>
      <c r="BK831" s="116">
        <f>ROUND(I831*H831,2)</f>
        <v>33400</v>
      </c>
      <c r="BL831" s="13" t="s">
        <v>112</v>
      </c>
      <c r="BM831" s="115" t="s">
        <v>1806</v>
      </c>
    </row>
    <row r="832" spans="2:65" s="1" customFormat="1" ht="19.5">
      <c r="B832" s="25"/>
      <c r="D832" s="117" t="s">
        <v>114</v>
      </c>
      <c r="F832" s="118" t="s">
        <v>1807</v>
      </c>
      <c r="L832" s="25"/>
      <c r="M832" s="119"/>
      <c r="T832" s="46"/>
      <c r="AT832" s="13" t="s">
        <v>114</v>
      </c>
      <c r="AU832" s="13" t="s">
        <v>66</v>
      </c>
    </row>
    <row r="833" spans="2:65" s="1" customFormat="1" ht="16.5" customHeight="1">
      <c r="B833" s="104"/>
      <c r="C833" s="105" t="s">
        <v>1808</v>
      </c>
      <c r="D833" s="105" t="s">
        <v>107</v>
      </c>
      <c r="E833" s="106" t="s">
        <v>1809</v>
      </c>
      <c r="F833" s="107" t="s">
        <v>1810</v>
      </c>
      <c r="G833" s="108" t="s">
        <v>110</v>
      </c>
      <c r="H833" s="109">
        <v>60</v>
      </c>
      <c r="I833" s="110">
        <v>303</v>
      </c>
      <c r="J833" s="110">
        <f>ROUND(I833*H833,2)</f>
        <v>18180</v>
      </c>
      <c r="K833" s="107" t="s">
        <v>111</v>
      </c>
      <c r="L833" s="25"/>
      <c r="M833" s="111" t="s">
        <v>3</v>
      </c>
      <c r="N833" s="112" t="s">
        <v>37</v>
      </c>
      <c r="O833" s="113">
        <v>0</v>
      </c>
      <c r="P833" s="113">
        <f>O833*H833</f>
        <v>0</v>
      </c>
      <c r="Q833" s="113">
        <v>0</v>
      </c>
      <c r="R833" s="113">
        <f>Q833*H833</f>
        <v>0</v>
      </c>
      <c r="S833" s="113">
        <v>0</v>
      </c>
      <c r="T833" s="114">
        <f>S833*H833</f>
        <v>0</v>
      </c>
      <c r="AR833" s="115" t="s">
        <v>112</v>
      </c>
      <c r="AT833" s="115" t="s">
        <v>107</v>
      </c>
      <c r="AU833" s="115" t="s">
        <v>66</v>
      </c>
      <c r="AY833" s="13" t="s">
        <v>113</v>
      </c>
      <c r="BE833" s="116">
        <f>IF(N833="základní",J833,0)</f>
        <v>18180</v>
      </c>
      <c r="BF833" s="116">
        <f>IF(N833="snížená",J833,0)</f>
        <v>0</v>
      </c>
      <c r="BG833" s="116">
        <f>IF(N833="zákl. přenesená",J833,0)</f>
        <v>0</v>
      </c>
      <c r="BH833" s="116">
        <f>IF(N833="sníž. přenesená",J833,0)</f>
        <v>0</v>
      </c>
      <c r="BI833" s="116">
        <f>IF(N833="nulová",J833,0)</f>
        <v>0</v>
      </c>
      <c r="BJ833" s="13" t="s">
        <v>74</v>
      </c>
      <c r="BK833" s="116">
        <f>ROUND(I833*H833,2)</f>
        <v>18180</v>
      </c>
      <c r="BL833" s="13" t="s">
        <v>112</v>
      </c>
      <c r="BM833" s="115" t="s">
        <v>1811</v>
      </c>
    </row>
    <row r="834" spans="2:65" s="1" customFormat="1" ht="19.5">
      <c r="B834" s="25"/>
      <c r="D834" s="117" t="s">
        <v>114</v>
      </c>
      <c r="F834" s="118" t="s">
        <v>1812</v>
      </c>
      <c r="L834" s="25"/>
      <c r="M834" s="119"/>
      <c r="T834" s="46"/>
      <c r="AT834" s="13" t="s">
        <v>114</v>
      </c>
      <c r="AU834" s="13" t="s">
        <v>66</v>
      </c>
    </row>
    <row r="835" spans="2:65" s="1" customFormat="1" ht="16.5" customHeight="1">
      <c r="B835" s="104"/>
      <c r="C835" s="105" t="s">
        <v>965</v>
      </c>
      <c r="D835" s="105" t="s">
        <v>107</v>
      </c>
      <c r="E835" s="106" t="s">
        <v>1813</v>
      </c>
      <c r="F835" s="107" t="s">
        <v>1814</v>
      </c>
      <c r="G835" s="108" t="s">
        <v>110</v>
      </c>
      <c r="H835" s="109">
        <v>60</v>
      </c>
      <c r="I835" s="110">
        <v>272</v>
      </c>
      <c r="J835" s="110">
        <f>ROUND(I835*H835,2)</f>
        <v>16320</v>
      </c>
      <c r="K835" s="107" t="s">
        <v>111</v>
      </c>
      <c r="L835" s="25"/>
      <c r="M835" s="111" t="s">
        <v>3</v>
      </c>
      <c r="N835" s="112" t="s">
        <v>37</v>
      </c>
      <c r="O835" s="113">
        <v>0</v>
      </c>
      <c r="P835" s="113">
        <f>O835*H835</f>
        <v>0</v>
      </c>
      <c r="Q835" s="113">
        <v>0</v>
      </c>
      <c r="R835" s="113">
        <f>Q835*H835</f>
        <v>0</v>
      </c>
      <c r="S835" s="113">
        <v>0</v>
      </c>
      <c r="T835" s="114">
        <f>S835*H835</f>
        <v>0</v>
      </c>
      <c r="AR835" s="115" t="s">
        <v>112</v>
      </c>
      <c r="AT835" s="115" t="s">
        <v>107</v>
      </c>
      <c r="AU835" s="115" t="s">
        <v>66</v>
      </c>
      <c r="AY835" s="13" t="s">
        <v>113</v>
      </c>
      <c r="BE835" s="116">
        <f>IF(N835="základní",J835,0)</f>
        <v>16320</v>
      </c>
      <c r="BF835" s="116">
        <f>IF(N835="snížená",J835,0)</f>
        <v>0</v>
      </c>
      <c r="BG835" s="116">
        <f>IF(N835="zákl. přenesená",J835,0)</f>
        <v>0</v>
      </c>
      <c r="BH835" s="116">
        <f>IF(N835="sníž. přenesená",J835,0)</f>
        <v>0</v>
      </c>
      <c r="BI835" s="116">
        <f>IF(N835="nulová",J835,0)</f>
        <v>0</v>
      </c>
      <c r="BJ835" s="13" t="s">
        <v>74</v>
      </c>
      <c r="BK835" s="116">
        <f>ROUND(I835*H835,2)</f>
        <v>16320</v>
      </c>
      <c r="BL835" s="13" t="s">
        <v>112</v>
      </c>
      <c r="BM835" s="115" t="s">
        <v>1815</v>
      </c>
    </row>
    <row r="836" spans="2:65" s="1" customFormat="1" ht="19.5">
      <c r="B836" s="25"/>
      <c r="D836" s="117" t="s">
        <v>114</v>
      </c>
      <c r="F836" s="118" t="s">
        <v>1816</v>
      </c>
      <c r="L836" s="25"/>
      <c r="M836" s="119"/>
      <c r="T836" s="46"/>
      <c r="AT836" s="13" t="s">
        <v>114</v>
      </c>
      <c r="AU836" s="13" t="s">
        <v>66</v>
      </c>
    </row>
    <row r="837" spans="2:65" s="1" customFormat="1" ht="16.5" customHeight="1">
      <c r="B837" s="104"/>
      <c r="C837" s="105" t="s">
        <v>1817</v>
      </c>
      <c r="D837" s="105" t="s">
        <v>107</v>
      </c>
      <c r="E837" s="106" t="s">
        <v>1818</v>
      </c>
      <c r="F837" s="107" t="s">
        <v>1819</v>
      </c>
      <c r="G837" s="108" t="s">
        <v>110</v>
      </c>
      <c r="H837" s="109">
        <v>10</v>
      </c>
      <c r="I837" s="110">
        <v>427</v>
      </c>
      <c r="J837" s="110">
        <f>ROUND(I837*H837,2)</f>
        <v>4270</v>
      </c>
      <c r="K837" s="107" t="s">
        <v>111</v>
      </c>
      <c r="L837" s="25"/>
      <c r="M837" s="111" t="s">
        <v>3</v>
      </c>
      <c r="N837" s="112" t="s">
        <v>37</v>
      </c>
      <c r="O837" s="113">
        <v>0</v>
      </c>
      <c r="P837" s="113">
        <f>O837*H837</f>
        <v>0</v>
      </c>
      <c r="Q837" s="113">
        <v>0</v>
      </c>
      <c r="R837" s="113">
        <f>Q837*H837</f>
        <v>0</v>
      </c>
      <c r="S837" s="113">
        <v>0</v>
      </c>
      <c r="T837" s="114">
        <f>S837*H837</f>
        <v>0</v>
      </c>
      <c r="AR837" s="115" t="s">
        <v>112</v>
      </c>
      <c r="AT837" s="115" t="s">
        <v>107</v>
      </c>
      <c r="AU837" s="115" t="s">
        <v>66</v>
      </c>
      <c r="AY837" s="13" t="s">
        <v>113</v>
      </c>
      <c r="BE837" s="116">
        <f>IF(N837="základní",J837,0)</f>
        <v>4270</v>
      </c>
      <c r="BF837" s="116">
        <f>IF(N837="snížená",J837,0)</f>
        <v>0</v>
      </c>
      <c r="BG837" s="116">
        <f>IF(N837="zákl. přenesená",J837,0)</f>
        <v>0</v>
      </c>
      <c r="BH837" s="116">
        <f>IF(N837="sníž. přenesená",J837,0)</f>
        <v>0</v>
      </c>
      <c r="BI837" s="116">
        <f>IF(N837="nulová",J837,0)</f>
        <v>0</v>
      </c>
      <c r="BJ837" s="13" t="s">
        <v>74</v>
      </c>
      <c r="BK837" s="116">
        <f>ROUND(I837*H837,2)</f>
        <v>4270</v>
      </c>
      <c r="BL837" s="13" t="s">
        <v>112</v>
      </c>
      <c r="BM837" s="115" t="s">
        <v>1820</v>
      </c>
    </row>
    <row r="838" spans="2:65" s="1" customFormat="1" ht="29.25">
      <c r="B838" s="25"/>
      <c r="D838" s="117" t="s">
        <v>114</v>
      </c>
      <c r="F838" s="118" t="s">
        <v>1821</v>
      </c>
      <c r="L838" s="25"/>
      <c r="M838" s="119"/>
      <c r="T838" s="46"/>
      <c r="AT838" s="13" t="s">
        <v>114</v>
      </c>
      <c r="AU838" s="13" t="s">
        <v>66</v>
      </c>
    </row>
    <row r="839" spans="2:65" s="1" customFormat="1" ht="16.5" customHeight="1">
      <c r="B839" s="104"/>
      <c r="C839" s="105" t="s">
        <v>969</v>
      </c>
      <c r="D839" s="105" t="s">
        <v>107</v>
      </c>
      <c r="E839" s="106" t="s">
        <v>1822</v>
      </c>
      <c r="F839" s="107" t="s">
        <v>1823</v>
      </c>
      <c r="G839" s="108" t="s">
        <v>110</v>
      </c>
      <c r="H839" s="109">
        <v>20</v>
      </c>
      <c r="I839" s="110">
        <v>347</v>
      </c>
      <c r="J839" s="110">
        <f>ROUND(I839*H839,2)</f>
        <v>6940</v>
      </c>
      <c r="K839" s="107" t="s">
        <v>111</v>
      </c>
      <c r="L839" s="25"/>
      <c r="M839" s="111" t="s">
        <v>3</v>
      </c>
      <c r="N839" s="112" t="s">
        <v>37</v>
      </c>
      <c r="O839" s="113">
        <v>0</v>
      </c>
      <c r="P839" s="113">
        <f>O839*H839</f>
        <v>0</v>
      </c>
      <c r="Q839" s="113">
        <v>0</v>
      </c>
      <c r="R839" s="113">
        <f>Q839*H839</f>
        <v>0</v>
      </c>
      <c r="S839" s="113">
        <v>0</v>
      </c>
      <c r="T839" s="114">
        <f>S839*H839</f>
        <v>0</v>
      </c>
      <c r="AR839" s="115" t="s">
        <v>112</v>
      </c>
      <c r="AT839" s="115" t="s">
        <v>107</v>
      </c>
      <c r="AU839" s="115" t="s">
        <v>66</v>
      </c>
      <c r="AY839" s="13" t="s">
        <v>113</v>
      </c>
      <c r="BE839" s="116">
        <f>IF(N839="základní",J839,0)</f>
        <v>6940</v>
      </c>
      <c r="BF839" s="116">
        <f>IF(N839="snížená",J839,0)</f>
        <v>0</v>
      </c>
      <c r="BG839" s="116">
        <f>IF(N839="zákl. přenesená",J839,0)</f>
        <v>0</v>
      </c>
      <c r="BH839" s="116">
        <f>IF(N839="sníž. přenesená",J839,0)</f>
        <v>0</v>
      </c>
      <c r="BI839" s="116">
        <f>IF(N839="nulová",J839,0)</f>
        <v>0</v>
      </c>
      <c r="BJ839" s="13" t="s">
        <v>74</v>
      </c>
      <c r="BK839" s="116">
        <f>ROUND(I839*H839,2)</f>
        <v>6940</v>
      </c>
      <c r="BL839" s="13" t="s">
        <v>112</v>
      </c>
      <c r="BM839" s="115" t="s">
        <v>1824</v>
      </c>
    </row>
    <row r="840" spans="2:65" s="1" customFormat="1" ht="29.25">
      <c r="B840" s="25"/>
      <c r="D840" s="117" t="s">
        <v>114</v>
      </c>
      <c r="F840" s="118" t="s">
        <v>1825</v>
      </c>
      <c r="L840" s="25"/>
      <c r="M840" s="119"/>
      <c r="T840" s="46"/>
      <c r="AT840" s="13" t="s">
        <v>114</v>
      </c>
      <c r="AU840" s="13" t="s">
        <v>66</v>
      </c>
    </row>
    <row r="841" spans="2:65" s="1" customFormat="1" ht="16.5" customHeight="1">
      <c r="B841" s="104"/>
      <c r="C841" s="105" t="s">
        <v>1826</v>
      </c>
      <c r="D841" s="105" t="s">
        <v>107</v>
      </c>
      <c r="E841" s="106" t="s">
        <v>1827</v>
      </c>
      <c r="F841" s="107" t="s">
        <v>1828</v>
      </c>
      <c r="G841" s="108" t="s">
        <v>110</v>
      </c>
      <c r="H841" s="109">
        <v>20</v>
      </c>
      <c r="I841" s="110">
        <v>167</v>
      </c>
      <c r="J841" s="110">
        <f>ROUND(I841*H841,2)</f>
        <v>3340</v>
      </c>
      <c r="K841" s="107" t="s">
        <v>111</v>
      </c>
      <c r="L841" s="25"/>
      <c r="M841" s="111" t="s">
        <v>3</v>
      </c>
      <c r="N841" s="112" t="s">
        <v>37</v>
      </c>
      <c r="O841" s="113">
        <v>0</v>
      </c>
      <c r="P841" s="113">
        <f>O841*H841</f>
        <v>0</v>
      </c>
      <c r="Q841" s="113">
        <v>0</v>
      </c>
      <c r="R841" s="113">
        <f>Q841*H841</f>
        <v>0</v>
      </c>
      <c r="S841" s="113">
        <v>0</v>
      </c>
      <c r="T841" s="114">
        <f>S841*H841</f>
        <v>0</v>
      </c>
      <c r="AR841" s="115" t="s">
        <v>112</v>
      </c>
      <c r="AT841" s="115" t="s">
        <v>107</v>
      </c>
      <c r="AU841" s="115" t="s">
        <v>66</v>
      </c>
      <c r="AY841" s="13" t="s">
        <v>113</v>
      </c>
      <c r="BE841" s="116">
        <f>IF(N841="základní",J841,0)</f>
        <v>3340</v>
      </c>
      <c r="BF841" s="116">
        <f>IF(N841="snížená",J841,0)</f>
        <v>0</v>
      </c>
      <c r="BG841" s="116">
        <f>IF(N841="zákl. přenesená",J841,0)</f>
        <v>0</v>
      </c>
      <c r="BH841" s="116">
        <f>IF(N841="sníž. přenesená",J841,0)</f>
        <v>0</v>
      </c>
      <c r="BI841" s="116">
        <f>IF(N841="nulová",J841,0)</f>
        <v>0</v>
      </c>
      <c r="BJ841" s="13" t="s">
        <v>74</v>
      </c>
      <c r="BK841" s="116">
        <f>ROUND(I841*H841,2)</f>
        <v>3340</v>
      </c>
      <c r="BL841" s="13" t="s">
        <v>112</v>
      </c>
      <c r="BM841" s="115" t="s">
        <v>1829</v>
      </c>
    </row>
    <row r="842" spans="2:65" s="1" customFormat="1" ht="29.25">
      <c r="B842" s="25"/>
      <c r="D842" s="117" t="s">
        <v>114</v>
      </c>
      <c r="F842" s="118" t="s">
        <v>1830</v>
      </c>
      <c r="L842" s="25"/>
      <c r="M842" s="119"/>
      <c r="T842" s="46"/>
      <c r="AT842" s="13" t="s">
        <v>114</v>
      </c>
      <c r="AU842" s="13" t="s">
        <v>66</v>
      </c>
    </row>
    <row r="843" spans="2:65" s="1" customFormat="1" ht="16.5" customHeight="1">
      <c r="B843" s="104"/>
      <c r="C843" s="105" t="s">
        <v>974</v>
      </c>
      <c r="D843" s="105" t="s">
        <v>107</v>
      </c>
      <c r="E843" s="106" t="s">
        <v>1831</v>
      </c>
      <c r="F843" s="107" t="s">
        <v>1832</v>
      </c>
      <c r="G843" s="108" t="s">
        <v>110</v>
      </c>
      <c r="H843" s="109">
        <v>20</v>
      </c>
      <c r="I843" s="110">
        <v>136</v>
      </c>
      <c r="J843" s="110">
        <f>ROUND(I843*H843,2)</f>
        <v>2720</v>
      </c>
      <c r="K843" s="107" t="s">
        <v>111</v>
      </c>
      <c r="L843" s="25"/>
      <c r="M843" s="111" t="s">
        <v>3</v>
      </c>
      <c r="N843" s="112" t="s">
        <v>37</v>
      </c>
      <c r="O843" s="113">
        <v>0</v>
      </c>
      <c r="P843" s="113">
        <f>O843*H843</f>
        <v>0</v>
      </c>
      <c r="Q843" s="113">
        <v>0</v>
      </c>
      <c r="R843" s="113">
        <f>Q843*H843</f>
        <v>0</v>
      </c>
      <c r="S843" s="113">
        <v>0</v>
      </c>
      <c r="T843" s="114">
        <f>S843*H843</f>
        <v>0</v>
      </c>
      <c r="AR843" s="115" t="s">
        <v>112</v>
      </c>
      <c r="AT843" s="115" t="s">
        <v>107</v>
      </c>
      <c r="AU843" s="115" t="s">
        <v>66</v>
      </c>
      <c r="AY843" s="13" t="s">
        <v>113</v>
      </c>
      <c r="BE843" s="116">
        <f>IF(N843="základní",J843,0)</f>
        <v>2720</v>
      </c>
      <c r="BF843" s="116">
        <f>IF(N843="snížená",J843,0)</f>
        <v>0</v>
      </c>
      <c r="BG843" s="116">
        <f>IF(N843="zákl. přenesená",J843,0)</f>
        <v>0</v>
      </c>
      <c r="BH843" s="116">
        <f>IF(N843="sníž. přenesená",J843,0)</f>
        <v>0</v>
      </c>
      <c r="BI843" s="116">
        <f>IF(N843="nulová",J843,0)</f>
        <v>0</v>
      </c>
      <c r="BJ843" s="13" t="s">
        <v>74</v>
      </c>
      <c r="BK843" s="116">
        <f>ROUND(I843*H843,2)</f>
        <v>2720</v>
      </c>
      <c r="BL843" s="13" t="s">
        <v>112</v>
      </c>
      <c r="BM843" s="115" t="s">
        <v>1833</v>
      </c>
    </row>
    <row r="844" spans="2:65" s="1" customFormat="1" ht="29.25">
      <c r="B844" s="25"/>
      <c r="D844" s="117" t="s">
        <v>114</v>
      </c>
      <c r="F844" s="118" t="s">
        <v>1834</v>
      </c>
      <c r="L844" s="25"/>
      <c r="M844" s="119"/>
      <c r="T844" s="46"/>
      <c r="AT844" s="13" t="s">
        <v>114</v>
      </c>
      <c r="AU844" s="13" t="s">
        <v>66</v>
      </c>
    </row>
    <row r="845" spans="2:65" s="1" customFormat="1" ht="16.5" customHeight="1">
      <c r="B845" s="104"/>
      <c r="C845" s="105" t="s">
        <v>1835</v>
      </c>
      <c r="D845" s="105" t="s">
        <v>107</v>
      </c>
      <c r="E845" s="106" t="s">
        <v>1836</v>
      </c>
      <c r="F845" s="107" t="s">
        <v>1837</v>
      </c>
      <c r="G845" s="108" t="s">
        <v>110</v>
      </c>
      <c r="H845" s="109">
        <v>10</v>
      </c>
      <c r="I845" s="110">
        <v>254</v>
      </c>
      <c r="J845" s="110">
        <f>ROUND(I845*H845,2)</f>
        <v>2540</v>
      </c>
      <c r="K845" s="107" t="s">
        <v>111</v>
      </c>
      <c r="L845" s="25"/>
      <c r="M845" s="111" t="s">
        <v>3</v>
      </c>
      <c r="N845" s="112" t="s">
        <v>37</v>
      </c>
      <c r="O845" s="113">
        <v>0</v>
      </c>
      <c r="P845" s="113">
        <f>O845*H845</f>
        <v>0</v>
      </c>
      <c r="Q845" s="113">
        <v>0</v>
      </c>
      <c r="R845" s="113">
        <f>Q845*H845</f>
        <v>0</v>
      </c>
      <c r="S845" s="113">
        <v>0</v>
      </c>
      <c r="T845" s="114">
        <f>S845*H845</f>
        <v>0</v>
      </c>
      <c r="AR845" s="115" t="s">
        <v>112</v>
      </c>
      <c r="AT845" s="115" t="s">
        <v>107</v>
      </c>
      <c r="AU845" s="115" t="s">
        <v>66</v>
      </c>
      <c r="AY845" s="13" t="s">
        <v>113</v>
      </c>
      <c r="BE845" s="116">
        <f>IF(N845="základní",J845,0)</f>
        <v>2540</v>
      </c>
      <c r="BF845" s="116">
        <f>IF(N845="snížená",J845,0)</f>
        <v>0</v>
      </c>
      <c r="BG845" s="116">
        <f>IF(N845="zákl. přenesená",J845,0)</f>
        <v>0</v>
      </c>
      <c r="BH845" s="116">
        <f>IF(N845="sníž. přenesená",J845,0)</f>
        <v>0</v>
      </c>
      <c r="BI845" s="116">
        <f>IF(N845="nulová",J845,0)</f>
        <v>0</v>
      </c>
      <c r="BJ845" s="13" t="s">
        <v>74</v>
      </c>
      <c r="BK845" s="116">
        <f>ROUND(I845*H845,2)</f>
        <v>2540</v>
      </c>
      <c r="BL845" s="13" t="s">
        <v>112</v>
      </c>
      <c r="BM845" s="115" t="s">
        <v>1838</v>
      </c>
    </row>
    <row r="846" spans="2:65" s="1" customFormat="1" ht="29.25">
      <c r="B846" s="25"/>
      <c r="D846" s="117" t="s">
        <v>114</v>
      </c>
      <c r="F846" s="118" t="s">
        <v>1839</v>
      </c>
      <c r="L846" s="25"/>
      <c r="M846" s="119"/>
      <c r="T846" s="46"/>
      <c r="AT846" s="13" t="s">
        <v>114</v>
      </c>
      <c r="AU846" s="13" t="s">
        <v>66</v>
      </c>
    </row>
    <row r="847" spans="2:65" s="1" customFormat="1" ht="16.5" customHeight="1">
      <c r="B847" s="104"/>
      <c r="C847" s="105" t="s">
        <v>978</v>
      </c>
      <c r="D847" s="105" t="s">
        <v>107</v>
      </c>
      <c r="E847" s="106" t="s">
        <v>1840</v>
      </c>
      <c r="F847" s="107" t="s">
        <v>1841</v>
      </c>
      <c r="G847" s="108" t="s">
        <v>110</v>
      </c>
      <c r="H847" s="109">
        <v>20</v>
      </c>
      <c r="I847" s="110">
        <v>210</v>
      </c>
      <c r="J847" s="110">
        <f>ROUND(I847*H847,2)</f>
        <v>4200</v>
      </c>
      <c r="K847" s="107" t="s">
        <v>111</v>
      </c>
      <c r="L847" s="25"/>
      <c r="M847" s="111" t="s">
        <v>3</v>
      </c>
      <c r="N847" s="112" t="s">
        <v>37</v>
      </c>
      <c r="O847" s="113">
        <v>0</v>
      </c>
      <c r="P847" s="113">
        <f>O847*H847</f>
        <v>0</v>
      </c>
      <c r="Q847" s="113">
        <v>0</v>
      </c>
      <c r="R847" s="113">
        <f>Q847*H847</f>
        <v>0</v>
      </c>
      <c r="S847" s="113">
        <v>0</v>
      </c>
      <c r="T847" s="114">
        <f>S847*H847</f>
        <v>0</v>
      </c>
      <c r="AR847" s="115" t="s">
        <v>112</v>
      </c>
      <c r="AT847" s="115" t="s">
        <v>107</v>
      </c>
      <c r="AU847" s="115" t="s">
        <v>66</v>
      </c>
      <c r="AY847" s="13" t="s">
        <v>113</v>
      </c>
      <c r="BE847" s="116">
        <f>IF(N847="základní",J847,0)</f>
        <v>4200</v>
      </c>
      <c r="BF847" s="116">
        <f>IF(N847="snížená",J847,0)</f>
        <v>0</v>
      </c>
      <c r="BG847" s="116">
        <f>IF(N847="zákl. přenesená",J847,0)</f>
        <v>0</v>
      </c>
      <c r="BH847" s="116">
        <f>IF(N847="sníž. přenesená",J847,0)</f>
        <v>0</v>
      </c>
      <c r="BI847" s="116">
        <f>IF(N847="nulová",J847,0)</f>
        <v>0</v>
      </c>
      <c r="BJ847" s="13" t="s">
        <v>74</v>
      </c>
      <c r="BK847" s="116">
        <f>ROUND(I847*H847,2)</f>
        <v>4200</v>
      </c>
      <c r="BL847" s="13" t="s">
        <v>112</v>
      </c>
      <c r="BM847" s="115" t="s">
        <v>1842</v>
      </c>
    </row>
    <row r="848" spans="2:65" s="1" customFormat="1" ht="29.25">
      <c r="B848" s="25"/>
      <c r="D848" s="117" t="s">
        <v>114</v>
      </c>
      <c r="F848" s="118" t="s">
        <v>1843</v>
      </c>
      <c r="L848" s="25"/>
      <c r="M848" s="119"/>
      <c r="T848" s="46"/>
      <c r="AT848" s="13" t="s">
        <v>114</v>
      </c>
      <c r="AU848" s="13" t="s">
        <v>66</v>
      </c>
    </row>
    <row r="849" spans="2:65" s="1" customFormat="1" ht="16.5" customHeight="1">
      <c r="B849" s="104"/>
      <c r="C849" s="105" t="s">
        <v>1844</v>
      </c>
      <c r="D849" s="105" t="s">
        <v>107</v>
      </c>
      <c r="E849" s="106" t="s">
        <v>1845</v>
      </c>
      <c r="F849" s="107" t="s">
        <v>1846</v>
      </c>
      <c r="G849" s="108" t="s">
        <v>1847</v>
      </c>
      <c r="H849" s="109">
        <v>20</v>
      </c>
      <c r="I849" s="110">
        <v>598</v>
      </c>
      <c r="J849" s="110">
        <f>ROUND(I849*H849,2)</f>
        <v>11960</v>
      </c>
      <c r="K849" s="107" t="s">
        <v>111</v>
      </c>
      <c r="L849" s="25"/>
      <c r="M849" s="111" t="s">
        <v>3</v>
      </c>
      <c r="N849" s="112" t="s">
        <v>37</v>
      </c>
      <c r="O849" s="113">
        <v>0</v>
      </c>
      <c r="P849" s="113">
        <f>O849*H849</f>
        <v>0</v>
      </c>
      <c r="Q849" s="113">
        <v>0</v>
      </c>
      <c r="R849" s="113">
        <f>Q849*H849</f>
        <v>0</v>
      </c>
      <c r="S849" s="113">
        <v>0</v>
      </c>
      <c r="T849" s="114">
        <f>S849*H849</f>
        <v>0</v>
      </c>
      <c r="AR849" s="115" t="s">
        <v>112</v>
      </c>
      <c r="AT849" s="115" t="s">
        <v>107</v>
      </c>
      <c r="AU849" s="115" t="s">
        <v>66</v>
      </c>
      <c r="AY849" s="13" t="s">
        <v>113</v>
      </c>
      <c r="BE849" s="116">
        <f>IF(N849="základní",J849,0)</f>
        <v>11960</v>
      </c>
      <c r="BF849" s="116">
        <f>IF(N849="snížená",J849,0)</f>
        <v>0</v>
      </c>
      <c r="BG849" s="116">
        <f>IF(N849="zákl. přenesená",J849,0)</f>
        <v>0</v>
      </c>
      <c r="BH849" s="116">
        <f>IF(N849="sníž. přenesená",J849,0)</f>
        <v>0</v>
      </c>
      <c r="BI849" s="116">
        <f>IF(N849="nulová",J849,0)</f>
        <v>0</v>
      </c>
      <c r="BJ849" s="13" t="s">
        <v>74</v>
      </c>
      <c r="BK849" s="116">
        <f>ROUND(I849*H849,2)</f>
        <v>11960</v>
      </c>
      <c r="BL849" s="13" t="s">
        <v>112</v>
      </c>
      <c r="BM849" s="115" t="s">
        <v>1848</v>
      </c>
    </row>
    <row r="850" spans="2:65" s="1" customFormat="1" ht="29.25">
      <c r="B850" s="25"/>
      <c r="D850" s="117" t="s">
        <v>114</v>
      </c>
      <c r="F850" s="118" t="s">
        <v>1849</v>
      </c>
      <c r="L850" s="25"/>
      <c r="M850" s="119"/>
      <c r="T850" s="46"/>
      <c r="AT850" s="13" t="s">
        <v>114</v>
      </c>
      <c r="AU850" s="13" t="s">
        <v>66</v>
      </c>
    </row>
    <row r="851" spans="2:65" s="1" customFormat="1" ht="16.5" customHeight="1">
      <c r="B851" s="104"/>
      <c r="C851" s="105" t="s">
        <v>983</v>
      </c>
      <c r="D851" s="105" t="s">
        <v>107</v>
      </c>
      <c r="E851" s="106" t="s">
        <v>1850</v>
      </c>
      <c r="F851" s="107" t="s">
        <v>1851</v>
      </c>
      <c r="G851" s="108" t="s">
        <v>1847</v>
      </c>
      <c r="H851" s="109">
        <v>20</v>
      </c>
      <c r="I851" s="110">
        <v>485</v>
      </c>
      <c r="J851" s="110">
        <f>ROUND(I851*H851,2)</f>
        <v>9700</v>
      </c>
      <c r="K851" s="107" t="s">
        <v>111</v>
      </c>
      <c r="L851" s="25"/>
      <c r="M851" s="111" t="s">
        <v>3</v>
      </c>
      <c r="N851" s="112" t="s">
        <v>37</v>
      </c>
      <c r="O851" s="113">
        <v>0</v>
      </c>
      <c r="P851" s="113">
        <f>O851*H851</f>
        <v>0</v>
      </c>
      <c r="Q851" s="113">
        <v>0</v>
      </c>
      <c r="R851" s="113">
        <f>Q851*H851</f>
        <v>0</v>
      </c>
      <c r="S851" s="113">
        <v>0</v>
      </c>
      <c r="T851" s="114">
        <f>S851*H851</f>
        <v>0</v>
      </c>
      <c r="AR851" s="115" t="s">
        <v>112</v>
      </c>
      <c r="AT851" s="115" t="s">
        <v>107</v>
      </c>
      <c r="AU851" s="115" t="s">
        <v>66</v>
      </c>
      <c r="AY851" s="13" t="s">
        <v>113</v>
      </c>
      <c r="BE851" s="116">
        <f>IF(N851="základní",J851,0)</f>
        <v>9700</v>
      </c>
      <c r="BF851" s="116">
        <f>IF(N851="snížená",J851,0)</f>
        <v>0</v>
      </c>
      <c r="BG851" s="116">
        <f>IF(N851="zákl. přenesená",J851,0)</f>
        <v>0</v>
      </c>
      <c r="BH851" s="116">
        <f>IF(N851="sníž. přenesená",J851,0)</f>
        <v>0</v>
      </c>
      <c r="BI851" s="116">
        <f>IF(N851="nulová",J851,0)</f>
        <v>0</v>
      </c>
      <c r="BJ851" s="13" t="s">
        <v>74</v>
      </c>
      <c r="BK851" s="116">
        <f>ROUND(I851*H851,2)</f>
        <v>9700</v>
      </c>
      <c r="BL851" s="13" t="s">
        <v>112</v>
      </c>
      <c r="BM851" s="115" t="s">
        <v>1852</v>
      </c>
    </row>
    <row r="852" spans="2:65" s="1" customFormat="1" ht="29.25">
      <c r="B852" s="25"/>
      <c r="D852" s="117" t="s">
        <v>114</v>
      </c>
      <c r="F852" s="118" t="s">
        <v>1853</v>
      </c>
      <c r="L852" s="25"/>
      <c r="M852" s="119"/>
      <c r="T852" s="46"/>
      <c r="AT852" s="13" t="s">
        <v>114</v>
      </c>
      <c r="AU852" s="13" t="s">
        <v>66</v>
      </c>
    </row>
    <row r="853" spans="2:65" s="1" customFormat="1" ht="16.5" customHeight="1">
      <c r="B853" s="104"/>
      <c r="C853" s="105" t="s">
        <v>1854</v>
      </c>
      <c r="D853" s="105" t="s">
        <v>107</v>
      </c>
      <c r="E853" s="106" t="s">
        <v>1855</v>
      </c>
      <c r="F853" s="107" t="s">
        <v>1856</v>
      </c>
      <c r="G853" s="108" t="s">
        <v>1847</v>
      </c>
      <c r="H853" s="109">
        <v>10</v>
      </c>
      <c r="I853" s="110">
        <v>232</v>
      </c>
      <c r="J853" s="110">
        <f>ROUND(I853*H853,2)</f>
        <v>2320</v>
      </c>
      <c r="K853" s="107" t="s">
        <v>111</v>
      </c>
      <c r="L853" s="25"/>
      <c r="M853" s="111" t="s">
        <v>3</v>
      </c>
      <c r="N853" s="112" t="s">
        <v>37</v>
      </c>
      <c r="O853" s="113">
        <v>0</v>
      </c>
      <c r="P853" s="113">
        <f>O853*H853</f>
        <v>0</v>
      </c>
      <c r="Q853" s="113">
        <v>0</v>
      </c>
      <c r="R853" s="113">
        <f>Q853*H853</f>
        <v>0</v>
      </c>
      <c r="S853" s="113">
        <v>0</v>
      </c>
      <c r="T853" s="114">
        <f>S853*H853</f>
        <v>0</v>
      </c>
      <c r="AR853" s="115" t="s">
        <v>112</v>
      </c>
      <c r="AT853" s="115" t="s">
        <v>107</v>
      </c>
      <c r="AU853" s="115" t="s">
        <v>66</v>
      </c>
      <c r="AY853" s="13" t="s">
        <v>113</v>
      </c>
      <c r="BE853" s="116">
        <f>IF(N853="základní",J853,0)</f>
        <v>2320</v>
      </c>
      <c r="BF853" s="116">
        <f>IF(N853="snížená",J853,0)</f>
        <v>0</v>
      </c>
      <c r="BG853" s="116">
        <f>IF(N853="zákl. přenesená",J853,0)</f>
        <v>0</v>
      </c>
      <c r="BH853" s="116">
        <f>IF(N853="sníž. přenesená",J853,0)</f>
        <v>0</v>
      </c>
      <c r="BI853" s="116">
        <f>IF(N853="nulová",J853,0)</f>
        <v>0</v>
      </c>
      <c r="BJ853" s="13" t="s">
        <v>74</v>
      </c>
      <c r="BK853" s="116">
        <f>ROUND(I853*H853,2)</f>
        <v>2320</v>
      </c>
      <c r="BL853" s="13" t="s">
        <v>112</v>
      </c>
      <c r="BM853" s="115" t="s">
        <v>1857</v>
      </c>
    </row>
    <row r="854" spans="2:65" s="1" customFormat="1" ht="29.25">
      <c r="B854" s="25"/>
      <c r="D854" s="117" t="s">
        <v>114</v>
      </c>
      <c r="F854" s="118" t="s">
        <v>1858</v>
      </c>
      <c r="L854" s="25"/>
      <c r="M854" s="119"/>
      <c r="T854" s="46"/>
      <c r="AT854" s="13" t="s">
        <v>114</v>
      </c>
      <c r="AU854" s="13" t="s">
        <v>66</v>
      </c>
    </row>
    <row r="855" spans="2:65" s="1" customFormat="1" ht="16.5" customHeight="1">
      <c r="B855" s="104"/>
      <c r="C855" s="105" t="s">
        <v>987</v>
      </c>
      <c r="D855" s="105" t="s">
        <v>107</v>
      </c>
      <c r="E855" s="106" t="s">
        <v>1859</v>
      </c>
      <c r="F855" s="107" t="s">
        <v>1860</v>
      </c>
      <c r="G855" s="108" t="s">
        <v>1847</v>
      </c>
      <c r="H855" s="109">
        <v>20</v>
      </c>
      <c r="I855" s="110">
        <v>191</v>
      </c>
      <c r="J855" s="110">
        <f>ROUND(I855*H855,2)</f>
        <v>3820</v>
      </c>
      <c r="K855" s="107" t="s">
        <v>111</v>
      </c>
      <c r="L855" s="25"/>
      <c r="M855" s="111" t="s">
        <v>3</v>
      </c>
      <c r="N855" s="112" t="s">
        <v>37</v>
      </c>
      <c r="O855" s="113">
        <v>0</v>
      </c>
      <c r="P855" s="113">
        <f>O855*H855</f>
        <v>0</v>
      </c>
      <c r="Q855" s="113">
        <v>0</v>
      </c>
      <c r="R855" s="113">
        <f>Q855*H855</f>
        <v>0</v>
      </c>
      <c r="S855" s="113">
        <v>0</v>
      </c>
      <c r="T855" s="114">
        <f>S855*H855</f>
        <v>0</v>
      </c>
      <c r="AR855" s="115" t="s">
        <v>112</v>
      </c>
      <c r="AT855" s="115" t="s">
        <v>107</v>
      </c>
      <c r="AU855" s="115" t="s">
        <v>66</v>
      </c>
      <c r="AY855" s="13" t="s">
        <v>113</v>
      </c>
      <c r="BE855" s="116">
        <f>IF(N855="základní",J855,0)</f>
        <v>3820</v>
      </c>
      <c r="BF855" s="116">
        <f>IF(N855="snížená",J855,0)</f>
        <v>0</v>
      </c>
      <c r="BG855" s="116">
        <f>IF(N855="zákl. přenesená",J855,0)</f>
        <v>0</v>
      </c>
      <c r="BH855" s="116">
        <f>IF(N855="sníž. přenesená",J855,0)</f>
        <v>0</v>
      </c>
      <c r="BI855" s="116">
        <f>IF(N855="nulová",J855,0)</f>
        <v>0</v>
      </c>
      <c r="BJ855" s="13" t="s">
        <v>74</v>
      </c>
      <c r="BK855" s="116">
        <f>ROUND(I855*H855,2)</f>
        <v>3820</v>
      </c>
      <c r="BL855" s="13" t="s">
        <v>112</v>
      </c>
      <c r="BM855" s="115" t="s">
        <v>1861</v>
      </c>
    </row>
    <row r="856" spans="2:65" s="1" customFormat="1" ht="29.25">
      <c r="B856" s="25"/>
      <c r="D856" s="117" t="s">
        <v>114</v>
      </c>
      <c r="F856" s="118" t="s">
        <v>1862</v>
      </c>
      <c r="L856" s="25"/>
      <c r="M856" s="119"/>
      <c r="T856" s="46"/>
      <c r="AT856" s="13" t="s">
        <v>114</v>
      </c>
      <c r="AU856" s="13" t="s">
        <v>66</v>
      </c>
    </row>
    <row r="857" spans="2:65" s="1" customFormat="1" ht="16.5" customHeight="1">
      <c r="B857" s="104"/>
      <c r="C857" s="105" t="s">
        <v>1863</v>
      </c>
      <c r="D857" s="105" t="s">
        <v>107</v>
      </c>
      <c r="E857" s="106" t="s">
        <v>1864</v>
      </c>
      <c r="F857" s="107" t="s">
        <v>1865</v>
      </c>
      <c r="G857" s="108" t="s">
        <v>1847</v>
      </c>
      <c r="H857" s="109">
        <v>10</v>
      </c>
      <c r="I857" s="110">
        <v>357</v>
      </c>
      <c r="J857" s="110">
        <f>ROUND(I857*H857,2)</f>
        <v>3570</v>
      </c>
      <c r="K857" s="107" t="s">
        <v>111</v>
      </c>
      <c r="L857" s="25"/>
      <c r="M857" s="111" t="s">
        <v>3</v>
      </c>
      <c r="N857" s="112" t="s">
        <v>37</v>
      </c>
      <c r="O857" s="113">
        <v>0</v>
      </c>
      <c r="P857" s="113">
        <f>O857*H857</f>
        <v>0</v>
      </c>
      <c r="Q857" s="113">
        <v>0</v>
      </c>
      <c r="R857" s="113">
        <f>Q857*H857</f>
        <v>0</v>
      </c>
      <c r="S857" s="113">
        <v>0</v>
      </c>
      <c r="T857" s="114">
        <f>S857*H857</f>
        <v>0</v>
      </c>
      <c r="AR857" s="115" t="s">
        <v>112</v>
      </c>
      <c r="AT857" s="115" t="s">
        <v>107</v>
      </c>
      <c r="AU857" s="115" t="s">
        <v>66</v>
      </c>
      <c r="AY857" s="13" t="s">
        <v>113</v>
      </c>
      <c r="BE857" s="116">
        <f>IF(N857="základní",J857,0)</f>
        <v>3570</v>
      </c>
      <c r="BF857" s="116">
        <f>IF(N857="snížená",J857,0)</f>
        <v>0</v>
      </c>
      <c r="BG857" s="116">
        <f>IF(N857="zákl. přenesená",J857,0)</f>
        <v>0</v>
      </c>
      <c r="BH857" s="116">
        <f>IF(N857="sníž. přenesená",J857,0)</f>
        <v>0</v>
      </c>
      <c r="BI857" s="116">
        <f>IF(N857="nulová",J857,0)</f>
        <v>0</v>
      </c>
      <c r="BJ857" s="13" t="s">
        <v>74</v>
      </c>
      <c r="BK857" s="116">
        <f>ROUND(I857*H857,2)</f>
        <v>3570</v>
      </c>
      <c r="BL857" s="13" t="s">
        <v>112</v>
      </c>
      <c r="BM857" s="115" t="s">
        <v>1866</v>
      </c>
    </row>
    <row r="858" spans="2:65" s="1" customFormat="1" ht="29.25">
      <c r="B858" s="25"/>
      <c r="D858" s="117" t="s">
        <v>114</v>
      </c>
      <c r="F858" s="118" t="s">
        <v>1867</v>
      </c>
      <c r="L858" s="25"/>
      <c r="M858" s="119"/>
      <c r="T858" s="46"/>
      <c r="AT858" s="13" t="s">
        <v>114</v>
      </c>
      <c r="AU858" s="13" t="s">
        <v>66</v>
      </c>
    </row>
    <row r="859" spans="2:65" s="1" customFormat="1" ht="16.5" customHeight="1">
      <c r="B859" s="104"/>
      <c r="C859" s="105" t="s">
        <v>992</v>
      </c>
      <c r="D859" s="105" t="s">
        <v>107</v>
      </c>
      <c r="E859" s="106" t="s">
        <v>1868</v>
      </c>
      <c r="F859" s="107" t="s">
        <v>1869</v>
      </c>
      <c r="G859" s="108" t="s">
        <v>1847</v>
      </c>
      <c r="H859" s="109">
        <v>20</v>
      </c>
      <c r="I859" s="110">
        <v>294</v>
      </c>
      <c r="J859" s="110">
        <f>ROUND(I859*H859,2)</f>
        <v>5880</v>
      </c>
      <c r="K859" s="107" t="s">
        <v>111</v>
      </c>
      <c r="L859" s="25"/>
      <c r="M859" s="111" t="s">
        <v>3</v>
      </c>
      <c r="N859" s="112" t="s">
        <v>37</v>
      </c>
      <c r="O859" s="113">
        <v>0</v>
      </c>
      <c r="P859" s="113">
        <f>O859*H859</f>
        <v>0</v>
      </c>
      <c r="Q859" s="113">
        <v>0</v>
      </c>
      <c r="R859" s="113">
        <f>Q859*H859</f>
        <v>0</v>
      </c>
      <c r="S859" s="113">
        <v>0</v>
      </c>
      <c r="T859" s="114">
        <f>S859*H859</f>
        <v>0</v>
      </c>
      <c r="AR859" s="115" t="s">
        <v>112</v>
      </c>
      <c r="AT859" s="115" t="s">
        <v>107</v>
      </c>
      <c r="AU859" s="115" t="s">
        <v>66</v>
      </c>
      <c r="AY859" s="13" t="s">
        <v>113</v>
      </c>
      <c r="BE859" s="116">
        <f>IF(N859="základní",J859,0)</f>
        <v>5880</v>
      </c>
      <c r="BF859" s="116">
        <f>IF(N859="snížená",J859,0)</f>
        <v>0</v>
      </c>
      <c r="BG859" s="116">
        <f>IF(N859="zákl. přenesená",J859,0)</f>
        <v>0</v>
      </c>
      <c r="BH859" s="116">
        <f>IF(N859="sníž. přenesená",J859,0)</f>
        <v>0</v>
      </c>
      <c r="BI859" s="116">
        <f>IF(N859="nulová",J859,0)</f>
        <v>0</v>
      </c>
      <c r="BJ859" s="13" t="s">
        <v>74</v>
      </c>
      <c r="BK859" s="116">
        <f>ROUND(I859*H859,2)</f>
        <v>5880</v>
      </c>
      <c r="BL859" s="13" t="s">
        <v>112</v>
      </c>
      <c r="BM859" s="115" t="s">
        <v>1870</v>
      </c>
    </row>
    <row r="860" spans="2:65" s="1" customFormat="1" ht="29.25">
      <c r="B860" s="25"/>
      <c r="D860" s="117" t="s">
        <v>114</v>
      </c>
      <c r="F860" s="118" t="s">
        <v>1871</v>
      </c>
      <c r="L860" s="25"/>
      <c r="M860" s="119"/>
      <c r="T860" s="46"/>
      <c r="AT860" s="13" t="s">
        <v>114</v>
      </c>
      <c r="AU860" s="13" t="s">
        <v>66</v>
      </c>
    </row>
    <row r="861" spans="2:65" s="1" customFormat="1" ht="16.5" customHeight="1">
      <c r="B861" s="104"/>
      <c r="C861" s="105" t="s">
        <v>1872</v>
      </c>
      <c r="D861" s="105" t="s">
        <v>107</v>
      </c>
      <c r="E861" s="106" t="s">
        <v>1873</v>
      </c>
      <c r="F861" s="107" t="s">
        <v>1874</v>
      </c>
      <c r="G861" s="108" t="s">
        <v>1847</v>
      </c>
      <c r="H861" s="109">
        <v>10</v>
      </c>
      <c r="I861" s="110">
        <v>409</v>
      </c>
      <c r="J861" s="110">
        <f>ROUND(I861*H861,2)</f>
        <v>4090</v>
      </c>
      <c r="K861" s="107" t="s">
        <v>111</v>
      </c>
      <c r="L861" s="25"/>
      <c r="M861" s="111" t="s">
        <v>3</v>
      </c>
      <c r="N861" s="112" t="s">
        <v>37</v>
      </c>
      <c r="O861" s="113">
        <v>0</v>
      </c>
      <c r="P861" s="113">
        <f>O861*H861</f>
        <v>0</v>
      </c>
      <c r="Q861" s="113">
        <v>0</v>
      </c>
      <c r="R861" s="113">
        <f>Q861*H861</f>
        <v>0</v>
      </c>
      <c r="S861" s="113">
        <v>0</v>
      </c>
      <c r="T861" s="114">
        <f>S861*H861</f>
        <v>0</v>
      </c>
      <c r="AR861" s="115" t="s">
        <v>112</v>
      </c>
      <c r="AT861" s="115" t="s">
        <v>107</v>
      </c>
      <c r="AU861" s="115" t="s">
        <v>66</v>
      </c>
      <c r="AY861" s="13" t="s">
        <v>113</v>
      </c>
      <c r="BE861" s="116">
        <f>IF(N861="základní",J861,0)</f>
        <v>4090</v>
      </c>
      <c r="BF861" s="116">
        <f>IF(N861="snížená",J861,0)</f>
        <v>0</v>
      </c>
      <c r="BG861" s="116">
        <f>IF(N861="zákl. přenesená",J861,0)</f>
        <v>0</v>
      </c>
      <c r="BH861" s="116">
        <f>IF(N861="sníž. přenesená",J861,0)</f>
        <v>0</v>
      </c>
      <c r="BI861" s="116">
        <f>IF(N861="nulová",J861,0)</f>
        <v>0</v>
      </c>
      <c r="BJ861" s="13" t="s">
        <v>74</v>
      </c>
      <c r="BK861" s="116">
        <f>ROUND(I861*H861,2)</f>
        <v>4090</v>
      </c>
      <c r="BL861" s="13" t="s">
        <v>112</v>
      </c>
      <c r="BM861" s="115" t="s">
        <v>1875</v>
      </c>
    </row>
    <row r="862" spans="2:65" s="1" customFormat="1" ht="29.25">
      <c r="B862" s="25"/>
      <c r="D862" s="117" t="s">
        <v>114</v>
      </c>
      <c r="F862" s="118" t="s">
        <v>1876</v>
      </c>
      <c r="L862" s="25"/>
      <c r="M862" s="119"/>
      <c r="T862" s="46"/>
      <c r="AT862" s="13" t="s">
        <v>114</v>
      </c>
      <c r="AU862" s="13" t="s">
        <v>66</v>
      </c>
    </row>
    <row r="863" spans="2:65" s="1" customFormat="1" ht="16.5" customHeight="1">
      <c r="B863" s="104"/>
      <c r="C863" s="105" t="s">
        <v>996</v>
      </c>
      <c r="D863" s="105" t="s">
        <v>107</v>
      </c>
      <c r="E863" s="106" t="s">
        <v>1877</v>
      </c>
      <c r="F863" s="107" t="s">
        <v>1878</v>
      </c>
      <c r="G863" s="108" t="s">
        <v>1847</v>
      </c>
      <c r="H863" s="109">
        <v>20</v>
      </c>
      <c r="I863" s="110">
        <v>334</v>
      </c>
      <c r="J863" s="110">
        <f>ROUND(I863*H863,2)</f>
        <v>6680</v>
      </c>
      <c r="K863" s="107" t="s">
        <v>111</v>
      </c>
      <c r="L863" s="25"/>
      <c r="M863" s="111" t="s">
        <v>3</v>
      </c>
      <c r="N863" s="112" t="s">
        <v>37</v>
      </c>
      <c r="O863" s="113">
        <v>0</v>
      </c>
      <c r="P863" s="113">
        <f>O863*H863</f>
        <v>0</v>
      </c>
      <c r="Q863" s="113">
        <v>0</v>
      </c>
      <c r="R863" s="113">
        <f>Q863*H863</f>
        <v>0</v>
      </c>
      <c r="S863" s="113">
        <v>0</v>
      </c>
      <c r="T863" s="114">
        <f>S863*H863</f>
        <v>0</v>
      </c>
      <c r="AR863" s="115" t="s">
        <v>112</v>
      </c>
      <c r="AT863" s="115" t="s">
        <v>107</v>
      </c>
      <c r="AU863" s="115" t="s">
        <v>66</v>
      </c>
      <c r="AY863" s="13" t="s">
        <v>113</v>
      </c>
      <c r="BE863" s="116">
        <f>IF(N863="základní",J863,0)</f>
        <v>6680</v>
      </c>
      <c r="BF863" s="116">
        <f>IF(N863="snížená",J863,0)</f>
        <v>0</v>
      </c>
      <c r="BG863" s="116">
        <f>IF(N863="zákl. přenesená",J863,0)</f>
        <v>0</v>
      </c>
      <c r="BH863" s="116">
        <f>IF(N863="sníž. přenesená",J863,0)</f>
        <v>0</v>
      </c>
      <c r="BI863" s="116">
        <f>IF(N863="nulová",J863,0)</f>
        <v>0</v>
      </c>
      <c r="BJ863" s="13" t="s">
        <v>74</v>
      </c>
      <c r="BK863" s="116">
        <f>ROUND(I863*H863,2)</f>
        <v>6680</v>
      </c>
      <c r="BL863" s="13" t="s">
        <v>112</v>
      </c>
      <c r="BM863" s="115" t="s">
        <v>1879</v>
      </c>
    </row>
    <row r="864" spans="2:65" s="1" customFormat="1" ht="29.25">
      <c r="B864" s="25"/>
      <c r="D864" s="117" t="s">
        <v>114</v>
      </c>
      <c r="F864" s="118" t="s">
        <v>1880</v>
      </c>
      <c r="L864" s="25"/>
      <c r="M864" s="119"/>
      <c r="T864" s="46"/>
      <c r="AT864" s="13" t="s">
        <v>114</v>
      </c>
      <c r="AU864" s="13" t="s">
        <v>66</v>
      </c>
    </row>
    <row r="865" spans="2:65" s="1" customFormat="1" ht="16.5" customHeight="1">
      <c r="B865" s="104"/>
      <c r="C865" s="105" t="s">
        <v>1881</v>
      </c>
      <c r="D865" s="105" t="s">
        <v>107</v>
      </c>
      <c r="E865" s="106" t="s">
        <v>1882</v>
      </c>
      <c r="F865" s="107" t="s">
        <v>1883</v>
      </c>
      <c r="G865" s="108" t="s">
        <v>1847</v>
      </c>
      <c r="H865" s="109">
        <v>10</v>
      </c>
      <c r="I865" s="110">
        <v>1810</v>
      </c>
      <c r="J865" s="110">
        <f>ROUND(I865*H865,2)</f>
        <v>18100</v>
      </c>
      <c r="K865" s="107" t="s">
        <v>111</v>
      </c>
      <c r="L865" s="25"/>
      <c r="M865" s="111" t="s">
        <v>3</v>
      </c>
      <c r="N865" s="112" t="s">
        <v>37</v>
      </c>
      <c r="O865" s="113">
        <v>0</v>
      </c>
      <c r="P865" s="113">
        <f>O865*H865</f>
        <v>0</v>
      </c>
      <c r="Q865" s="113">
        <v>0</v>
      </c>
      <c r="R865" s="113">
        <f>Q865*H865</f>
        <v>0</v>
      </c>
      <c r="S865" s="113">
        <v>0</v>
      </c>
      <c r="T865" s="114">
        <f>S865*H865</f>
        <v>0</v>
      </c>
      <c r="AR865" s="115" t="s">
        <v>112</v>
      </c>
      <c r="AT865" s="115" t="s">
        <v>107</v>
      </c>
      <c r="AU865" s="115" t="s">
        <v>66</v>
      </c>
      <c r="AY865" s="13" t="s">
        <v>113</v>
      </c>
      <c r="BE865" s="116">
        <f>IF(N865="základní",J865,0)</f>
        <v>18100</v>
      </c>
      <c r="BF865" s="116">
        <f>IF(N865="snížená",J865,0)</f>
        <v>0</v>
      </c>
      <c r="BG865" s="116">
        <f>IF(N865="zákl. přenesená",J865,0)</f>
        <v>0</v>
      </c>
      <c r="BH865" s="116">
        <f>IF(N865="sníž. přenesená",J865,0)</f>
        <v>0</v>
      </c>
      <c r="BI865" s="116">
        <f>IF(N865="nulová",J865,0)</f>
        <v>0</v>
      </c>
      <c r="BJ865" s="13" t="s">
        <v>74</v>
      </c>
      <c r="BK865" s="116">
        <f>ROUND(I865*H865,2)</f>
        <v>18100</v>
      </c>
      <c r="BL865" s="13" t="s">
        <v>112</v>
      </c>
      <c r="BM865" s="115" t="s">
        <v>1884</v>
      </c>
    </row>
    <row r="866" spans="2:65" s="1" customFormat="1" ht="29.25">
      <c r="B866" s="25"/>
      <c r="D866" s="117" t="s">
        <v>114</v>
      </c>
      <c r="F866" s="118" t="s">
        <v>1885</v>
      </c>
      <c r="L866" s="25"/>
      <c r="M866" s="119"/>
      <c r="T866" s="46"/>
      <c r="AT866" s="13" t="s">
        <v>114</v>
      </c>
      <c r="AU866" s="13" t="s">
        <v>66</v>
      </c>
    </row>
    <row r="867" spans="2:65" s="1" customFormat="1" ht="16.5" customHeight="1">
      <c r="B867" s="104"/>
      <c r="C867" s="105" t="s">
        <v>1001</v>
      </c>
      <c r="D867" s="105" t="s">
        <v>107</v>
      </c>
      <c r="E867" s="106" t="s">
        <v>1886</v>
      </c>
      <c r="F867" s="107" t="s">
        <v>1887</v>
      </c>
      <c r="G867" s="108" t="s">
        <v>1847</v>
      </c>
      <c r="H867" s="109">
        <v>20</v>
      </c>
      <c r="I867" s="110">
        <v>1680</v>
      </c>
      <c r="J867" s="110">
        <f>ROUND(I867*H867,2)</f>
        <v>33600</v>
      </c>
      <c r="K867" s="107" t="s">
        <v>111</v>
      </c>
      <c r="L867" s="25"/>
      <c r="M867" s="111" t="s">
        <v>3</v>
      </c>
      <c r="N867" s="112" t="s">
        <v>37</v>
      </c>
      <c r="O867" s="113">
        <v>0</v>
      </c>
      <c r="P867" s="113">
        <f>O867*H867</f>
        <v>0</v>
      </c>
      <c r="Q867" s="113">
        <v>0</v>
      </c>
      <c r="R867" s="113">
        <f>Q867*H867</f>
        <v>0</v>
      </c>
      <c r="S867" s="113">
        <v>0</v>
      </c>
      <c r="T867" s="114">
        <f>S867*H867</f>
        <v>0</v>
      </c>
      <c r="AR867" s="115" t="s">
        <v>112</v>
      </c>
      <c r="AT867" s="115" t="s">
        <v>107</v>
      </c>
      <c r="AU867" s="115" t="s">
        <v>66</v>
      </c>
      <c r="AY867" s="13" t="s">
        <v>113</v>
      </c>
      <c r="BE867" s="116">
        <f>IF(N867="základní",J867,0)</f>
        <v>33600</v>
      </c>
      <c r="BF867" s="116">
        <f>IF(N867="snížená",J867,0)</f>
        <v>0</v>
      </c>
      <c r="BG867" s="116">
        <f>IF(N867="zákl. přenesená",J867,0)</f>
        <v>0</v>
      </c>
      <c r="BH867" s="116">
        <f>IF(N867="sníž. přenesená",J867,0)</f>
        <v>0</v>
      </c>
      <c r="BI867" s="116">
        <f>IF(N867="nulová",J867,0)</f>
        <v>0</v>
      </c>
      <c r="BJ867" s="13" t="s">
        <v>74</v>
      </c>
      <c r="BK867" s="116">
        <f>ROUND(I867*H867,2)</f>
        <v>33600</v>
      </c>
      <c r="BL867" s="13" t="s">
        <v>112</v>
      </c>
      <c r="BM867" s="115" t="s">
        <v>1888</v>
      </c>
    </row>
    <row r="868" spans="2:65" s="1" customFormat="1" ht="29.25">
      <c r="B868" s="25"/>
      <c r="D868" s="117" t="s">
        <v>114</v>
      </c>
      <c r="F868" s="118" t="s">
        <v>1889</v>
      </c>
      <c r="L868" s="25"/>
      <c r="M868" s="119"/>
      <c r="T868" s="46"/>
      <c r="AT868" s="13" t="s">
        <v>114</v>
      </c>
      <c r="AU868" s="13" t="s">
        <v>66</v>
      </c>
    </row>
    <row r="869" spans="2:65" s="1" customFormat="1" ht="16.5" customHeight="1">
      <c r="B869" s="104"/>
      <c r="C869" s="105" t="s">
        <v>1890</v>
      </c>
      <c r="D869" s="105" t="s">
        <v>107</v>
      </c>
      <c r="E869" s="106" t="s">
        <v>1891</v>
      </c>
      <c r="F869" s="107" t="s">
        <v>1892</v>
      </c>
      <c r="G869" s="108" t="s">
        <v>1847</v>
      </c>
      <c r="H869" s="109">
        <v>10</v>
      </c>
      <c r="I869" s="110">
        <v>1640</v>
      </c>
      <c r="J869" s="110">
        <f>ROUND(I869*H869,2)</f>
        <v>16400</v>
      </c>
      <c r="K869" s="107" t="s">
        <v>111</v>
      </c>
      <c r="L869" s="25"/>
      <c r="M869" s="111" t="s">
        <v>3</v>
      </c>
      <c r="N869" s="112" t="s">
        <v>37</v>
      </c>
      <c r="O869" s="113">
        <v>0</v>
      </c>
      <c r="P869" s="113">
        <f>O869*H869</f>
        <v>0</v>
      </c>
      <c r="Q869" s="113">
        <v>0</v>
      </c>
      <c r="R869" s="113">
        <f>Q869*H869</f>
        <v>0</v>
      </c>
      <c r="S869" s="113">
        <v>0</v>
      </c>
      <c r="T869" s="114">
        <f>S869*H869</f>
        <v>0</v>
      </c>
      <c r="AR869" s="115" t="s">
        <v>112</v>
      </c>
      <c r="AT869" s="115" t="s">
        <v>107</v>
      </c>
      <c r="AU869" s="115" t="s">
        <v>66</v>
      </c>
      <c r="AY869" s="13" t="s">
        <v>113</v>
      </c>
      <c r="BE869" s="116">
        <f>IF(N869="základní",J869,0)</f>
        <v>16400</v>
      </c>
      <c r="BF869" s="116">
        <f>IF(N869="snížená",J869,0)</f>
        <v>0</v>
      </c>
      <c r="BG869" s="116">
        <f>IF(N869="zákl. přenesená",J869,0)</f>
        <v>0</v>
      </c>
      <c r="BH869" s="116">
        <f>IF(N869="sníž. přenesená",J869,0)</f>
        <v>0</v>
      </c>
      <c r="BI869" s="116">
        <f>IF(N869="nulová",J869,0)</f>
        <v>0</v>
      </c>
      <c r="BJ869" s="13" t="s">
        <v>74</v>
      </c>
      <c r="BK869" s="116">
        <f>ROUND(I869*H869,2)</f>
        <v>16400</v>
      </c>
      <c r="BL869" s="13" t="s">
        <v>112</v>
      </c>
      <c r="BM869" s="115" t="s">
        <v>1893</v>
      </c>
    </row>
    <row r="870" spans="2:65" s="1" customFormat="1" ht="29.25">
      <c r="B870" s="25"/>
      <c r="D870" s="117" t="s">
        <v>114</v>
      </c>
      <c r="F870" s="118" t="s">
        <v>1894</v>
      </c>
      <c r="L870" s="25"/>
      <c r="M870" s="119"/>
      <c r="T870" s="46"/>
      <c r="AT870" s="13" t="s">
        <v>114</v>
      </c>
      <c r="AU870" s="13" t="s">
        <v>66</v>
      </c>
    </row>
    <row r="871" spans="2:65" s="1" customFormat="1" ht="16.5" customHeight="1">
      <c r="B871" s="104"/>
      <c r="C871" s="105" t="s">
        <v>1005</v>
      </c>
      <c r="D871" s="105" t="s">
        <v>107</v>
      </c>
      <c r="E871" s="106" t="s">
        <v>1895</v>
      </c>
      <c r="F871" s="107" t="s">
        <v>1896</v>
      </c>
      <c r="G871" s="108" t="s">
        <v>1847</v>
      </c>
      <c r="H871" s="109">
        <v>10</v>
      </c>
      <c r="I871" s="110">
        <v>1530</v>
      </c>
      <c r="J871" s="110">
        <f>ROUND(I871*H871,2)</f>
        <v>15300</v>
      </c>
      <c r="K871" s="107" t="s">
        <v>111</v>
      </c>
      <c r="L871" s="25"/>
      <c r="M871" s="111" t="s">
        <v>3</v>
      </c>
      <c r="N871" s="112" t="s">
        <v>37</v>
      </c>
      <c r="O871" s="113">
        <v>0</v>
      </c>
      <c r="P871" s="113">
        <f>O871*H871</f>
        <v>0</v>
      </c>
      <c r="Q871" s="113">
        <v>0</v>
      </c>
      <c r="R871" s="113">
        <f>Q871*H871</f>
        <v>0</v>
      </c>
      <c r="S871" s="113">
        <v>0</v>
      </c>
      <c r="T871" s="114">
        <f>S871*H871</f>
        <v>0</v>
      </c>
      <c r="AR871" s="115" t="s">
        <v>112</v>
      </c>
      <c r="AT871" s="115" t="s">
        <v>107</v>
      </c>
      <c r="AU871" s="115" t="s">
        <v>66</v>
      </c>
      <c r="AY871" s="13" t="s">
        <v>113</v>
      </c>
      <c r="BE871" s="116">
        <f>IF(N871="základní",J871,0)</f>
        <v>15300</v>
      </c>
      <c r="BF871" s="116">
        <f>IF(N871="snížená",J871,0)</f>
        <v>0</v>
      </c>
      <c r="BG871" s="116">
        <f>IF(N871="zákl. přenesená",J871,0)</f>
        <v>0</v>
      </c>
      <c r="BH871" s="116">
        <f>IF(N871="sníž. přenesená",J871,0)</f>
        <v>0</v>
      </c>
      <c r="BI871" s="116">
        <f>IF(N871="nulová",J871,0)</f>
        <v>0</v>
      </c>
      <c r="BJ871" s="13" t="s">
        <v>74</v>
      </c>
      <c r="BK871" s="116">
        <f>ROUND(I871*H871,2)</f>
        <v>15300</v>
      </c>
      <c r="BL871" s="13" t="s">
        <v>112</v>
      </c>
      <c r="BM871" s="115" t="s">
        <v>1897</v>
      </c>
    </row>
    <row r="872" spans="2:65" s="1" customFormat="1" ht="29.25">
      <c r="B872" s="25"/>
      <c r="D872" s="117" t="s">
        <v>114</v>
      </c>
      <c r="F872" s="118" t="s">
        <v>1898</v>
      </c>
      <c r="L872" s="25"/>
      <c r="M872" s="119"/>
      <c r="T872" s="46"/>
      <c r="AT872" s="13" t="s">
        <v>114</v>
      </c>
      <c r="AU872" s="13" t="s">
        <v>66</v>
      </c>
    </row>
    <row r="873" spans="2:65" s="1" customFormat="1" ht="16.5" customHeight="1">
      <c r="B873" s="104"/>
      <c r="C873" s="105" t="s">
        <v>1899</v>
      </c>
      <c r="D873" s="105" t="s">
        <v>107</v>
      </c>
      <c r="E873" s="106" t="s">
        <v>1900</v>
      </c>
      <c r="F873" s="107" t="s">
        <v>1901</v>
      </c>
      <c r="G873" s="108" t="s">
        <v>1847</v>
      </c>
      <c r="H873" s="109">
        <v>20</v>
      </c>
      <c r="I873" s="110">
        <v>1430</v>
      </c>
      <c r="J873" s="110">
        <f>ROUND(I873*H873,2)</f>
        <v>28600</v>
      </c>
      <c r="K873" s="107" t="s">
        <v>111</v>
      </c>
      <c r="L873" s="25"/>
      <c r="M873" s="111" t="s">
        <v>3</v>
      </c>
      <c r="N873" s="112" t="s">
        <v>37</v>
      </c>
      <c r="O873" s="113">
        <v>0</v>
      </c>
      <c r="P873" s="113">
        <f>O873*H873</f>
        <v>0</v>
      </c>
      <c r="Q873" s="113">
        <v>0</v>
      </c>
      <c r="R873" s="113">
        <f>Q873*H873</f>
        <v>0</v>
      </c>
      <c r="S873" s="113">
        <v>0</v>
      </c>
      <c r="T873" s="114">
        <f>S873*H873</f>
        <v>0</v>
      </c>
      <c r="AR873" s="115" t="s">
        <v>112</v>
      </c>
      <c r="AT873" s="115" t="s">
        <v>107</v>
      </c>
      <c r="AU873" s="115" t="s">
        <v>66</v>
      </c>
      <c r="AY873" s="13" t="s">
        <v>113</v>
      </c>
      <c r="BE873" s="116">
        <f>IF(N873="základní",J873,0)</f>
        <v>28600</v>
      </c>
      <c r="BF873" s="116">
        <f>IF(N873="snížená",J873,0)</f>
        <v>0</v>
      </c>
      <c r="BG873" s="116">
        <f>IF(N873="zákl. přenesená",J873,0)</f>
        <v>0</v>
      </c>
      <c r="BH873" s="116">
        <f>IF(N873="sníž. přenesená",J873,0)</f>
        <v>0</v>
      </c>
      <c r="BI873" s="116">
        <f>IF(N873="nulová",J873,0)</f>
        <v>0</v>
      </c>
      <c r="BJ873" s="13" t="s">
        <v>74</v>
      </c>
      <c r="BK873" s="116">
        <f>ROUND(I873*H873,2)</f>
        <v>28600</v>
      </c>
      <c r="BL873" s="13" t="s">
        <v>112</v>
      </c>
      <c r="BM873" s="115" t="s">
        <v>1902</v>
      </c>
    </row>
    <row r="874" spans="2:65" s="1" customFormat="1" ht="29.25">
      <c r="B874" s="25"/>
      <c r="D874" s="117" t="s">
        <v>114</v>
      </c>
      <c r="F874" s="118" t="s">
        <v>1903</v>
      </c>
      <c r="L874" s="25"/>
      <c r="M874" s="119"/>
      <c r="T874" s="46"/>
      <c r="AT874" s="13" t="s">
        <v>114</v>
      </c>
      <c r="AU874" s="13" t="s">
        <v>66</v>
      </c>
    </row>
    <row r="875" spans="2:65" s="1" customFormat="1" ht="16.5" customHeight="1">
      <c r="B875" s="104"/>
      <c r="C875" s="105" t="s">
        <v>1010</v>
      </c>
      <c r="D875" s="105" t="s">
        <v>107</v>
      </c>
      <c r="E875" s="106" t="s">
        <v>1904</v>
      </c>
      <c r="F875" s="107" t="s">
        <v>1905</v>
      </c>
      <c r="G875" s="108" t="s">
        <v>1847</v>
      </c>
      <c r="H875" s="109">
        <v>10</v>
      </c>
      <c r="I875" s="110">
        <v>1390</v>
      </c>
      <c r="J875" s="110">
        <f>ROUND(I875*H875,2)</f>
        <v>13900</v>
      </c>
      <c r="K875" s="107" t="s">
        <v>111</v>
      </c>
      <c r="L875" s="25"/>
      <c r="M875" s="111" t="s">
        <v>3</v>
      </c>
      <c r="N875" s="112" t="s">
        <v>37</v>
      </c>
      <c r="O875" s="113">
        <v>0</v>
      </c>
      <c r="P875" s="113">
        <f>O875*H875</f>
        <v>0</v>
      </c>
      <c r="Q875" s="113">
        <v>0</v>
      </c>
      <c r="R875" s="113">
        <f>Q875*H875</f>
        <v>0</v>
      </c>
      <c r="S875" s="113">
        <v>0</v>
      </c>
      <c r="T875" s="114">
        <f>S875*H875</f>
        <v>0</v>
      </c>
      <c r="AR875" s="115" t="s">
        <v>112</v>
      </c>
      <c r="AT875" s="115" t="s">
        <v>107</v>
      </c>
      <c r="AU875" s="115" t="s">
        <v>66</v>
      </c>
      <c r="AY875" s="13" t="s">
        <v>113</v>
      </c>
      <c r="BE875" s="116">
        <f>IF(N875="základní",J875,0)</f>
        <v>13900</v>
      </c>
      <c r="BF875" s="116">
        <f>IF(N875="snížená",J875,0)</f>
        <v>0</v>
      </c>
      <c r="BG875" s="116">
        <f>IF(N875="zákl. přenesená",J875,0)</f>
        <v>0</v>
      </c>
      <c r="BH875" s="116">
        <f>IF(N875="sníž. přenesená",J875,0)</f>
        <v>0</v>
      </c>
      <c r="BI875" s="116">
        <f>IF(N875="nulová",J875,0)</f>
        <v>0</v>
      </c>
      <c r="BJ875" s="13" t="s">
        <v>74</v>
      </c>
      <c r="BK875" s="116">
        <f>ROUND(I875*H875,2)</f>
        <v>13900</v>
      </c>
      <c r="BL875" s="13" t="s">
        <v>112</v>
      </c>
      <c r="BM875" s="115" t="s">
        <v>1906</v>
      </c>
    </row>
    <row r="876" spans="2:65" s="1" customFormat="1" ht="29.25">
      <c r="B876" s="25"/>
      <c r="D876" s="117" t="s">
        <v>114</v>
      </c>
      <c r="F876" s="118" t="s">
        <v>1907</v>
      </c>
      <c r="L876" s="25"/>
      <c r="M876" s="119"/>
      <c r="T876" s="46"/>
      <c r="AT876" s="13" t="s">
        <v>114</v>
      </c>
      <c r="AU876" s="13" t="s">
        <v>66</v>
      </c>
    </row>
    <row r="877" spans="2:65" s="1" customFormat="1" ht="16.5" customHeight="1">
      <c r="B877" s="104"/>
      <c r="C877" s="105" t="s">
        <v>1908</v>
      </c>
      <c r="D877" s="105" t="s">
        <v>107</v>
      </c>
      <c r="E877" s="106" t="s">
        <v>1909</v>
      </c>
      <c r="F877" s="107" t="s">
        <v>1910</v>
      </c>
      <c r="G877" s="108" t="s">
        <v>110</v>
      </c>
      <c r="H877" s="109">
        <v>10</v>
      </c>
      <c r="I877" s="110">
        <v>297</v>
      </c>
      <c r="J877" s="110">
        <f>ROUND(I877*H877,2)</f>
        <v>2970</v>
      </c>
      <c r="K877" s="107" t="s">
        <v>111</v>
      </c>
      <c r="L877" s="25"/>
      <c r="M877" s="111" t="s">
        <v>3</v>
      </c>
      <c r="N877" s="112" t="s">
        <v>37</v>
      </c>
      <c r="O877" s="113">
        <v>0</v>
      </c>
      <c r="P877" s="113">
        <f>O877*H877</f>
        <v>0</v>
      </c>
      <c r="Q877" s="113">
        <v>0</v>
      </c>
      <c r="R877" s="113">
        <f>Q877*H877</f>
        <v>0</v>
      </c>
      <c r="S877" s="113">
        <v>0</v>
      </c>
      <c r="T877" s="114">
        <f>S877*H877</f>
        <v>0</v>
      </c>
      <c r="AR877" s="115" t="s">
        <v>112</v>
      </c>
      <c r="AT877" s="115" t="s">
        <v>107</v>
      </c>
      <c r="AU877" s="115" t="s">
        <v>66</v>
      </c>
      <c r="AY877" s="13" t="s">
        <v>113</v>
      </c>
      <c r="BE877" s="116">
        <f>IF(N877="základní",J877,0)</f>
        <v>2970</v>
      </c>
      <c r="BF877" s="116">
        <f>IF(N877="snížená",J877,0)</f>
        <v>0</v>
      </c>
      <c r="BG877" s="116">
        <f>IF(N877="zákl. přenesená",J877,0)</f>
        <v>0</v>
      </c>
      <c r="BH877" s="116">
        <f>IF(N877="sníž. přenesená",J877,0)</f>
        <v>0</v>
      </c>
      <c r="BI877" s="116">
        <f>IF(N877="nulová",J877,0)</f>
        <v>0</v>
      </c>
      <c r="BJ877" s="13" t="s">
        <v>74</v>
      </c>
      <c r="BK877" s="116">
        <f>ROUND(I877*H877,2)</f>
        <v>2970</v>
      </c>
      <c r="BL877" s="13" t="s">
        <v>112</v>
      </c>
      <c r="BM877" s="115" t="s">
        <v>1911</v>
      </c>
    </row>
    <row r="878" spans="2:65" s="1" customFormat="1" ht="29.25">
      <c r="B878" s="25"/>
      <c r="D878" s="117" t="s">
        <v>114</v>
      </c>
      <c r="F878" s="118" t="s">
        <v>1912</v>
      </c>
      <c r="L878" s="25"/>
      <c r="M878" s="119"/>
      <c r="T878" s="46"/>
      <c r="AT878" s="13" t="s">
        <v>114</v>
      </c>
      <c r="AU878" s="13" t="s">
        <v>66</v>
      </c>
    </row>
    <row r="879" spans="2:65" s="1" customFormat="1" ht="16.5" customHeight="1">
      <c r="B879" s="104"/>
      <c r="C879" s="105" t="s">
        <v>1014</v>
      </c>
      <c r="D879" s="105" t="s">
        <v>107</v>
      </c>
      <c r="E879" s="106" t="s">
        <v>1913</v>
      </c>
      <c r="F879" s="107" t="s">
        <v>1914</v>
      </c>
      <c r="G879" s="108" t="s">
        <v>110</v>
      </c>
      <c r="H879" s="109">
        <v>10</v>
      </c>
      <c r="I879" s="110">
        <v>273</v>
      </c>
      <c r="J879" s="110">
        <f>ROUND(I879*H879,2)</f>
        <v>2730</v>
      </c>
      <c r="K879" s="107" t="s">
        <v>111</v>
      </c>
      <c r="L879" s="25"/>
      <c r="M879" s="111" t="s">
        <v>3</v>
      </c>
      <c r="N879" s="112" t="s">
        <v>37</v>
      </c>
      <c r="O879" s="113">
        <v>0</v>
      </c>
      <c r="P879" s="113">
        <f>O879*H879</f>
        <v>0</v>
      </c>
      <c r="Q879" s="113">
        <v>0</v>
      </c>
      <c r="R879" s="113">
        <f>Q879*H879</f>
        <v>0</v>
      </c>
      <c r="S879" s="113">
        <v>0</v>
      </c>
      <c r="T879" s="114">
        <f>S879*H879</f>
        <v>0</v>
      </c>
      <c r="AR879" s="115" t="s">
        <v>112</v>
      </c>
      <c r="AT879" s="115" t="s">
        <v>107</v>
      </c>
      <c r="AU879" s="115" t="s">
        <v>66</v>
      </c>
      <c r="AY879" s="13" t="s">
        <v>113</v>
      </c>
      <c r="BE879" s="116">
        <f>IF(N879="základní",J879,0)</f>
        <v>2730</v>
      </c>
      <c r="BF879" s="116">
        <f>IF(N879="snížená",J879,0)</f>
        <v>0</v>
      </c>
      <c r="BG879" s="116">
        <f>IF(N879="zákl. přenesená",J879,0)</f>
        <v>0</v>
      </c>
      <c r="BH879" s="116">
        <f>IF(N879="sníž. přenesená",J879,0)</f>
        <v>0</v>
      </c>
      <c r="BI879" s="116">
        <f>IF(N879="nulová",J879,0)</f>
        <v>0</v>
      </c>
      <c r="BJ879" s="13" t="s">
        <v>74</v>
      </c>
      <c r="BK879" s="116">
        <f>ROUND(I879*H879,2)</f>
        <v>2730</v>
      </c>
      <c r="BL879" s="13" t="s">
        <v>112</v>
      </c>
      <c r="BM879" s="115" t="s">
        <v>1915</v>
      </c>
    </row>
    <row r="880" spans="2:65" s="1" customFormat="1" ht="29.25">
      <c r="B880" s="25"/>
      <c r="D880" s="117" t="s">
        <v>114</v>
      </c>
      <c r="F880" s="118" t="s">
        <v>1916</v>
      </c>
      <c r="L880" s="25"/>
      <c r="M880" s="119"/>
      <c r="T880" s="46"/>
      <c r="AT880" s="13" t="s">
        <v>114</v>
      </c>
      <c r="AU880" s="13" t="s">
        <v>66</v>
      </c>
    </row>
    <row r="881" spans="2:65" s="1" customFormat="1" ht="16.5" customHeight="1">
      <c r="B881" s="104"/>
      <c r="C881" s="105" t="s">
        <v>1917</v>
      </c>
      <c r="D881" s="105" t="s">
        <v>107</v>
      </c>
      <c r="E881" s="106" t="s">
        <v>1918</v>
      </c>
      <c r="F881" s="107" t="s">
        <v>1919</v>
      </c>
      <c r="G881" s="108" t="s">
        <v>110</v>
      </c>
      <c r="H881" s="109">
        <v>10</v>
      </c>
      <c r="I881" s="110">
        <v>153</v>
      </c>
      <c r="J881" s="110">
        <f>ROUND(I881*H881,2)</f>
        <v>1530</v>
      </c>
      <c r="K881" s="107" t="s">
        <v>111</v>
      </c>
      <c r="L881" s="25"/>
      <c r="M881" s="111" t="s">
        <v>3</v>
      </c>
      <c r="N881" s="112" t="s">
        <v>37</v>
      </c>
      <c r="O881" s="113">
        <v>0</v>
      </c>
      <c r="P881" s="113">
        <f>O881*H881</f>
        <v>0</v>
      </c>
      <c r="Q881" s="113">
        <v>0</v>
      </c>
      <c r="R881" s="113">
        <f>Q881*H881</f>
        <v>0</v>
      </c>
      <c r="S881" s="113">
        <v>0</v>
      </c>
      <c r="T881" s="114">
        <f>S881*H881</f>
        <v>0</v>
      </c>
      <c r="AR881" s="115" t="s">
        <v>112</v>
      </c>
      <c r="AT881" s="115" t="s">
        <v>107</v>
      </c>
      <c r="AU881" s="115" t="s">
        <v>66</v>
      </c>
      <c r="AY881" s="13" t="s">
        <v>113</v>
      </c>
      <c r="BE881" s="116">
        <f>IF(N881="základní",J881,0)</f>
        <v>1530</v>
      </c>
      <c r="BF881" s="116">
        <f>IF(N881="snížená",J881,0)</f>
        <v>0</v>
      </c>
      <c r="BG881" s="116">
        <f>IF(N881="zákl. přenesená",J881,0)</f>
        <v>0</v>
      </c>
      <c r="BH881" s="116">
        <f>IF(N881="sníž. přenesená",J881,0)</f>
        <v>0</v>
      </c>
      <c r="BI881" s="116">
        <f>IF(N881="nulová",J881,0)</f>
        <v>0</v>
      </c>
      <c r="BJ881" s="13" t="s">
        <v>74</v>
      </c>
      <c r="BK881" s="116">
        <f>ROUND(I881*H881,2)</f>
        <v>1530</v>
      </c>
      <c r="BL881" s="13" t="s">
        <v>112</v>
      </c>
      <c r="BM881" s="115" t="s">
        <v>1920</v>
      </c>
    </row>
    <row r="882" spans="2:65" s="1" customFormat="1" ht="29.25">
      <c r="B882" s="25"/>
      <c r="D882" s="117" t="s">
        <v>114</v>
      </c>
      <c r="F882" s="118" t="s">
        <v>1921</v>
      </c>
      <c r="L882" s="25"/>
      <c r="M882" s="119"/>
      <c r="T882" s="46"/>
      <c r="AT882" s="13" t="s">
        <v>114</v>
      </c>
      <c r="AU882" s="13" t="s">
        <v>66</v>
      </c>
    </row>
    <row r="883" spans="2:65" s="1" customFormat="1" ht="16.5" customHeight="1">
      <c r="B883" s="104"/>
      <c r="C883" s="105" t="s">
        <v>1019</v>
      </c>
      <c r="D883" s="105" t="s">
        <v>107</v>
      </c>
      <c r="E883" s="106" t="s">
        <v>1922</v>
      </c>
      <c r="F883" s="107" t="s">
        <v>1923</v>
      </c>
      <c r="G883" s="108" t="s">
        <v>110</v>
      </c>
      <c r="H883" s="109">
        <v>10</v>
      </c>
      <c r="I883" s="110">
        <v>126</v>
      </c>
      <c r="J883" s="110">
        <f>ROUND(I883*H883,2)</f>
        <v>1260</v>
      </c>
      <c r="K883" s="107" t="s">
        <v>111</v>
      </c>
      <c r="L883" s="25"/>
      <c r="M883" s="111" t="s">
        <v>3</v>
      </c>
      <c r="N883" s="112" t="s">
        <v>37</v>
      </c>
      <c r="O883" s="113">
        <v>0</v>
      </c>
      <c r="P883" s="113">
        <f>O883*H883</f>
        <v>0</v>
      </c>
      <c r="Q883" s="113">
        <v>0</v>
      </c>
      <c r="R883" s="113">
        <f>Q883*H883</f>
        <v>0</v>
      </c>
      <c r="S883" s="113">
        <v>0</v>
      </c>
      <c r="T883" s="114">
        <f>S883*H883</f>
        <v>0</v>
      </c>
      <c r="AR883" s="115" t="s">
        <v>112</v>
      </c>
      <c r="AT883" s="115" t="s">
        <v>107</v>
      </c>
      <c r="AU883" s="115" t="s">
        <v>66</v>
      </c>
      <c r="AY883" s="13" t="s">
        <v>113</v>
      </c>
      <c r="BE883" s="116">
        <f>IF(N883="základní",J883,0)</f>
        <v>1260</v>
      </c>
      <c r="BF883" s="116">
        <f>IF(N883="snížená",J883,0)</f>
        <v>0</v>
      </c>
      <c r="BG883" s="116">
        <f>IF(N883="zákl. přenesená",J883,0)</f>
        <v>0</v>
      </c>
      <c r="BH883" s="116">
        <f>IF(N883="sníž. přenesená",J883,0)</f>
        <v>0</v>
      </c>
      <c r="BI883" s="116">
        <f>IF(N883="nulová",J883,0)</f>
        <v>0</v>
      </c>
      <c r="BJ883" s="13" t="s">
        <v>74</v>
      </c>
      <c r="BK883" s="116">
        <f>ROUND(I883*H883,2)</f>
        <v>1260</v>
      </c>
      <c r="BL883" s="13" t="s">
        <v>112</v>
      </c>
      <c r="BM883" s="115" t="s">
        <v>1924</v>
      </c>
    </row>
    <row r="884" spans="2:65" s="1" customFormat="1" ht="29.25">
      <c r="B884" s="25"/>
      <c r="D884" s="117" t="s">
        <v>114</v>
      </c>
      <c r="F884" s="118" t="s">
        <v>1925</v>
      </c>
      <c r="L884" s="25"/>
      <c r="M884" s="119"/>
      <c r="T884" s="46"/>
      <c r="AT884" s="13" t="s">
        <v>114</v>
      </c>
      <c r="AU884" s="13" t="s">
        <v>66</v>
      </c>
    </row>
    <row r="885" spans="2:65" s="1" customFormat="1" ht="16.5" customHeight="1">
      <c r="B885" s="104"/>
      <c r="C885" s="105" t="s">
        <v>1926</v>
      </c>
      <c r="D885" s="105" t="s">
        <v>107</v>
      </c>
      <c r="E885" s="106" t="s">
        <v>1927</v>
      </c>
      <c r="F885" s="107" t="s">
        <v>1928</v>
      </c>
      <c r="G885" s="108" t="s">
        <v>110</v>
      </c>
      <c r="H885" s="109">
        <v>10</v>
      </c>
      <c r="I885" s="110">
        <v>233</v>
      </c>
      <c r="J885" s="110">
        <f>ROUND(I885*H885,2)</f>
        <v>2330</v>
      </c>
      <c r="K885" s="107" t="s">
        <v>111</v>
      </c>
      <c r="L885" s="25"/>
      <c r="M885" s="111" t="s">
        <v>3</v>
      </c>
      <c r="N885" s="112" t="s">
        <v>37</v>
      </c>
      <c r="O885" s="113">
        <v>0</v>
      </c>
      <c r="P885" s="113">
        <f>O885*H885</f>
        <v>0</v>
      </c>
      <c r="Q885" s="113">
        <v>0</v>
      </c>
      <c r="R885" s="113">
        <f>Q885*H885</f>
        <v>0</v>
      </c>
      <c r="S885" s="113">
        <v>0</v>
      </c>
      <c r="T885" s="114">
        <f>S885*H885</f>
        <v>0</v>
      </c>
      <c r="AR885" s="115" t="s">
        <v>112</v>
      </c>
      <c r="AT885" s="115" t="s">
        <v>107</v>
      </c>
      <c r="AU885" s="115" t="s">
        <v>66</v>
      </c>
      <c r="AY885" s="13" t="s">
        <v>113</v>
      </c>
      <c r="BE885" s="116">
        <f>IF(N885="základní",J885,0)</f>
        <v>2330</v>
      </c>
      <c r="BF885" s="116">
        <f>IF(N885="snížená",J885,0)</f>
        <v>0</v>
      </c>
      <c r="BG885" s="116">
        <f>IF(N885="zákl. přenesená",J885,0)</f>
        <v>0</v>
      </c>
      <c r="BH885" s="116">
        <f>IF(N885="sníž. přenesená",J885,0)</f>
        <v>0</v>
      </c>
      <c r="BI885" s="116">
        <f>IF(N885="nulová",J885,0)</f>
        <v>0</v>
      </c>
      <c r="BJ885" s="13" t="s">
        <v>74</v>
      </c>
      <c r="BK885" s="116">
        <f>ROUND(I885*H885,2)</f>
        <v>2330</v>
      </c>
      <c r="BL885" s="13" t="s">
        <v>112</v>
      </c>
      <c r="BM885" s="115" t="s">
        <v>1929</v>
      </c>
    </row>
    <row r="886" spans="2:65" s="1" customFormat="1" ht="29.25">
      <c r="B886" s="25"/>
      <c r="D886" s="117" t="s">
        <v>114</v>
      </c>
      <c r="F886" s="118" t="s">
        <v>1930</v>
      </c>
      <c r="L886" s="25"/>
      <c r="M886" s="119"/>
      <c r="T886" s="46"/>
      <c r="AT886" s="13" t="s">
        <v>114</v>
      </c>
      <c r="AU886" s="13" t="s">
        <v>66</v>
      </c>
    </row>
    <row r="887" spans="2:65" s="1" customFormat="1" ht="16.5" customHeight="1">
      <c r="B887" s="104"/>
      <c r="C887" s="105" t="s">
        <v>1023</v>
      </c>
      <c r="D887" s="105" t="s">
        <v>107</v>
      </c>
      <c r="E887" s="106" t="s">
        <v>1931</v>
      </c>
      <c r="F887" s="107" t="s">
        <v>1932</v>
      </c>
      <c r="G887" s="108" t="s">
        <v>110</v>
      </c>
      <c r="H887" s="109">
        <v>10</v>
      </c>
      <c r="I887" s="110">
        <v>186</v>
      </c>
      <c r="J887" s="110">
        <f>ROUND(I887*H887,2)</f>
        <v>1860</v>
      </c>
      <c r="K887" s="107" t="s">
        <v>111</v>
      </c>
      <c r="L887" s="25"/>
      <c r="M887" s="111" t="s">
        <v>3</v>
      </c>
      <c r="N887" s="112" t="s">
        <v>37</v>
      </c>
      <c r="O887" s="113">
        <v>0</v>
      </c>
      <c r="P887" s="113">
        <f>O887*H887</f>
        <v>0</v>
      </c>
      <c r="Q887" s="113">
        <v>0</v>
      </c>
      <c r="R887" s="113">
        <f>Q887*H887</f>
        <v>0</v>
      </c>
      <c r="S887" s="113">
        <v>0</v>
      </c>
      <c r="T887" s="114">
        <f>S887*H887</f>
        <v>0</v>
      </c>
      <c r="AR887" s="115" t="s">
        <v>112</v>
      </c>
      <c r="AT887" s="115" t="s">
        <v>107</v>
      </c>
      <c r="AU887" s="115" t="s">
        <v>66</v>
      </c>
      <c r="AY887" s="13" t="s">
        <v>113</v>
      </c>
      <c r="BE887" s="116">
        <f>IF(N887="základní",J887,0)</f>
        <v>1860</v>
      </c>
      <c r="BF887" s="116">
        <f>IF(N887="snížená",J887,0)</f>
        <v>0</v>
      </c>
      <c r="BG887" s="116">
        <f>IF(N887="zákl. přenesená",J887,0)</f>
        <v>0</v>
      </c>
      <c r="BH887" s="116">
        <f>IF(N887="sníž. přenesená",J887,0)</f>
        <v>0</v>
      </c>
      <c r="BI887" s="116">
        <f>IF(N887="nulová",J887,0)</f>
        <v>0</v>
      </c>
      <c r="BJ887" s="13" t="s">
        <v>74</v>
      </c>
      <c r="BK887" s="116">
        <f>ROUND(I887*H887,2)</f>
        <v>1860</v>
      </c>
      <c r="BL887" s="13" t="s">
        <v>112</v>
      </c>
      <c r="BM887" s="115" t="s">
        <v>1933</v>
      </c>
    </row>
    <row r="888" spans="2:65" s="1" customFormat="1" ht="29.25">
      <c r="B888" s="25"/>
      <c r="D888" s="117" t="s">
        <v>114</v>
      </c>
      <c r="F888" s="118" t="s">
        <v>1934</v>
      </c>
      <c r="L888" s="25"/>
      <c r="M888" s="119"/>
      <c r="T888" s="46"/>
      <c r="AT888" s="13" t="s">
        <v>114</v>
      </c>
      <c r="AU888" s="13" t="s">
        <v>66</v>
      </c>
    </row>
    <row r="889" spans="2:65" s="1" customFormat="1" ht="16.5" customHeight="1">
      <c r="B889" s="104"/>
      <c r="C889" s="105" t="s">
        <v>1935</v>
      </c>
      <c r="D889" s="105" t="s">
        <v>107</v>
      </c>
      <c r="E889" s="106" t="s">
        <v>1936</v>
      </c>
      <c r="F889" s="107" t="s">
        <v>1937</v>
      </c>
      <c r="G889" s="108" t="s">
        <v>1847</v>
      </c>
      <c r="H889" s="109">
        <v>10</v>
      </c>
      <c r="I889" s="110">
        <v>453</v>
      </c>
      <c r="J889" s="110">
        <f>ROUND(I889*H889,2)</f>
        <v>4530</v>
      </c>
      <c r="K889" s="107" t="s">
        <v>111</v>
      </c>
      <c r="L889" s="25"/>
      <c r="M889" s="111" t="s">
        <v>3</v>
      </c>
      <c r="N889" s="112" t="s">
        <v>37</v>
      </c>
      <c r="O889" s="113">
        <v>0</v>
      </c>
      <c r="P889" s="113">
        <f>O889*H889</f>
        <v>0</v>
      </c>
      <c r="Q889" s="113">
        <v>0</v>
      </c>
      <c r="R889" s="113">
        <f>Q889*H889</f>
        <v>0</v>
      </c>
      <c r="S889" s="113">
        <v>0</v>
      </c>
      <c r="T889" s="114">
        <f>S889*H889</f>
        <v>0</v>
      </c>
      <c r="AR889" s="115" t="s">
        <v>112</v>
      </c>
      <c r="AT889" s="115" t="s">
        <v>107</v>
      </c>
      <c r="AU889" s="115" t="s">
        <v>66</v>
      </c>
      <c r="AY889" s="13" t="s">
        <v>113</v>
      </c>
      <c r="BE889" s="116">
        <f>IF(N889="základní",J889,0)</f>
        <v>4530</v>
      </c>
      <c r="BF889" s="116">
        <f>IF(N889="snížená",J889,0)</f>
        <v>0</v>
      </c>
      <c r="BG889" s="116">
        <f>IF(N889="zákl. přenesená",J889,0)</f>
        <v>0</v>
      </c>
      <c r="BH889" s="116">
        <f>IF(N889="sníž. přenesená",J889,0)</f>
        <v>0</v>
      </c>
      <c r="BI889" s="116">
        <f>IF(N889="nulová",J889,0)</f>
        <v>0</v>
      </c>
      <c r="BJ889" s="13" t="s">
        <v>74</v>
      </c>
      <c r="BK889" s="116">
        <f>ROUND(I889*H889,2)</f>
        <v>4530</v>
      </c>
      <c r="BL889" s="13" t="s">
        <v>112</v>
      </c>
      <c r="BM889" s="115" t="s">
        <v>1938</v>
      </c>
    </row>
    <row r="890" spans="2:65" s="1" customFormat="1" ht="29.25">
      <c r="B890" s="25"/>
      <c r="D890" s="117" t="s">
        <v>114</v>
      </c>
      <c r="F890" s="118" t="s">
        <v>1939</v>
      </c>
      <c r="L890" s="25"/>
      <c r="M890" s="119"/>
      <c r="T890" s="46"/>
      <c r="AT890" s="13" t="s">
        <v>114</v>
      </c>
      <c r="AU890" s="13" t="s">
        <v>66</v>
      </c>
    </row>
    <row r="891" spans="2:65" s="1" customFormat="1" ht="16.5" customHeight="1">
      <c r="B891" s="104"/>
      <c r="C891" s="105" t="s">
        <v>1028</v>
      </c>
      <c r="D891" s="105" t="s">
        <v>107</v>
      </c>
      <c r="E891" s="106" t="s">
        <v>1940</v>
      </c>
      <c r="F891" s="107" t="s">
        <v>1941</v>
      </c>
      <c r="G891" s="108" t="s">
        <v>1847</v>
      </c>
      <c r="H891" s="109">
        <v>10</v>
      </c>
      <c r="I891" s="110">
        <v>452</v>
      </c>
      <c r="J891" s="110">
        <f>ROUND(I891*H891,2)</f>
        <v>4520</v>
      </c>
      <c r="K891" s="107" t="s">
        <v>111</v>
      </c>
      <c r="L891" s="25"/>
      <c r="M891" s="111" t="s">
        <v>3</v>
      </c>
      <c r="N891" s="112" t="s">
        <v>37</v>
      </c>
      <c r="O891" s="113">
        <v>0</v>
      </c>
      <c r="P891" s="113">
        <f>O891*H891</f>
        <v>0</v>
      </c>
      <c r="Q891" s="113">
        <v>0</v>
      </c>
      <c r="R891" s="113">
        <f>Q891*H891</f>
        <v>0</v>
      </c>
      <c r="S891" s="113">
        <v>0</v>
      </c>
      <c r="T891" s="114">
        <f>S891*H891</f>
        <v>0</v>
      </c>
      <c r="AR891" s="115" t="s">
        <v>112</v>
      </c>
      <c r="AT891" s="115" t="s">
        <v>107</v>
      </c>
      <c r="AU891" s="115" t="s">
        <v>66</v>
      </c>
      <c r="AY891" s="13" t="s">
        <v>113</v>
      </c>
      <c r="BE891" s="116">
        <f>IF(N891="základní",J891,0)</f>
        <v>4520</v>
      </c>
      <c r="BF891" s="116">
        <f>IF(N891="snížená",J891,0)</f>
        <v>0</v>
      </c>
      <c r="BG891" s="116">
        <f>IF(N891="zákl. přenesená",J891,0)</f>
        <v>0</v>
      </c>
      <c r="BH891" s="116">
        <f>IF(N891="sníž. přenesená",J891,0)</f>
        <v>0</v>
      </c>
      <c r="BI891" s="116">
        <f>IF(N891="nulová",J891,0)</f>
        <v>0</v>
      </c>
      <c r="BJ891" s="13" t="s">
        <v>74</v>
      </c>
      <c r="BK891" s="116">
        <f>ROUND(I891*H891,2)</f>
        <v>4520</v>
      </c>
      <c r="BL891" s="13" t="s">
        <v>112</v>
      </c>
      <c r="BM891" s="115" t="s">
        <v>1942</v>
      </c>
    </row>
    <row r="892" spans="2:65" s="1" customFormat="1" ht="29.25">
      <c r="B892" s="25"/>
      <c r="D892" s="117" t="s">
        <v>114</v>
      </c>
      <c r="F892" s="118" t="s">
        <v>1943</v>
      </c>
      <c r="L892" s="25"/>
      <c r="M892" s="119"/>
      <c r="T892" s="46"/>
      <c r="AT892" s="13" t="s">
        <v>114</v>
      </c>
      <c r="AU892" s="13" t="s">
        <v>66</v>
      </c>
    </row>
    <row r="893" spans="2:65" s="1" customFormat="1" ht="16.5" customHeight="1">
      <c r="B893" s="104"/>
      <c r="C893" s="105" t="s">
        <v>1944</v>
      </c>
      <c r="D893" s="105" t="s">
        <v>107</v>
      </c>
      <c r="E893" s="106" t="s">
        <v>1945</v>
      </c>
      <c r="F893" s="107" t="s">
        <v>1946</v>
      </c>
      <c r="G893" s="108" t="s">
        <v>1847</v>
      </c>
      <c r="H893" s="109">
        <v>10</v>
      </c>
      <c r="I893" s="110">
        <v>184</v>
      </c>
      <c r="J893" s="110">
        <f>ROUND(I893*H893,2)</f>
        <v>1840</v>
      </c>
      <c r="K893" s="107" t="s">
        <v>111</v>
      </c>
      <c r="L893" s="25"/>
      <c r="M893" s="111" t="s">
        <v>3</v>
      </c>
      <c r="N893" s="112" t="s">
        <v>37</v>
      </c>
      <c r="O893" s="113">
        <v>0</v>
      </c>
      <c r="P893" s="113">
        <f>O893*H893</f>
        <v>0</v>
      </c>
      <c r="Q893" s="113">
        <v>0</v>
      </c>
      <c r="R893" s="113">
        <f>Q893*H893</f>
        <v>0</v>
      </c>
      <c r="S893" s="113">
        <v>0</v>
      </c>
      <c r="T893" s="114">
        <f>S893*H893</f>
        <v>0</v>
      </c>
      <c r="AR893" s="115" t="s">
        <v>112</v>
      </c>
      <c r="AT893" s="115" t="s">
        <v>107</v>
      </c>
      <c r="AU893" s="115" t="s">
        <v>66</v>
      </c>
      <c r="AY893" s="13" t="s">
        <v>113</v>
      </c>
      <c r="BE893" s="116">
        <f>IF(N893="základní",J893,0)</f>
        <v>1840</v>
      </c>
      <c r="BF893" s="116">
        <f>IF(N893="snížená",J893,0)</f>
        <v>0</v>
      </c>
      <c r="BG893" s="116">
        <f>IF(N893="zákl. přenesená",J893,0)</f>
        <v>0</v>
      </c>
      <c r="BH893" s="116">
        <f>IF(N893="sníž. přenesená",J893,0)</f>
        <v>0</v>
      </c>
      <c r="BI893" s="116">
        <f>IF(N893="nulová",J893,0)</f>
        <v>0</v>
      </c>
      <c r="BJ893" s="13" t="s">
        <v>74</v>
      </c>
      <c r="BK893" s="116">
        <f>ROUND(I893*H893,2)</f>
        <v>1840</v>
      </c>
      <c r="BL893" s="13" t="s">
        <v>112</v>
      </c>
      <c r="BM893" s="115" t="s">
        <v>1947</v>
      </c>
    </row>
    <row r="894" spans="2:65" s="1" customFormat="1" ht="29.25">
      <c r="B894" s="25"/>
      <c r="D894" s="117" t="s">
        <v>114</v>
      </c>
      <c r="F894" s="118" t="s">
        <v>1948</v>
      </c>
      <c r="L894" s="25"/>
      <c r="M894" s="119"/>
      <c r="T894" s="46"/>
      <c r="AT894" s="13" t="s">
        <v>114</v>
      </c>
      <c r="AU894" s="13" t="s">
        <v>66</v>
      </c>
    </row>
    <row r="895" spans="2:65" s="1" customFormat="1" ht="16.5" customHeight="1">
      <c r="B895" s="104"/>
      <c r="C895" s="105" t="s">
        <v>1032</v>
      </c>
      <c r="D895" s="105" t="s">
        <v>107</v>
      </c>
      <c r="E895" s="106" t="s">
        <v>1949</v>
      </c>
      <c r="F895" s="107" t="s">
        <v>1950</v>
      </c>
      <c r="G895" s="108" t="s">
        <v>1847</v>
      </c>
      <c r="H895" s="109">
        <v>10</v>
      </c>
      <c r="I895" s="110">
        <v>151</v>
      </c>
      <c r="J895" s="110">
        <f>ROUND(I895*H895,2)</f>
        <v>1510</v>
      </c>
      <c r="K895" s="107" t="s">
        <v>111</v>
      </c>
      <c r="L895" s="25"/>
      <c r="M895" s="111" t="s">
        <v>3</v>
      </c>
      <c r="N895" s="112" t="s">
        <v>37</v>
      </c>
      <c r="O895" s="113">
        <v>0</v>
      </c>
      <c r="P895" s="113">
        <f>O895*H895</f>
        <v>0</v>
      </c>
      <c r="Q895" s="113">
        <v>0</v>
      </c>
      <c r="R895" s="113">
        <f>Q895*H895</f>
        <v>0</v>
      </c>
      <c r="S895" s="113">
        <v>0</v>
      </c>
      <c r="T895" s="114">
        <f>S895*H895</f>
        <v>0</v>
      </c>
      <c r="AR895" s="115" t="s">
        <v>112</v>
      </c>
      <c r="AT895" s="115" t="s">
        <v>107</v>
      </c>
      <c r="AU895" s="115" t="s">
        <v>66</v>
      </c>
      <c r="AY895" s="13" t="s">
        <v>113</v>
      </c>
      <c r="BE895" s="116">
        <f>IF(N895="základní",J895,0)</f>
        <v>1510</v>
      </c>
      <c r="BF895" s="116">
        <f>IF(N895="snížená",J895,0)</f>
        <v>0</v>
      </c>
      <c r="BG895" s="116">
        <f>IF(N895="zákl. přenesená",J895,0)</f>
        <v>0</v>
      </c>
      <c r="BH895" s="116">
        <f>IF(N895="sníž. přenesená",J895,0)</f>
        <v>0</v>
      </c>
      <c r="BI895" s="116">
        <f>IF(N895="nulová",J895,0)</f>
        <v>0</v>
      </c>
      <c r="BJ895" s="13" t="s">
        <v>74</v>
      </c>
      <c r="BK895" s="116">
        <f>ROUND(I895*H895,2)</f>
        <v>1510</v>
      </c>
      <c r="BL895" s="13" t="s">
        <v>112</v>
      </c>
      <c r="BM895" s="115" t="s">
        <v>1951</v>
      </c>
    </row>
    <row r="896" spans="2:65" s="1" customFormat="1" ht="29.25">
      <c r="B896" s="25"/>
      <c r="D896" s="117" t="s">
        <v>114</v>
      </c>
      <c r="F896" s="118" t="s">
        <v>1952</v>
      </c>
      <c r="L896" s="25"/>
      <c r="M896" s="119"/>
      <c r="T896" s="46"/>
      <c r="AT896" s="13" t="s">
        <v>114</v>
      </c>
      <c r="AU896" s="13" t="s">
        <v>66</v>
      </c>
    </row>
    <row r="897" spans="2:65" s="1" customFormat="1" ht="16.5" customHeight="1">
      <c r="B897" s="104"/>
      <c r="C897" s="105" t="s">
        <v>1953</v>
      </c>
      <c r="D897" s="105" t="s">
        <v>107</v>
      </c>
      <c r="E897" s="106" t="s">
        <v>1954</v>
      </c>
      <c r="F897" s="107" t="s">
        <v>1955</v>
      </c>
      <c r="G897" s="108" t="s">
        <v>1847</v>
      </c>
      <c r="H897" s="109">
        <v>10</v>
      </c>
      <c r="I897" s="110">
        <v>281</v>
      </c>
      <c r="J897" s="110">
        <f>ROUND(I897*H897,2)</f>
        <v>2810</v>
      </c>
      <c r="K897" s="107" t="s">
        <v>111</v>
      </c>
      <c r="L897" s="25"/>
      <c r="M897" s="111" t="s">
        <v>3</v>
      </c>
      <c r="N897" s="112" t="s">
        <v>37</v>
      </c>
      <c r="O897" s="113">
        <v>0</v>
      </c>
      <c r="P897" s="113">
        <f>O897*H897</f>
        <v>0</v>
      </c>
      <c r="Q897" s="113">
        <v>0</v>
      </c>
      <c r="R897" s="113">
        <f>Q897*H897</f>
        <v>0</v>
      </c>
      <c r="S897" s="113">
        <v>0</v>
      </c>
      <c r="T897" s="114">
        <f>S897*H897</f>
        <v>0</v>
      </c>
      <c r="AR897" s="115" t="s">
        <v>112</v>
      </c>
      <c r="AT897" s="115" t="s">
        <v>107</v>
      </c>
      <c r="AU897" s="115" t="s">
        <v>66</v>
      </c>
      <c r="AY897" s="13" t="s">
        <v>113</v>
      </c>
      <c r="BE897" s="116">
        <f>IF(N897="základní",J897,0)</f>
        <v>2810</v>
      </c>
      <c r="BF897" s="116">
        <f>IF(N897="snížená",J897,0)</f>
        <v>0</v>
      </c>
      <c r="BG897" s="116">
        <f>IF(N897="zákl. přenesená",J897,0)</f>
        <v>0</v>
      </c>
      <c r="BH897" s="116">
        <f>IF(N897="sníž. přenesená",J897,0)</f>
        <v>0</v>
      </c>
      <c r="BI897" s="116">
        <f>IF(N897="nulová",J897,0)</f>
        <v>0</v>
      </c>
      <c r="BJ897" s="13" t="s">
        <v>74</v>
      </c>
      <c r="BK897" s="116">
        <f>ROUND(I897*H897,2)</f>
        <v>2810</v>
      </c>
      <c r="BL897" s="13" t="s">
        <v>112</v>
      </c>
      <c r="BM897" s="115" t="s">
        <v>1956</v>
      </c>
    </row>
    <row r="898" spans="2:65" s="1" customFormat="1" ht="29.25">
      <c r="B898" s="25"/>
      <c r="D898" s="117" t="s">
        <v>114</v>
      </c>
      <c r="F898" s="118" t="s">
        <v>1957</v>
      </c>
      <c r="L898" s="25"/>
      <c r="M898" s="119"/>
      <c r="T898" s="46"/>
      <c r="AT898" s="13" t="s">
        <v>114</v>
      </c>
      <c r="AU898" s="13" t="s">
        <v>66</v>
      </c>
    </row>
    <row r="899" spans="2:65" s="1" customFormat="1" ht="16.5" customHeight="1">
      <c r="B899" s="104"/>
      <c r="C899" s="105" t="s">
        <v>1037</v>
      </c>
      <c r="D899" s="105" t="s">
        <v>107</v>
      </c>
      <c r="E899" s="106" t="s">
        <v>1958</v>
      </c>
      <c r="F899" s="107" t="s">
        <v>1959</v>
      </c>
      <c r="G899" s="108" t="s">
        <v>1847</v>
      </c>
      <c r="H899" s="109">
        <v>10</v>
      </c>
      <c r="I899" s="110">
        <v>223</v>
      </c>
      <c r="J899" s="110">
        <f>ROUND(I899*H899,2)</f>
        <v>2230</v>
      </c>
      <c r="K899" s="107" t="s">
        <v>111</v>
      </c>
      <c r="L899" s="25"/>
      <c r="M899" s="111" t="s">
        <v>3</v>
      </c>
      <c r="N899" s="112" t="s">
        <v>37</v>
      </c>
      <c r="O899" s="113">
        <v>0</v>
      </c>
      <c r="P899" s="113">
        <f>O899*H899</f>
        <v>0</v>
      </c>
      <c r="Q899" s="113">
        <v>0</v>
      </c>
      <c r="R899" s="113">
        <f>Q899*H899</f>
        <v>0</v>
      </c>
      <c r="S899" s="113">
        <v>0</v>
      </c>
      <c r="T899" s="114">
        <f>S899*H899</f>
        <v>0</v>
      </c>
      <c r="AR899" s="115" t="s">
        <v>112</v>
      </c>
      <c r="AT899" s="115" t="s">
        <v>107</v>
      </c>
      <c r="AU899" s="115" t="s">
        <v>66</v>
      </c>
      <c r="AY899" s="13" t="s">
        <v>113</v>
      </c>
      <c r="BE899" s="116">
        <f>IF(N899="základní",J899,0)</f>
        <v>2230</v>
      </c>
      <c r="BF899" s="116">
        <f>IF(N899="snížená",J899,0)</f>
        <v>0</v>
      </c>
      <c r="BG899" s="116">
        <f>IF(N899="zákl. přenesená",J899,0)</f>
        <v>0</v>
      </c>
      <c r="BH899" s="116">
        <f>IF(N899="sníž. přenesená",J899,0)</f>
        <v>0</v>
      </c>
      <c r="BI899" s="116">
        <f>IF(N899="nulová",J899,0)</f>
        <v>0</v>
      </c>
      <c r="BJ899" s="13" t="s">
        <v>74</v>
      </c>
      <c r="BK899" s="116">
        <f>ROUND(I899*H899,2)</f>
        <v>2230</v>
      </c>
      <c r="BL899" s="13" t="s">
        <v>112</v>
      </c>
      <c r="BM899" s="115" t="s">
        <v>1960</v>
      </c>
    </row>
    <row r="900" spans="2:65" s="1" customFormat="1" ht="29.25">
      <c r="B900" s="25"/>
      <c r="D900" s="117" t="s">
        <v>114</v>
      </c>
      <c r="F900" s="118" t="s">
        <v>1961</v>
      </c>
      <c r="L900" s="25"/>
      <c r="M900" s="119"/>
      <c r="T900" s="46"/>
      <c r="AT900" s="13" t="s">
        <v>114</v>
      </c>
      <c r="AU900" s="13" t="s">
        <v>66</v>
      </c>
    </row>
    <row r="901" spans="2:65" s="1" customFormat="1" ht="16.5" customHeight="1">
      <c r="B901" s="104"/>
      <c r="C901" s="105" t="s">
        <v>1962</v>
      </c>
      <c r="D901" s="105" t="s">
        <v>107</v>
      </c>
      <c r="E901" s="106" t="s">
        <v>1963</v>
      </c>
      <c r="F901" s="107" t="s">
        <v>1964</v>
      </c>
      <c r="G901" s="108" t="s">
        <v>110</v>
      </c>
      <c r="H901" s="109">
        <v>10</v>
      </c>
      <c r="I901" s="110">
        <v>662</v>
      </c>
      <c r="J901" s="110">
        <f>ROUND(I901*H901,2)</f>
        <v>6620</v>
      </c>
      <c r="K901" s="107" t="s">
        <v>111</v>
      </c>
      <c r="L901" s="25"/>
      <c r="M901" s="111" t="s">
        <v>3</v>
      </c>
      <c r="N901" s="112" t="s">
        <v>37</v>
      </c>
      <c r="O901" s="113">
        <v>0</v>
      </c>
      <c r="P901" s="113">
        <f>O901*H901</f>
        <v>0</v>
      </c>
      <c r="Q901" s="113">
        <v>0</v>
      </c>
      <c r="R901" s="113">
        <f>Q901*H901</f>
        <v>0</v>
      </c>
      <c r="S901" s="113">
        <v>0</v>
      </c>
      <c r="T901" s="114">
        <f>S901*H901</f>
        <v>0</v>
      </c>
      <c r="AR901" s="115" t="s">
        <v>112</v>
      </c>
      <c r="AT901" s="115" t="s">
        <v>107</v>
      </c>
      <c r="AU901" s="115" t="s">
        <v>66</v>
      </c>
      <c r="AY901" s="13" t="s">
        <v>113</v>
      </c>
      <c r="BE901" s="116">
        <f>IF(N901="základní",J901,0)</f>
        <v>6620</v>
      </c>
      <c r="BF901" s="116">
        <f>IF(N901="snížená",J901,0)</f>
        <v>0</v>
      </c>
      <c r="BG901" s="116">
        <f>IF(N901="zákl. přenesená",J901,0)</f>
        <v>0</v>
      </c>
      <c r="BH901" s="116">
        <f>IF(N901="sníž. přenesená",J901,0)</f>
        <v>0</v>
      </c>
      <c r="BI901" s="116">
        <f>IF(N901="nulová",J901,0)</f>
        <v>0</v>
      </c>
      <c r="BJ901" s="13" t="s">
        <v>74</v>
      </c>
      <c r="BK901" s="116">
        <f>ROUND(I901*H901,2)</f>
        <v>6620</v>
      </c>
      <c r="BL901" s="13" t="s">
        <v>112</v>
      </c>
      <c r="BM901" s="115" t="s">
        <v>1965</v>
      </c>
    </row>
    <row r="902" spans="2:65" s="1" customFormat="1" ht="29.25">
      <c r="B902" s="25"/>
      <c r="D902" s="117" t="s">
        <v>114</v>
      </c>
      <c r="F902" s="118" t="s">
        <v>1966</v>
      </c>
      <c r="L902" s="25"/>
      <c r="M902" s="119"/>
      <c r="T902" s="46"/>
      <c r="AT902" s="13" t="s">
        <v>114</v>
      </c>
      <c r="AU902" s="13" t="s">
        <v>66</v>
      </c>
    </row>
    <row r="903" spans="2:65" s="1" customFormat="1" ht="16.5" customHeight="1">
      <c r="B903" s="104"/>
      <c r="C903" s="105" t="s">
        <v>1041</v>
      </c>
      <c r="D903" s="105" t="s">
        <v>107</v>
      </c>
      <c r="E903" s="106" t="s">
        <v>1967</v>
      </c>
      <c r="F903" s="107" t="s">
        <v>1968</v>
      </c>
      <c r="G903" s="108" t="s">
        <v>1847</v>
      </c>
      <c r="H903" s="109">
        <v>5</v>
      </c>
      <c r="I903" s="110">
        <v>433</v>
      </c>
      <c r="J903" s="110">
        <f>ROUND(I903*H903,2)</f>
        <v>2165</v>
      </c>
      <c r="K903" s="107" t="s">
        <v>111</v>
      </c>
      <c r="L903" s="25"/>
      <c r="M903" s="111" t="s">
        <v>3</v>
      </c>
      <c r="N903" s="112" t="s">
        <v>37</v>
      </c>
      <c r="O903" s="113">
        <v>0</v>
      </c>
      <c r="P903" s="113">
        <f>O903*H903</f>
        <v>0</v>
      </c>
      <c r="Q903" s="113">
        <v>0</v>
      </c>
      <c r="R903" s="113">
        <f>Q903*H903</f>
        <v>0</v>
      </c>
      <c r="S903" s="113">
        <v>0</v>
      </c>
      <c r="T903" s="114">
        <f>S903*H903</f>
        <v>0</v>
      </c>
      <c r="AR903" s="115" t="s">
        <v>112</v>
      </c>
      <c r="AT903" s="115" t="s">
        <v>107</v>
      </c>
      <c r="AU903" s="115" t="s">
        <v>66</v>
      </c>
      <c r="AY903" s="13" t="s">
        <v>113</v>
      </c>
      <c r="BE903" s="116">
        <f>IF(N903="základní",J903,0)</f>
        <v>2165</v>
      </c>
      <c r="BF903" s="116">
        <f>IF(N903="snížená",J903,0)</f>
        <v>0</v>
      </c>
      <c r="BG903" s="116">
        <f>IF(N903="zákl. přenesená",J903,0)</f>
        <v>0</v>
      </c>
      <c r="BH903" s="116">
        <f>IF(N903="sníž. přenesená",J903,0)</f>
        <v>0</v>
      </c>
      <c r="BI903" s="116">
        <f>IF(N903="nulová",J903,0)</f>
        <v>0</v>
      </c>
      <c r="BJ903" s="13" t="s">
        <v>74</v>
      </c>
      <c r="BK903" s="116">
        <f>ROUND(I903*H903,2)</f>
        <v>2165</v>
      </c>
      <c r="BL903" s="13" t="s">
        <v>112</v>
      </c>
      <c r="BM903" s="115" t="s">
        <v>1969</v>
      </c>
    </row>
    <row r="904" spans="2:65" s="1" customFormat="1" ht="29.25">
      <c r="B904" s="25"/>
      <c r="D904" s="117" t="s">
        <v>114</v>
      </c>
      <c r="F904" s="118" t="s">
        <v>1970</v>
      </c>
      <c r="L904" s="25"/>
      <c r="M904" s="119"/>
      <c r="T904" s="46"/>
      <c r="AT904" s="13" t="s">
        <v>114</v>
      </c>
      <c r="AU904" s="13" t="s">
        <v>66</v>
      </c>
    </row>
    <row r="905" spans="2:65" s="1" customFormat="1" ht="16.5" customHeight="1">
      <c r="B905" s="104"/>
      <c r="C905" s="105" t="s">
        <v>1971</v>
      </c>
      <c r="D905" s="105" t="s">
        <v>107</v>
      </c>
      <c r="E905" s="106" t="s">
        <v>1972</v>
      </c>
      <c r="F905" s="107" t="s">
        <v>1973</v>
      </c>
      <c r="G905" s="108" t="s">
        <v>1847</v>
      </c>
      <c r="H905" s="109">
        <v>5</v>
      </c>
      <c r="I905" s="110">
        <v>353</v>
      </c>
      <c r="J905" s="110">
        <f>ROUND(I905*H905,2)</f>
        <v>1765</v>
      </c>
      <c r="K905" s="107" t="s">
        <v>111</v>
      </c>
      <c r="L905" s="25"/>
      <c r="M905" s="111" t="s">
        <v>3</v>
      </c>
      <c r="N905" s="112" t="s">
        <v>37</v>
      </c>
      <c r="O905" s="113">
        <v>0</v>
      </c>
      <c r="P905" s="113">
        <f>O905*H905</f>
        <v>0</v>
      </c>
      <c r="Q905" s="113">
        <v>0</v>
      </c>
      <c r="R905" s="113">
        <f>Q905*H905</f>
        <v>0</v>
      </c>
      <c r="S905" s="113">
        <v>0</v>
      </c>
      <c r="T905" s="114">
        <f>S905*H905</f>
        <v>0</v>
      </c>
      <c r="AR905" s="115" t="s">
        <v>112</v>
      </c>
      <c r="AT905" s="115" t="s">
        <v>107</v>
      </c>
      <c r="AU905" s="115" t="s">
        <v>66</v>
      </c>
      <c r="AY905" s="13" t="s">
        <v>113</v>
      </c>
      <c r="BE905" s="116">
        <f>IF(N905="základní",J905,0)</f>
        <v>1765</v>
      </c>
      <c r="BF905" s="116">
        <f>IF(N905="snížená",J905,0)</f>
        <v>0</v>
      </c>
      <c r="BG905" s="116">
        <f>IF(N905="zákl. přenesená",J905,0)</f>
        <v>0</v>
      </c>
      <c r="BH905" s="116">
        <f>IF(N905="sníž. přenesená",J905,0)</f>
        <v>0</v>
      </c>
      <c r="BI905" s="116">
        <f>IF(N905="nulová",J905,0)</f>
        <v>0</v>
      </c>
      <c r="BJ905" s="13" t="s">
        <v>74</v>
      </c>
      <c r="BK905" s="116">
        <f>ROUND(I905*H905,2)</f>
        <v>1765</v>
      </c>
      <c r="BL905" s="13" t="s">
        <v>112</v>
      </c>
      <c r="BM905" s="115" t="s">
        <v>1974</v>
      </c>
    </row>
    <row r="906" spans="2:65" s="1" customFormat="1" ht="29.25">
      <c r="B906" s="25"/>
      <c r="D906" s="117" t="s">
        <v>114</v>
      </c>
      <c r="F906" s="118" t="s">
        <v>1975</v>
      </c>
      <c r="L906" s="25"/>
      <c r="M906" s="119"/>
      <c r="T906" s="46"/>
      <c r="AT906" s="13" t="s">
        <v>114</v>
      </c>
      <c r="AU906" s="13" t="s">
        <v>66</v>
      </c>
    </row>
    <row r="907" spans="2:65" s="1" customFormat="1" ht="16.5" customHeight="1">
      <c r="B907" s="104"/>
      <c r="C907" s="105" t="s">
        <v>1046</v>
      </c>
      <c r="D907" s="105" t="s">
        <v>107</v>
      </c>
      <c r="E907" s="106" t="s">
        <v>1976</v>
      </c>
      <c r="F907" s="107" t="s">
        <v>1977</v>
      </c>
      <c r="G907" s="108" t="s">
        <v>1847</v>
      </c>
      <c r="H907" s="109">
        <v>5</v>
      </c>
      <c r="I907" s="110">
        <v>1990</v>
      </c>
      <c r="J907" s="110">
        <f>ROUND(I907*H907,2)</f>
        <v>9950</v>
      </c>
      <c r="K907" s="107" t="s">
        <v>111</v>
      </c>
      <c r="L907" s="25"/>
      <c r="M907" s="111" t="s">
        <v>3</v>
      </c>
      <c r="N907" s="112" t="s">
        <v>37</v>
      </c>
      <c r="O907" s="113">
        <v>0</v>
      </c>
      <c r="P907" s="113">
        <f>O907*H907</f>
        <v>0</v>
      </c>
      <c r="Q907" s="113">
        <v>0</v>
      </c>
      <c r="R907" s="113">
        <f>Q907*H907</f>
        <v>0</v>
      </c>
      <c r="S907" s="113">
        <v>0</v>
      </c>
      <c r="T907" s="114">
        <f>S907*H907</f>
        <v>0</v>
      </c>
      <c r="AR907" s="115" t="s">
        <v>112</v>
      </c>
      <c r="AT907" s="115" t="s">
        <v>107</v>
      </c>
      <c r="AU907" s="115" t="s">
        <v>66</v>
      </c>
      <c r="AY907" s="13" t="s">
        <v>113</v>
      </c>
      <c r="BE907" s="116">
        <f>IF(N907="základní",J907,0)</f>
        <v>9950</v>
      </c>
      <c r="BF907" s="116">
        <f>IF(N907="snížená",J907,0)</f>
        <v>0</v>
      </c>
      <c r="BG907" s="116">
        <f>IF(N907="zákl. přenesená",J907,0)</f>
        <v>0</v>
      </c>
      <c r="BH907" s="116">
        <f>IF(N907="sníž. přenesená",J907,0)</f>
        <v>0</v>
      </c>
      <c r="BI907" s="116">
        <f>IF(N907="nulová",J907,0)</f>
        <v>0</v>
      </c>
      <c r="BJ907" s="13" t="s">
        <v>74</v>
      </c>
      <c r="BK907" s="116">
        <f>ROUND(I907*H907,2)</f>
        <v>9950</v>
      </c>
      <c r="BL907" s="13" t="s">
        <v>112</v>
      </c>
      <c r="BM907" s="115" t="s">
        <v>1978</v>
      </c>
    </row>
    <row r="908" spans="2:65" s="1" customFormat="1" ht="29.25">
      <c r="B908" s="25"/>
      <c r="D908" s="117" t="s">
        <v>114</v>
      </c>
      <c r="F908" s="118" t="s">
        <v>1979</v>
      </c>
      <c r="L908" s="25"/>
      <c r="M908" s="119"/>
      <c r="T908" s="46"/>
      <c r="AT908" s="13" t="s">
        <v>114</v>
      </c>
      <c r="AU908" s="13" t="s">
        <v>66</v>
      </c>
    </row>
    <row r="909" spans="2:65" s="1" customFormat="1" ht="16.5" customHeight="1">
      <c r="B909" s="104"/>
      <c r="C909" s="105" t="s">
        <v>1980</v>
      </c>
      <c r="D909" s="105" t="s">
        <v>107</v>
      </c>
      <c r="E909" s="106" t="s">
        <v>1981</v>
      </c>
      <c r="F909" s="107" t="s">
        <v>1982</v>
      </c>
      <c r="G909" s="108" t="s">
        <v>1847</v>
      </c>
      <c r="H909" s="109">
        <v>5</v>
      </c>
      <c r="I909" s="110">
        <v>1870</v>
      </c>
      <c r="J909" s="110">
        <f>ROUND(I909*H909,2)</f>
        <v>9350</v>
      </c>
      <c r="K909" s="107" t="s">
        <v>111</v>
      </c>
      <c r="L909" s="25"/>
      <c r="M909" s="111" t="s">
        <v>3</v>
      </c>
      <c r="N909" s="112" t="s">
        <v>37</v>
      </c>
      <c r="O909" s="113">
        <v>0</v>
      </c>
      <c r="P909" s="113">
        <f>O909*H909</f>
        <v>0</v>
      </c>
      <c r="Q909" s="113">
        <v>0</v>
      </c>
      <c r="R909" s="113">
        <f>Q909*H909</f>
        <v>0</v>
      </c>
      <c r="S909" s="113">
        <v>0</v>
      </c>
      <c r="T909" s="114">
        <f>S909*H909</f>
        <v>0</v>
      </c>
      <c r="AR909" s="115" t="s">
        <v>112</v>
      </c>
      <c r="AT909" s="115" t="s">
        <v>107</v>
      </c>
      <c r="AU909" s="115" t="s">
        <v>66</v>
      </c>
      <c r="AY909" s="13" t="s">
        <v>113</v>
      </c>
      <c r="BE909" s="116">
        <f>IF(N909="základní",J909,0)</f>
        <v>9350</v>
      </c>
      <c r="BF909" s="116">
        <f>IF(N909="snížená",J909,0)</f>
        <v>0</v>
      </c>
      <c r="BG909" s="116">
        <f>IF(N909="zákl. přenesená",J909,0)</f>
        <v>0</v>
      </c>
      <c r="BH909" s="116">
        <f>IF(N909="sníž. přenesená",J909,0)</f>
        <v>0</v>
      </c>
      <c r="BI909" s="116">
        <f>IF(N909="nulová",J909,0)</f>
        <v>0</v>
      </c>
      <c r="BJ909" s="13" t="s">
        <v>74</v>
      </c>
      <c r="BK909" s="116">
        <f>ROUND(I909*H909,2)</f>
        <v>9350</v>
      </c>
      <c r="BL909" s="13" t="s">
        <v>112</v>
      </c>
      <c r="BM909" s="115" t="s">
        <v>1983</v>
      </c>
    </row>
    <row r="910" spans="2:65" s="1" customFormat="1" ht="29.25">
      <c r="B910" s="25"/>
      <c r="D910" s="117" t="s">
        <v>114</v>
      </c>
      <c r="F910" s="118" t="s">
        <v>1984</v>
      </c>
      <c r="L910" s="25"/>
      <c r="M910" s="119"/>
      <c r="T910" s="46"/>
      <c r="AT910" s="13" t="s">
        <v>114</v>
      </c>
      <c r="AU910" s="13" t="s">
        <v>66</v>
      </c>
    </row>
    <row r="911" spans="2:65" s="1" customFormat="1" ht="16.5" customHeight="1">
      <c r="B911" s="104"/>
      <c r="C911" s="105" t="s">
        <v>1050</v>
      </c>
      <c r="D911" s="105" t="s">
        <v>107</v>
      </c>
      <c r="E911" s="106" t="s">
        <v>1985</v>
      </c>
      <c r="F911" s="107" t="s">
        <v>1986</v>
      </c>
      <c r="G911" s="108" t="s">
        <v>1847</v>
      </c>
      <c r="H911" s="109">
        <v>5</v>
      </c>
      <c r="I911" s="110">
        <v>7750</v>
      </c>
      <c r="J911" s="110">
        <f>ROUND(I911*H911,2)</f>
        <v>38750</v>
      </c>
      <c r="K911" s="107" t="s">
        <v>111</v>
      </c>
      <c r="L911" s="25"/>
      <c r="M911" s="111" t="s">
        <v>3</v>
      </c>
      <c r="N911" s="112" t="s">
        <v>37</v>
      </c>
      <c r="O911" s="113">
        <v>0</v>
      </c>
      <c r="P911" s="113">
        <f>O911*H911</f>
        <v>0</v>
      </c>
      <c r="Q911" s="113">
        <v>0</v>
      </c>
      <c r="R911" s="113">
        <f>Q911*H911</f>
        <v>0</v>
      </c>
      <c r="S911" s="113">
        <v>0</v>
      </c>
      <c r="T911" s="114">
        <f>S911*H911</f>
        <v>0</v>
      </c>
      <c r="AR911" s="115" t="s">
        <v>112</v>
      </c>
      <c r="AT911" s="115" t="s">
        <v>107</v>
      </c>
      <c r="AU911" s="115" t="s">
        <v>66</v>
      </c>
      <c r="AY911" s="13" t="s">
        <v>113</v>
      </c>
      <c r="BE911" s="116">
        <f>IF(N911="základní",J911,0)</f>
        <v>38750</v>
      </c>
      <c r="BF911" s="116">
        <f>IF(N911="snížená",J911,0)</f>
        <v>0</v>
      </c>
      <c r="BG911" s="116">
        <f>IF(N911="zákl. přenesená",J911,0)</f>
        <v>0</v>
      </c>
      <c r="BH911" s="116">
        <f>IF(N911="sníž. přenesená",J911,0)</f>
        <v>0</v>
      </c>
      <c r="BI911" s="116">
        <f>IF(N911="nulová",J911,0)</f>
        <v>0</v>
      </c>
      <c r="BJ911" s="13" t="s">
        <v>74</v>
      </c>
      <c r="BK911" s="116">
        <f>ROUND(I911*H911,2)</f>
        <v>38750</v>
      </c>
      <c r="BL911" s="13" t="s">
        <v>112</v>
      </c>
      <c r="BM911" s="115" t="s">
        <v>1987</v>
      </c>
    </row>
    <row r="912" spans="2:65" s="1" customFormat="1" ht="29.25">
      <c r="B912" s="25"/>
      <c r="D912" s="117" t="s">
        <v>114</v>
      </c>
      <c r="F912" s="118" t="s">
        <v>1988</v>
      </c>
      <c r="L912" s="25"/>
      <c r="M912" s="119"/>
      <c r="T912" s="46"/>
      <c r="AT912" s="13" t="s">
        <v>114</v>
      </c>
      <c r="AU912" s="13" t="s">
        <v>66</v>
      </c>
    </row>
    <row r="913" spans="2:65" s="1" customFormat="1" ht="16.5" customHeight="1">
      <c r="B913" s="104"/>
      <c r="C913" s="105" t="s">
        <v>1989</v>
      </c>
      <c r="D913" s="105" t="s">
        <v>107</v>
      </c>
      <c r="E913" s="106" t="s">
        <v>1990</v>
      </c>
      <c r="F913" s="107" t="s">
        <v>1991</v>
      </c>
      <c r="G913" s="108" t="s">
        <v>1847</v>
      </c>
      <c r="H913" s="109">
        <v>5</v>
      </c>
      <c r="I913" s="110">
        <v>7230</v>
      </c>
      <c r="J913" s="110">
        <f>ROUND(I913*H913,2)</f>
        <v>36150</v>
      </c>
      <c r="K913" s="107" t="s">
        <v>111</v>
      </c>
      <c r="L913" s="25"/>
      <c r="M913" s="111" t="s">
        <v>3</v>
      </c>
      <c r="N913" s="112" t="s">
        <v>37</v>
      </c>
      <c r="O913" s="113">
        <v>0</v>
      </c>
      <c r="P913" s="113">
        <f>O913*H913</f>
        <v>0</v>
      </c>
      <c r="Q913" s="113">
        <v>0</v>
      </c>
      <c r="R913" s="113">
        <f>Q913*H913</f>
        <v>0</v>
      </c>
      <c r="S913" s="113">
        <v>0</v>
      </c>
      <c r="T913" s="114">
        <f>S913*H913</f>
        <v>0</v>
      </c>
      <c r="AR913" s="115" t="s">
        <v>112</v>
      </c>
      <c r="AT913" s="115" t="s">
        <v>107</v>
      </c>
      <c r="AU913" s="115" t="s">
        <v>66</v>
      </c>
      <c r="AY913" s="13" t="s">
        <v>113</v>
      </c>
      <c r="BE913" s="116">
        <f>IF(N913="základní",J913,0)</f>
        <v>36150</v>
      </c>
      <c r="BF913" s="116">
        <f>IF(N913="snížená",J913,0)</f>
        <v>0</v>
      </c>
      <c r="BG913" s="116">
        <f>IF(N913="zákl. přenesená",J913,0)</f>
        <v>0</v>
      </c>
      <c r="BH913" s="116">
        <f>IF(N913="sníž. přenesená",J913,0)</f>
        <v>0</v>
      </c>
      <c r="BI913" s="116">
        <f>IF(N913="nulová",J913,0)</f>
        <v>0</v>
      </c>
      <c r="BJ913" s="13" t="s">
        <v>74</v>
      </c>
      <c r="BK913" s="116">
        <f>ROUND(I913*H913,2)</f>
        <v>36150</v>
      </c>
      <c r="BL913" s="13" t="s">
        <v>112</v>
      </c>
      <c r="BM913" s="115" t="s">
        <v>1992</v>
      </c>
    </row>
    <row r="914" spans="2:65" s="1" customFormat="1" ht="29.25">
      <c r="B914" s="25"/>
      <c r="D914" s="117" t="s">
        <v>114</v>
      </c>
      <c r="F914" s="118" t="s">
        <v>1993</v>
      </c>
      <c r="L914" s="25"/>
      <c r="M914" s="119"/>
      <c r="T914" s="46"/>
      <c r="AT914" s="13" t="s">
        <v>114</v>
      </c>
      <c r="AU914" s="13" t="s">
        <v>66</v>
      </c>
    </row>
    <row r="915" spans="2:65" s="1" customFormat="1" ht="16.5" customHeight="1">
      <c r="B915" s="104"/>
      <c r="C915" s="105" t="s">
        <v>1055</v>
      </c>
      <c r="D915" s="105" t="s">
        <v>107</v>
      </c>
      <c r="E915" s="106" t="s">
        <v>1994</v>
      </c>
      <c r="F915" s="107" t="s">
        <v>1995</v>
      </c>
      <c r="G915" s="108" t="s">
        <v>1847</v>
      </c>
      <c r="H915" s="109">
        <v>5</v>
      </c>
      <c r="I915" s="110">
        <v>6240</v>
      </c>
      <c r="J915" s="110">
        <f>ROUND(I915*H915,2)</f>
        <v>31200</v>
      </c>
      <c r="K915" s="107" t="s">
        <v>111</v>
      </c>
      <c r="L915" s="25"/>
      <c r="M915" s="111" t="s">
        <v>3</v>
      </c>
      <c r="N915" s="112" t="s">
        <v>37</v>
      </c>
      <c r="O915" s="113">
        <v>0</v>
      </c>
      <c r="P915" s="113">
        <f>O915*H915</f>
        <v>0</v>
      </c>
      <c r="Q915" s="113">
        <v>0</v>
      </c>
      <c r="R915" s="113">
        <f>Q915*H915</f>
        <v>0</v>
      </c>
      <c r="S915" s="113">
        <v>0</v>
      </c>
      <c r="T915" s="114">
        <f>S915*H915</f>
        <v>0</v>
      </c>
      <c r="AR915" s="115" t="s">
        <v>112</v>
      </c>
      <c r="AT915" s="115" t="s">
        <v>107</v>
      </c>
      <c r="AU915" s="115" t="s">
        <v>66</v>
      </c>
      <c r="AY915" s="13" t="s">
        <v>113</v>
      </c>
      <c r="BE915" s="116">
        <f>IF(N915="základní",J915,0)</f>
        <v>31200</v>
      </c>
      <c r="BF915" s="116">
        <f>IF(N915="snížená",J915,0)</f>
        <v>0</v>
      </c>
      <c r="BG915" s="116">
        <f>IF(N915="zákl. přenesená",J915,0)</f>
        <v>0</v>
      </c>
      <c r="BH915" s="116">
        <f>IF(N915="sníž. přenesená",J915,0)</f>
        <v>0</v>
      </c>
      <c r="BI915" s="116">
        <f>IF(N915="nulová",J915,0)</f>
        <v>0</v>
      </c>
      <c r="BJ915" s="13" t="s">
        <v>74</v>
      </c>
      <c r="BK915" s="116">
        <f>ROUND(I915*H915,2)</f>
        <v>31200</v>
      </c>
      <c r="BL915" s="13" t="s">
        <v>112</v>
      </c>
      <c r="BM915" s="115" t="s">
        <v>1996</v>
      </c>
    </row>
    <row r="916" spans="2:65" s="1" customFormat="1" ht="39">
      <c r="B916" s="25"/>
      <c r="D916" s="117" t="s">
        <v>114</v>
      </c>
      <c r="F916" s="118" t="s">
        <v>1997</v>
      </c>
      <c r="L916" s="25"/>
      <c r="M916" s="119"/>
      <c r="T916" s="46"/>
      <c r="AT916" s="13" t="s">
        <v>114</v>
      </c>
      <c r="AU916" s="13" t="s">
        <v>66</v>
      </c>
    </row>
    <row r="917" spans="2:65" s="1" customFormat="1" ht="16.5" customHeight="1">
      <c r="B917" s="104"/>
      <c r="C917" s="105" t="s">
        <v>1998</v>
      </c>
      <c r="D917" s="105" t="s">
        <v>107</v>
      </c>
      <c r="E917" s="106" t="s">
        <v>1999</v>
      </c>
      <c r="F917" s="107" t="s">
        <v>2000</v>
      </c>
      <c r="G917" s="108" t="s">
        <v>1847</v>
      </c>
      <c r="H917" s="109">
        <v>5</v>
      </c>
      <c r="I917" s="110">
        <v>5710</v>
      </c>
      <c r="J917" s="110">
        <f>ROUND(I917*H917,2)</f>
        <v>28550</v>
      </c>
      <c r="K917" s="107" t="s">
        <v>111</v>
      </c>
      <c r="L917" s="25"/>
      <c r="M917" s="111" t="s">
        <v>3</v>
      </c>
      <c r="N917" s="112" t="s">
        <v>37</v>
      </c>
      <c r="O917" s="113">
        <v>0</v>
      </c>
      <c r="P917" s="113">
        <f>O917*H917</f>
        <v>0</v>
      </c>
      <c r="Q917" s="113">
        <v>0</v>
      </c>
      <c r="R917" s="113">
        <f>Q917*H917</f>
        <v>0</v>
      </c>
      <c r="S917" s="113">
        <v>0</v>
      </c>
      <c r="T917" s="114">
        <f>S917*H917</f>
        <v>0</v>
      </c>
      <c r="AR917" s="115" t="s">
        <v>112</v>
      </c>
      <c r="AT917" s="115" t="s">
        <v>107</v>
      </c>
      <c r="AU917" s="115" t="s">
        <v>66</v>
      </c>
      <c r="AY917" s="13" t="s">
        <v>113</v>
      </c>
      <c r="BE917" s="116">
        <f>IF(N917="základní",J917,0)</f>
        <v>28550</v>
      </c>
      <c r="BF917" s="116">
        <f>IF(N917="snížená",J917,0)</f>
        <v>0</v>
      </c>
      <c r="BG917" s="116">
        <f>IF(N917="zákl. přenesená",J917,0)</f>
        <v>0</v>
      </c>
      <c r="BH917" s="116">
        <f>IF(N917="sníž. přenesená",J917,0)</f>
        <v>0</v>
      </c>
      <c r="BI917" s="116">
        <f>IF(N917="nulová",J917,0)</f>
        <v>0</v>
      </c>
      <c r="BJ917" s="13" t="s">
        <v>74</v>
      </c>
      <c r="BK917" s="116">
        <f>ROUND(I917*H917,2)</f>
        <v>28550</v>
      </c>
      <c r="BL917" s="13" t="s">
        <v>112</v>
      </c>
      <c r="BM917" s="115" t="s">
        <v>2001</v>
      </c>
    </row>
    <row r="918" spans="2:65" s="1" customFormat="1" ht="39">
      <c r="B918" s="25"/>
      <c r="D918" s="117" t="s">
        <v>114</v>
      </c>
      <c r="F918" s="118" t="s">
        <v>2002</v>
      </c>
      <c r="L918" s="25"/>
      <c r="M918" s="119"/>
      <c r="T918" s="46"/>
      <c r="AT918" s="13" t="s">
        <v>114</v>
      </c>
      <c r="AU918" s="13" t="s">
        <v>66</v>
      </c>
    </row>
    <row r="919" spans="2:65" s="1" customFormat="1" ht="16.5" customHeight="1">
      <c r="B919" s="104"/>
      <c r="C919" s="105" t="s">
        <v>1059</v>
      </c>
      <c r="D919" s="105" t="s">
        <v>107</v>
      </c>
      <c r="E919" s="106" t="s">
        <v>2003</v>
      </c>
      <c r="F919" s="107" t="s">
        <v>2004</v>
      </c>
      <c r="G919" s="108" t="s">
        <v>1847</v>
      </c>
      <c r="H919" s="109">
        <v>5</v>
      </c>
      <c r="I919" s="110">
        <v>1620</v>
      </c>
      <c r="J919" s="110">
        <f>ROUND(I919*H919,2)</f>
        <v>8100</v>
      </c>
      <c r="K919" s="107" t="s">
        <v>111</v>
      </c>
      <c r="L919" s="25"/>
      <c r="M919" s="111" t="s">
        <v>3</v>
      </c>
      <c r="N919" s="112" t="s">
        <v>37</v>
      </c>
      <c r="O919" s="113">
        <v>0</v>
      </c>
      <c r="P919" s="113">
        <f>O919*H919</f>
        <v>0</v>
      </c>
      <c r="Q919" s="113">
        <v>0</v>
      </c>
      <c r="R919" s="113">
        <f>Q919*H919</f>
        <v>0</v>
      </c>
      <c r="S919" s="113">
        <v>0</v>
      </c>
      <c r="T919" s="114">
        <f>S919*H919</f>
        <v>0</v>
      </c>
      <c r="AR919" s="115" t="s">
        <v>112</v>
      </c>
      <c r="AT919" s="115" t="s">
        <v>107</v>
      </c>
      <c r="AU919" s="115" t="s">
        <v>66</v>
      </c>
      <c r="AY919" s="13" t="s">
        <v>113</v>
      </c>
      <c r="BE919" s="116">
        <f>IF(N919="základní",J919,0)</f>
        <v>8100</v>
      </c>
      <c r="BF919" s="116">
        <f>IF(N919="snížená",J919,0)</f>
        <v>0</v>
      </c>
      <c r="BG919" s="116">
        <f>IF(N919="zákl. přenesená",J919,0)</f>
        <v>0</v>
      </c>
      <c r="BH919" s="116">
        <f>IF(N919="sníž. přenesená",J919,0)</f>
        <v>0</v>
      </c>
      <c r="BI919" s="116">
        <f>IF(N919="nulová",J919,0)</f>
        <v>0</v>
      </c>
      <c r="BJ919" s="13" t="s">
        <v>74</v>
      </c>
      <c r="BK919" s="116">
        <f>ROUND(I919*H919,2)</f>
        <v>8100</v>
      </c>
      <c r="BL919" s="13" t="s">
        <v>112</v>
      </c>
      <c r="BM919" s="115" t="s">
        <v>2005</v>
      </c>
    </row>
    <row r="920" spans="2:65" s="1" customFormat="1" ht="29.25">
      <c r="B920" s="25"/>
      <c r="D920" s="117" t="s">
        <v>114</v>
      </c>
      <c r="F920" s="118" t="s">
        <v>2006</v>
      </c>
      <c r="L920" s="25"/>
      <c r="M920" s="119"/>
      <c r="T920" s="46"/>
      <c r="AT920" s="13" t="s">
        <v>114</v>
      </c>
      <c r="AU920" s="13" t="s">
        <v>66</v>
      </c>
    </row>
    <row r="921" spans="2:65" s="1" customFormat="1" ht="16.5" customHeight="1">
      <c r="B921" s="104"/>
      <c r="C921" s="105" t="s">
        <v>2007</v>
      </c>
      <c r="D921" s="105" t="s">
        <v>107</v>
      </c>
      <c r="E921" s="106" t="s">
        <v>2008</v>
      </c>
      <c r="F921" s="107" t="s">
        <v>2009</v>
      </c>
      <c r="G921" s="108" t="s">
        <v>1847</v>
      </c>
      <c r="H921" s="109">
        <v>5</v>
      </c>
      <c r="I921" s="110">
        <v>1620</v>
      </c>
      <c r="J921" s="110">
        <f>ROUND(I921*H921,2)</f>
        <v>8100</v>
      </c>
      <c r="K921" s="107" t="s">
        <v>111</v>
      </c>
      <c r="L921" s="25"/>
      <c r="M921" s="111" t="s">
        <v>3</v>
      </c>
      <c r="N921" s="112" t="s">
        <v>37</v>
      </c>
      <c r="O921" s="113">
        <v>0</v>
      </c>
      <c r="P921" s="113">
        <f>O921*H921</f>
        <v>0</v>
      </c>
      <c r="Q921" s="113">
        <v>0</v>
      </c>
      <c r="R921" s="113">
        <f>Q921*H921</f>
        <v>0</v>
      </c>
      <c r="S921" s="113">
        <v>0</v>
      </c>
      <c r="T921" s="114">
        <f>S921*H921</f>
        <v>0</v>
      </c>
      <c r="AR921" s="115" t="s">
        <v>112</v>
      </c>
      <c r="AT921" s="115" t="s">
        <v>107</v>
      </c>
      <c r="AU921" s="115" t="s">
        <v>66</v>
      </c>
      <c r="AY921" s="13" t="s">
        <v>113</v>
      </c>
      <c r="BE921" s="116">
        <f>IF(N921="základní",J921,0)</f>
        <v>8100</v>
      </c>
      <c r="BF921" s="116">
        <f>IF(N921="snížená",J921,0)</f>
        <v>0</v>
      </c>
      <c r="BG921" s="116">
        <f>IF(N921="zákl. přenesená",J921,0)</f>
        <v>0</v>
      </c>
      <c r="BH921" s="116">
        <f>IF(N921="sníž. přenesená",J921,0)</f>
        <v>0</v>
      </c>
      <c r="BI921" s="116">
        <f>IF(N921="nulová",J921,0)</f>
        <v>0</v>
      </c>
      <c r="BJ921" s="13" t="s">
        <v>74</v>
      </c>
      <c r="BK921" s="116">
        <f>ROUND(I921*H921,2)</f>
        <v>8100</v>
      </c>
      <c r="BL921" s="13" t="s">
        <v>112</v>
      </c>
      <c r="BM921" s="115" t="s">
        <v>2010</v>
      </c>
    </row>
    <row r="922" spans="2:65" s="1" customFormat="1" ht="29.25">
      <c r="B922" s="25"/>
      <c r="D922" s="117" t="s">
        <v>114</v>
      </c>
      <c r="F922" s="118" t="s">
        <v>2011</v>
      </c>
      <c r="L922" s="25"/>
      <c r="M922" s="119"/>
      <c r="T922" s="46"/>
      <c r="AT922" s="13" t="s">
        <v>114</v>
      </c>
      <c r="AU922" s="13" t="s">
        <v>66</v>
      </c>
    </row>
    <row r="923" spans="2:65" s="1" customFormat="1" ht="16.5" customHeight="1">
      <c r="B923" s="104"/>
      <c r="C923" s="105" t="s">
        <v>1064</v>
      </c>
      <c r="D923" s="105" t="s">
        <v>107</v>
      </c>
      <c r="E923" s="106" t="s">
        <v>2012</v>
      </c>
      <c r="F923" s="107" t="s">
        <v>2013</v>
      </c>
      <c r="G923" s="108" t="s">
        <v>110</v>
      </c>
      <c r="H923" s="109">
        <v>10</v>
      </c>
      <c r="I923" s="110">
        <v>488</v>
      </c>
      <c r="J923" s="110">
        <f>ROUND(I923*H923,2)</f>
        <v>4880</v>
      </c>
      <c r="K923" s="107" t="s">
        <v>111</v>
      </c>
      <c r="L923" s="25"/>
      <c r="M923" s="111" t="s">
        <v>3</v>
      </c>
      <c r="N923" s="112" t="s">
        <v>37</v>
      </c>
      <c r="O923" s="113">
        <v>0</v>
      </c>
      <c r="P923" s="113">
        <f>O923*H923</f>
        <v>0</v>
      </c>
      <c r="Q923" s="113">
        <v>0</v>
      </c>
      <c r="R923" s="113">
        <f>Q923*H923</f>
        <v>0</v>
      </c>
      <c r="S923" s="113">
        <v>0</v>
      </c>
      <c r="T923" s="114">
        <f>S923*H923</f>
        <v>0</v>
      </c>
      <c r="AR923" s="115" t="s">
        <v>112</v>
      </c>
      <c r="AT923" s="115" t="s">
        <v>107</v>
      </c>
      <c r="AU923" s="115" t="s">
        <v>66</v>
      </c>
      <c r="AY923" s="13" t="s">
        <v>113</v>
      </c>
      <c r="BE923" s="116">
        <f>IF(N923="základní",J923,0)</f>
        <v>4880</v>
      </c>
      <c r="BF923" s="116">
        <f>IF(N923="snížená",J923,0)</f>
        <v>0</v>
      </c>
      <c r="BG923" s="116">
        <f>IF(N923="zákl. přenesená",J923,0)</f>
        <v>0</v>
      </c>
      <c r="BH923" s="116">
        <f>IF(N923="sníž. přenesená",J923,0)</f>
        <v>0</v>
      </c>
      <c r="BI923" s="116">
        <f>IF(N923="nulová",J923,0)</f>
        <v>0</v>
      </c>
      <c r="BJ923" s="13" t="s">
        <v>74</v>
      </c>
      <c r="BK923" s="116">
        <f>ROUND(I923*H923,2)</f>
        <v>4880</v>
      </c>
      <c r="BL923" s="13" t="s">
        <v>112</v>
      </c>
      <c r="BM923" s="115" t="s">
        <v>2014</v>
      </c>
    </row>
    <row r="924" spans="2:65" s="1" customFormat="1" ht="39">
      <c r="B924" s="25"/>
      <c r="D924" s="117" t="s">
        <v>114</v>
      </c>
      <c r="F924" s="118" t="s">
        <v>2015</v>
      </c>
      <c r="L924" s="25"/>
      <c r="M924" s="119"/>
      <c r="T924" s="46"/>
      <c r="AT924" s="13" t="s">
        <v>114</v>
      </c>
      <c r="AU924" s="13" t="s">
        <v>66</v>
      </c>
    </row>
    <row r="925" spans="2:65" s="1" customFormat="1" ht="16.5" customHeight="1">
      <c r="B925" s="104"/>
      <c r="C925" s="105" t="s">
        <v>2016</v>
      </c>
      <c r="D925" s="105" t="s">
        <v>107</v>
      </c>
      <c r="E925" s="106" t="s">
        <v>2017</v>
      </c>
      <c r="F925" s="107" t="s">
        <v>2018</v>
      </c>
      <c r="G925" s="108" t="s">
        <v>110</v>
      </c>
      <c r="H925" s="109">
        <v>10</v>
      </c>
      <c r="I925" s="110">
        <v>539</v>
      </c>
      <c r="J925" s="110">
        <f>ROUND(I925*H925,2)</f>
        <v>5390</v>
      </c>
      <c r="K925" s="107" t="s">
        <v>111</v>
      </c>
      <c r="L925" s="25"/>
      <c r="M925" s="111" t="s">
        <v>3</v>
      </c>
      <c r="N925" s="112" t="s">
        <v>37</v>
      </c>
      <c r="O925" s="113">
        <v>0</v>
      </c>
      <c r="P925" s="113">
        <f>O925*H925</f>
        <v>0</v>
      </c>
      <c r="Q925" s="113">
        <v>0</v>
      </c>
      <c r="R925" s="113">
        <f>Q925*H925</f>
        <v>0</v>
      </c>
      <c r="S925" s="113">
        <v>0</v>
      </c>
      <c r="T925" s="114">
        <f>S925*H925</f>
        <v>0</v>
      </c>
      <c r="AR925" s="115" t="s">
        <v>112</v>
      </c>
      <c r="AT925" s="115" t="s">
        <v>107</v>
      </c>
      <c r="AU925" s="115" t="s">
        <v>66</v>
      </c>
      <c r="AY925" s="13" t="s">
        <v>113</v>
      </c>
      <c r="BE925" s="116">
        <f>IF(N925="základní",J925,0)</f>
        <v>5390</v>
      </c>
      <c r="BF925" s="116">
        <f>IF(N925="snížená",J925,0)</f>
        <v>0</v>
      </c>
      <c r="BG925" s="116">
        <f>IF(N925="zákl. přenesená",J925,0)</f>
        <v>0</v>
      </c>
      <c r="BH925" s="116">
        <f>IF(N925="sníž. přenesená",J925,0)</f>
        <v>0</v>
      </c>
      <c r="BI925" s="116">
        <f>IF(N925="nulová",J925,0)</f>
        <v>0</v>
      </c>
      <c r="BJ925" s="13" t="s">
        <v>74</v>
      </c>
      <c r="BK925" s="116">
        <f>ROUND(I925*H925,2)</f>
        <v>5390</v>
      </c>
      <c r="BL925" s="13" t="s">
        <v>112</v>
      </c>
      <c r="BM925" s="115" t="s">
        <v>2019</v>
      </c>
    </row>
    <row r="926" spans="2:65" s="1" customFormat="1" ht="39">
      <c r="B926" s="25"/>
      <c r="D926" s="117" t="s">
        <v>114</v>
      </c>
      <c r="F926" s="118" t="s">
        <v>2020</v>
      </c>
      <c r="L926" s="25"/>
      <c r="M926" s="119"/>
      <c r="T926" s="46"/>
      <c r="AT926" s="13" t="s">
        <v>114</v>
      </c>
      <c r="AU926" s="13" t="s">
        <v>66</v>
      </c>
    </row>
    <row r="927" spans="2:65" s="1" customFormat="1" ht="16.5" customHeight="1">
      <c r="B927" s="104"/>
      <c r="C927" s="105" t="s">
        <v>1068</v>
      </c>
      <c r="D927" s="105" t="s">
        <v>107</v>
      </c>
      <c r="E927" s="106" t="s">
        <v>2021</v>
      </c>
      <c r="F927" s="107" t="s">
        <v>2022</v>
      </c>
      <c r="G927" s="108" t="s">
        <v>110</v>
      </c>
      <c r="H927" s="109">
        <v>10</v>
      </c>
      <c r="I927" s="110">
        <v>290</v>
      </c>
      <c r="J927" s="110">
        <f>ROUND(I927*H927,2)</f>
        <v>2900</v>
      </c>
      <c r="K927" s="107" t="s">
        <v>111</v>
      </c>
      <c r="L927" s="25"/>
      <c r="M927" s="111" t="s">
        <v>3</v>
      </c>
      <c r="N927" s="112" t="s">
        <v>37</v>
      </c>
      <c r="O927" s="113">
        <v>0</v>
      </c>
      <c r="P927" s="113">
        <f>O927*H927</f>
        <v>0</v>
      </c>
      <c r="Q927" s="113">
        <v>0</v>
      </c>
      <c r="R927" s="113">
        <f>Q927*H927</f>
        <v>0</v>
      </c>
      <c r="S927" s="113">
        <v>0</v>
      </c>
      <c r="T927" s="114">
        <f>S927*H927</f>
        <v>0</v>
      </c>
      <c r="AR927" s="115" t="s">
        <v>112</v>
      </c>
      <c r="AT927" s="115" t="s">
        <v>107</v>
      </c>
      <c r="AU927" s="115" t="s">
        <v>66</v>
      </c>
      <c r="AY927" s="13" t="s">
        <v>113</v>
      </c>
      <c r="BE927" s="116">
        <f>IF(N927="základní",J927,0)</f>
        <v>2900</v>
      </c>
      <c r="BF927" s="116">
        <f>IF(N927="snížená",J927,0)</f>
        <v>0</v>
      </c>
      <c r="BG927" s="116">
        <f>IF(N927="zákl. přenesená",J927,0)</f>
        <v>0</v>
      </c>
      <c r="BH927" s="116">
        <f>IF(N927="sníž. přenesená",J927,0)</f>
        <v>0</v>
      </c>
      <c r="BI927" s="116">
        <f>IF(N927="nulová",J927,0)</f>
        <v>0</v>
      </c>
      <c r="BJ927" s="13" t="s">
        <v>74</v>
      </c>
      <c r="BK927" s="116">
        <f>ROUND(I927*H927,2)</f>
        <v>2900</v>
      </c>
      <c r="BL927" s="13" t="s">
        <v>112</v>
      </c>
      <c r="BM927" s="115" t="s">
        <v>2023</v>
      </c>
    </row>
    <row r="928" spans="2:65" s="1" customFormat="1" ht="29.25">
      <c r="B928" s="25"/>
      <c r="D928" s="117" t="s">
        <v>114</v>
      </c>
      <c r="F928" s="118" t="s">
        <v>2024</v>
      </c>
      <c r="L928" s="25"/>
      <c r="M928" s="119"/>
      <c r="T928" s="46"/>
      <c r="AT928" s="13" t="s">
        <v>114</v>
      </c>
      <c r="AU928" s="13" t="s">
        <v>66</v>
      </c>
    </row>
    <row r="929" spans="2:65" s="1" customFormat="1" ht="16.5" customHeight="1">
      <c r="B929" s="104"/>
      <c r="C929" s="105" t="s">
        <v>2025</v>
      </c>
      <c r="D929" s="105" t="s">
        <v>107</v>
      </c>
      <c r="E929" s="106" t="s">
        <v>2026</v>
      </c>
      <c r="F929" s="107" t="s">
        <v>2027</v>
      </c>
      <c r="G929" s="108" t="s">
        <v>110</v>
      </c>
      <c r="H929" s="109">
        <v>100</v>
      </c>
      <c r="I929" s="110">
        <v>415</v>
      </c>
      <c r="J929" s="110">
        <f>ROUND(I929*H929,2)</f>
        <v>41500</v>
      </c>
      <c r="K929" s="107" t="s">
        <v>111</v>
      </c>
      <c r="L929" s="25"/>
      <c r="M929" s="111" t="s">
        <v>3</v>
      </c>
      <c r="N929" s="112" t="s">
        <v>37</v>
      </c>
      <c r="O929" s="113">
        <v>0</v>
      </c>
      <c r="P929" s="113">
        <f>O929*H929</f>
        <v>0</v>
      </c>
      <c r="Q929" s="113">
        <v>0</v>
      </c>
      <c r="R929" s="113">
        <f>Q929*H929</f>
        <v>0</v>
      </c>
      <c r="S929" s="113">
        <v>0</v>
      </c>
      <c r="T929" s="114">
        <f>S929*H929</f>
        <v>0</v>
      </c>
      <c r="AR929" s="115" t="s">
        <v>112</v>
      </c>
      <c r="AT929" s="115" t="s">
        <v>107</v>
      </c>
      <c r="AU929" s="115" t="s">
        <v>66</v>
      </c>
      <c r="AY929" s="13" t="s">
        <v>113</v>
      </c>
      <c r="BE929" s="116">
        <f>IF(N929="základní",J929,0)</f>
        <v>41500</v>
      </c>
      <c r="BF929" s="116">
        <f>IF(N929="snížená",J929,0)</f>
        <v>0</v>
      </c>
      <c r="BG929" s="116">
        <f>IF(N929="zákl. přenesená",J929,0)</f>
        <v>0</v>
      </c>
      <c r="BH929" s="116">
        <f>IF(N929="sníž. přenesená",J929,0)</f>
        <v>0</v>
      </c>
      <c r="BI929" s="116">
        <f>IF(N929="nulová",J929,0)</f>
        <v>0</v>
      </c>
      <c r="BJ929" s="13" t="s">
        <v>74</v>
      </c>
      <c r="BK929" s="116">
        <f>ROUND(I929*H929,2)</f>
        <v>41500</v>
      </c>
      <c r="BL929" s="13" t="s">
        <v>112</v>
      </c>
      <c r="BM929" s="115" t="s">
        <v>2028</v>
      </c>
    </row>
    <row r="930" spans="2:65" s="1" customFormat="1" ht="29.25">
      <c r="B930" s="25"/>
      <c r="D930" s="117" t="s">
        <v>114</v>
      </c>
      <c r="F930" s="118" t="s">
        <v>2029</v>
      </c>
      <c r="L930" s="25"/>
      <c r="M930" s="119"/>
      <c r="T930" s="46"/>
      <c r="AT930" s="13" t="s">
        <v>114</v>
      </c>
      <c r="AU930" s="13" t="s">
        <v>66</v>
      </c>
    </row>
    <row r="931" spans="2:65" s="1" customFormat="1" ht="16.5" customHeight="1">
      <c r="B931" s="104"/>
      <c r="C931" s="105" t="s">
        <v>1073</v>
      </c>
      <c r="D931" s="105" t="s">
        <v>107</v>
      </c>
      <c r="E931" s="106" t="s">
        <v>2030</v>
      </c>
      <c r="F931" s="107" t="s">
        <v>2031</v>
      </c>
      <c r="G931" s="108" t="s">
        <v>110</v>
      </c>
      <c r="H931" s="109">
        <v>50</v>
      </c>
      <c r="I931" s="110">
        <v>435</v>
      </c>
      <c r="J931" s="110">
        <f>ROUND(I931*H931,2)</f>
        <v>21750</v>
      </c>
      <c r="K931" s="107" t="s">
        <v>111</v>
      </c>
      <c r="L931" s="25"/>
      <c r="M931" s="111" t="s">
        <v>3</v>
      </c>
      <c r="N931" s="112" t="s">
        <v>37</v>
      </c>
      <c r="O931" s="113">
        <v>0</v>
      </c>
      <c r="P931" s="113">
        <f>O931*H931</f>
        <v>0</v>
      </c>
      <c r="Q931" s="113">
        <v>0</v>
      </c>
      <c r="R931" s="113">
        <f>Q931*H931</f>
        <v>0</v>
      </c>
      <c r="S931" s="113">
        <v>0</v>
      </c>
      <c r="T931" s="114">
        <f>S931*H931</f>
        <v>0</v>
      </c>
      <c r="AR931" s="115" t="s">
        <v>112</v>
      </c>
      <c r="AT931" s="115" t="s">
        <v>107</v>
      </c>
      <c r="AU931" s="115" t="s">
        <v>66</v>
      </c>
      <c r="AY931" s="13" t="s">
        <v>113</v>
      </c>
      <c r="BE931" s="116">
        <f>IF(N931="základní",J931,0)</f>
        <v>21750</v>
      </c>
      <c r="BF931" s="116">
        <f>IF(N931="snížená",J931,0)</f>
        <v>0</v>
      </c>
      <c r="BG931" s="116">
        <f>IF(N931="zákl. přenesená",J931,0)</f>
        <v>0</v>
      </c>
      <c r="BH931" s="116">
        <f>IF(N931="sníž. přenesená",J931,0)</f>
        <v>0</v>
      </c>
      <c r="BI931" s="116">
        <f>IF(N931="nulová",J931,0)</f>
        <v>0</v>
      </c>
      <c r="BJ931" s="13" t="s">
        <v>74</v>
      </c>
      <c r="BK931" s="116">
        <f>ROUND(I931*H931,2)</f>
        <v>21750</v>
      </c>
      <c r="BL931" s="13" t="s">
        <v>112</v>
      </c>
      <c r="BM931" s="115" t="s">
        <v>2032</v>
      </c>
    </row>
    <row r="932" spans="2:65" s="1" customFormat="1" ht="29.25">
      <c r="B932" s="25"/>
      <c r="D932" s="117" t="s">
        <v>114</v>
      </c>
      <c r="F932" s="118" t="s">
        <v>2033</v>
      </c>
      <c r="L932" s="25"/>
      <c r="M932" s="119"/>
      <c r="T932" s="46"/>
      <c r="AT932" s="13" t="s">
        <v>114</v>
      </c>
      <c r="AU932" s="13" t="s">
        <v>66</v>
      </c>
    </row>
    <row r="933" spans="2:65" s="1" customFormat="1" ht="16.5" customHeight="1">
      <c r="B933" s="104"/>
      <c r="C933" s="105" t="s">
        <v>2034</v>
      </c>
      <c r="D933" s="105" t="s">
        <v>107</v>
      </c>
      <c r="E933" s="106" t="s">
        <v>2035</v>
      </c>
      <c r="F933" s="107" t="s">
        <v>2036</v>
      </c>
      <c r="G933" s="108" t="s">
        <v>110</v>
      </c>
      <c r="H933" s="109">
        <v>1</v>
      </c>
      <c r="I933" s="110">
        <v>1030</v>
      </c>
      <c r="J933" s="110">
        <f>ROUND(I933*H933,2)</f>
        <v>1030</v>
      </c>
      <c r="K933" s="107" t="s">
        <v>111</v>
      </c>
      <c r="L933" s="25"/>
      <c r="M933" s="111" t="s">
        <v>3</v>
      </c>
      <c r="N933" s="112" t="s">
        <v>37</v>
      </c>
      <c r="O933" s="113">
        <v>0</v>
      </c>
      <c r="P933" s="113">
        <f>O933*H933</f>
        <v>0</v>
      </c>
      <c r="Q933" s="113">
        <v>0</v>
      </c>
      <c r="R933" s="113">
        <f>Q933*H933</f>
        <v>0</v>
      </c>
      <c r="S933" s="113">
        <v>0</v>
      </c>
      <c r="T933" s="114">
        <f>S933*H933</f>
        <v>0</v>
      </c>
      <c r="AR933" s="115" t="s">
        <v>112</v>
      </c>
      <c r="AT933" s="115" t="s">
        <v>107</v>
      </c>
      <c r="AU933" s="115" t="s">
        <v>66</v>
      </c>
      <c r="AY933" s="13" t="s">
        <v>113</v>
      </c>
      <c r="BE933" s="116">
        <f>IF(N933="základní",J933,0)</f>
        <v>1030</v>
      </c>
      <c r="BF933" s="116">
        <f>IF(N933="snížená",J933,0)</f>
        <v>0</v>
      </c>
      <c r="BG933" s="116">
        <f>IF(N933="zákl. přenesená",J933,0)</f>
        <v>0</v>
      </c>
      <c r="BH933" s="116">
        <f>IF(N933="sníž. přenesená",J933,0)</f>
        <v>0</v>
      </c>
      <c r="BI933" s="116">
        <f>IF(N933="nulová",J933,0)</f>
        <v>0</v>
      </c>
      <c r="BJ933" s="13" t="s">
        <v>74</v>
      </c>
      <c r="BK933" s="116">
        <f>ROUND(I933*H933,2)</f>
        <v>1030</v>
      </c>
      <c r="BL933" s="13" t="s">
        <v>112</v>
      </c>
      <c r="BM933" s="115" t="s">
        <v>2037</v>
      </c>
    </row>
    <row r="934" spans="2:65" s="1" customFormat="1" ht="29.25">
      <c r="B934" s="25"/>
      <c r="D934" s="117" t="s">
        <v>114</v>
      </c>
      <c r="F934" s="118" t="s">
        <v>2038</v>
      </c>
      <c r="L934" s="25"/>
      <c r="M934" s="119"/>
      <c r="T934" s="46"/>
      <c r="AT934" s="13" t="s">
        <v>114</v>
      </c>
      <c r="AU934" s="13" t="s">
        <v>66</v>
      </c>
    </row>
    <row r="935" spans="2:65" s="1" customFormat="1" ht="16.5" customHeight="1">
      <c r="B935" s="104"/>
      <c r="C935" s="105" t="s">
        <v>1077</v>
      </c>
      <c r="D935" s="105" t="s">
        <v>107</v>
      </c>
      <c r="E935" s="106" t="s">
        <v>2039</v>
      </c>
      <c r="F935" s="107" t="s">
        <v>2040</v>
      </c>
      <c r="G935" s="108" t="s">
        <v>110</v>
      </c>
      <c r="H935" s="109">
        <v>100</v>
      </c>
      <c r="I935" s="110">
        <v>61.3</v>
      </c>
      <c r="J935" s="110">
        <f>ROUND(I935*H935,2)</f>
        <v>6130</v>
      </c>
      <c r="K935" s="107" t="s">
        <v>111</v>
      </c>
      <c r="L935" s="25"/>
      <c r="M935" s="111" t="s">
        <v>3</v>
      </c>
      <c r="N935" s="112" t="s">
        <v>37</v>
      </c>
      <c r="O935" s="113">
        <v>0</v>
      </c>
      <c r="P935" s="113">
        <f>O935*H935</f>
        <v>0</v>
      </c>
      <c r="Q935" s="113">
        <v>0</v>
      </c>
      <c r="R935" s="113">
        <f>Q935*H935</f>
        <v>0</v>
      </c>
      <c r="S935" s="113">
        <v>0</v>
      </c>
      <c r="T935" s="114">
        <f>S935*H935</f>
        <v>0</v>
      </c>
      <c r="AR935" s="115" t="s">
        <v>112</v>
      </c>
      <c r="AT935" s="115" t="s">
        <v>107</v>
      </c>
      <c r="AU935" s="115" t="s">
        <v>66</v>
      </c>
      <c r="AY935" s="13" t="s">
        <v>113</v>
      </c>
      <c r="BE935" s="116">
        <f>IF(N935="základní",J935,0)</f>
        <v>6130</v>
      </c>
      <c r="BF935" s="116">
        <f>IF(N935="snížená",J935,0)</f>
        <v>0</v>
      </c>
      <c r="BG935" s="116">
        <f>IF(N935="zákl. přenesená",J935,0)</f>
        <v>0</v>
      </c>
      <c r="BH935" s="116">
        <f>IF(N935="sníž. přenesená",J935,0)</f>
        <v>0</v>
      </c>
      <c r="BI935" s="116">
        <f>IF(N935="nulová",J935,0)</f>
        <v>0</v>
      </c>
      <c r="BJ935" s="13" t="s">
        <v>74</v>
      </c>
      <c r="BK935" s="116">
        <f>ROUND(I935*H935,2)</f>
        <v>6130</v>
      </c>
      <c r="BL935" s="13" t="s">
        <v>112</v>
      </c>
      <c r="BM935" s="115" t="s">
        <v>2041</v>
      </c>
    </row>
    <row r="936" spans="2:65" s="1" customFormat="1" ht="29.25">
      <c r="B936" s="25"/>
      <c r="D936" s="117" t="s">
        <v>114</v>
      </c>
      <c r="F936" s="118" t="s">
        <v>2042</v>
      </c>
      <c r="L936" s="25"/>
      <c r="M936" s="119"/>
      <c r="T936" s="46"/>
      <c r="AT936" s="13" t="s">
        <v>114</v>
      </c>
      <c r="AU936" s="13" t="s">
        <v>66</v>
      </c>
    </row>
    <row r="937" spans="2:65" s="1" customFormat="1" ht="16.5" customHeight="1">
      <c r="B937" s="104"/>
      <c r="C937" s="105" t="s">
        <v>2043</v>
      </c>
      <c r="D937" s="105" t="s">
        <v>107</v>
      </c>
      <c r="E937" s="106" t="s">
        <v>2044</v>
      </c>
      <c r="F937" s="107" t="s">
        <v>2045</v>
      </c>
      <c r="G937" s="108" t="s">
        <v>874</v>
      </c>
      <c r="H937" s="109">
        <v>1000</v>
      </c>
      <c r="I937" s="110">
        <v>92.8</v>
      </c>
      <c r="J937" s="110">
        <f>ROUND(I937*H937,2)</f>
        <v>92800</v>
      </c>
      <c r="K937" s="107" t="s">
        <v>111</v>
      </c>
      <c r="L937" s="25"/>
      <c r="M937" s="111" t="s">
        <v>3</v>
      </c>
      <c r="N937" s="112" t="s">
        <v>37</v>
      </c>
      <c r="O937" s="113">
        <v>0</v>
      </c>
      <c r="P937" s="113">
        <f>O937*H937</f>
        <v>0</v>
      </c>
      <c r="Q937" s="113">
        <v>0</v>
      </c>
      <c r="R937" s="113">
        <f>Q937*H937</f>
        <v>0</v>
      </c>
      <c r="S937" s="113">
        <v>0</v>
      </c>
      <c r="T937" s="114">
        <f>S937*H937</f>
        <v>0</v>
      </c>
      <c r="AR937" s="115" t="s">
        <v>112</v>
      </c>
      <c r="AT937" s="115" t="s">
        <v>107</v>
      </c>
      <c r="AU937" s="115" t="s">
        <v>66</v>
      </c>
      <c r="AY937" s="13" t="s">
        <v>113</v>
      </c>
      <c r="BE937" s="116">
        <f>IF(N937="základní",J937,0)</f>
        <v>92800</v>
      </c>
      <c r="BF937" s="116">
        <f>IF(N937="snížená",J937,0)</f>
        <v>0</v>
      </c>
      <c r="BG937" s="116">
        <f>IF(N937="zákl. přenesená",J937,0)</f>
        <v>0</v>
      </c>
      <c r="BH937" s="116">
        <f>IF(N937="sníž. přenesená",J937,0)</f>
        <v>0</v>
      </c>
      <c r="BI937" s="116">
        <f>IF(N937="nulová",J937,0)</f>
        <v>0</v>
      </c>
      <c r="BJ937" s="13" t="s">
        <v>74</v>
      </c>
      <c r="BK937" s="116">
        <f>ROUND(I937*H937,2)</f>
        <v>92800</v>
      </c>
      <c r="BL937" s="13" t="s">
        <v>112</v>
      </c>
      <c r="BM937" s="115" t="s">
        <v>2046</v>
      </c>
    </row>
    <row r="938" spans="2:65" s="1" customFormat="1" ht="29.25">
      <c r="B938" s="25"/>
      <c r="D938" s="117" t="s">
        <v>114</v>
      </c>
      <c r="F938" s="118" t="s">
        <v>2047</v>
      </c>
      <c r="L938" s="25"/>
      <c r="M938" s="119"/>
      <c r="T938" s="46"/>
      <c r="AT938" s="13" t="s">
        <v>114</v>
      </c>
      <c r="AU938" s="13" t="s">
        <v>66</v>
      </c>
    </row>
    <row r="939" spans="2:65" s="1" customFormat="1" ht="16.5" customHeight="1">
      <c r="B939" s="104"/>
      <c r="C939" s="105" t="s">
        <v>1082</v>
      </c>
      <c r="D939" s="105" t="s">
        <v>107</v>
      </c>
      <c r="E939" s="106" t="s">
        <v>2048</v>
      </c>
      <c r="F939" s="107" t="s">
        <v>2049</v>
      </c>
      <c r="G939" s="108" t="s">
        <v>874</v>
      </c>
      <c r="H939" s="109">
        <v>400</v>
      </c>
      <c r="I939" s="110">
        <v>136</v>
      </c>
      <c r="J939" s="110">
        <f>ROUND(I939*H939,2)</f>
        <v>54400</v>
      </c>
      <c r="K939" s="107" t="s">
        <v>111</v>
      </c>
      <c r="L939" s="25"/>
      <c r="M939" s="111" t="s">
        <v>3</v>
      </c>
      <c r="N939" s="112" t="s">
        <v>37</v>
      </c>
      <c r="O939" s="113">
        <v>0</v>
      </c>
      <c r="P939" s="113">
        <f>O939*H939</f>
        <v>0</v>
      </c>
      <c r="Q939" s="113">
        <v>0</v>
      </c>
      <c r="R939" s="113">
        <f>Q939*H939</f>
        <v>0</v>
      </c>
      <c r="S939" s="113">
        <v>0</v>
      </c>
      <c r="T939" s="114">
        <f>S939*H939</f>
        <v>0</v>
      </c>
      <c r="AR939" s="115" t="s">
        <v>112</v>
      </c>
      <c r="AT939" s="115" t="s">
        <v>107</v>
      </c>
      <c r="AU939" s="115" t="s">
        <v>66</v>
      </c>
      <c r="AY939" s="13" t="s">
        <v>113</v>
      </c>
      <c r="BE939" s="116">
        <f>IF(N939="základní",J939,0)</f>
        <v>54400</v>
      </c>
      <c r="BF939" s="116">
        <f>IF(N939="snížená",J939,0)</f>
        <v>0</v>
      </c>
      <c r="BG939" s="116">
        <f>IF(N939="zákl. přenesená",J939,0)</f>
        <v>0</v>
      </c>
      <c r="BH939" s="116">
        <f>IF(N939="sníž. přenesená",J939,0)</f>
        <v>0</v>
      </c>
      <c r="BI939" s="116">
        <f>IF(N939="nulová",J939,0)</f>
        <v>0</v>
      </c>
      <c r="BJ939" s="13" t="s">
        <v>74</v>
      </c>
      <c r="BK939" s="116">
        <f>ROUND(I939*H939,2)</f>
        <v>54400</v>
      </c>
      <c r="BL939" s="13" t="s">
        <v>112</v>
      </c>
      <c r="BM939" s="115" t="s">
        <v>2050</v>
      </c>
    </row>
    <row r="940" spans="2:65" s="1" customFormat="1" ht="29.25">
      <c r="B940" s="25"/>
      <c r="D940" s="117" t="s">
        <v>114</v>
      </c>
      <c r="F940" s="118" t="s">
        <v>2051</v>
      </c>
      <c r="L940" s="25"/>
      <c r="M940" s="119"/>
      <c r="T940" s="46"/>
      <c r="AT940" s="13" t="s">
        <v>114</v>
      </c>
      <c r="AU940" s="13" t="s">
        <v>66</v>
      </c>
    </row>
    <row r="941" spans="2:65" s="1" customFormat="1" ht="16.5" customHeight="1">
      <c r="B941" s="104"/>
      <c r="C941" s="105" t="s">
        <v>2052</v>
      </c>
      <c r="D941" s="105" t="s">
        <v>107</v>
      </c>
      <c r="E941" s="106" t="s">
        <v>2053</v>
      </c>
      <c r="F941" s="107" t="s">
        <v>2054</v>
      </c>
      <c r="G941" s="108" t="s">
        <v>110</v>
      </c>
      <c r="H941" s="109">
        <v>1000</v>
      </c>
      <c r="I941" s="110">
        <v>61.3</v>
      </c>
      <c r="J941" s="110">
        <f>ROUND(I941*H941,2)</f>
        <v>61300</v>
      </c>
      <c r="K941" s="107" t="s">
        <v>111</v>
      </c>
      <c r="L941" s="25"/>
      <c r="M941" s="111" t="s">
        <v>3</v>
      </c>
      <c r="N941" s="112" t="s">
        <v>37</v>
      </c>
      <c r="O941" s="113">
        <v>0</v>
      </c>
      <c r="P941" s="113">
        <f>O941*H941</f>
        <v>0</v>
      </c>
      <c r="Q941" s="113">
        <v>0</v>
      </c>
      <c r="R941" s="113">
        <f>Q941*H941</f>
        <v>0</v>
      </c>
      <c r="S941" s="113">
        <v>0</v>
      </c>
      <c r="T941" s="114">
        <f>S941*H941</f>
        <v>0</v>
      </c>
      <c r="AR941" s="115" t="s">
        <v>112</v>
      </c>
      <c r="AT941" s="115" t="s">
        <v>107</v>
      </c>
      <c r="AU941" s="115" t="s">
        <v>66</v>
      </c>
      <c r="AY941" s="13" t="s">
        <v>113</v>
      </c>
      <c r="BE941" s="116">
        <f>IF(N941="základní",J941,0)</f>
        <v>61300</v>
      </c>
      <c r="BF941" s="116">
        <f>IF(N941="snížená",J941,0)</f>
        <v>0</v>
      </c>
      <c r="BG941" s="116">
        <f>IF(N941="zákl. přenesená",J941,0)</f>
        <v>0</v>
      </c>
      <c r="BH941" s="116">
        <f>IF(N941="sníž. přenesená",J941,0)</f>
        <v>0</v>
      </c>
      <c r="BI941" s="116">
        <f>IF(N941="nulová",J941,0)</f>
        <v>0</v>
      </c>
      <c r="BJ941" s="13" t="s">
        <v>74</v>
      </c>
      <c r="BK941" s="116">
        <f>ROUND(I941*H941,2)</f>
        <v>61300</v>
      </c>
      <c r="BL941" s="13" t="s">
        <v>112</v>
      </c>
      <c r="BM941" s="115" t="s">
        <v>2055</v>
      </c>
    </row>
    <row r="942" spans="2:65" s="1" customFormat="1" ht="29.25">
      <c r="B942" s="25"/>
      <c r="D942" s="117" t="s">
        <v>114</v>
      </c>
      <c r="F942" s="118" t="s">
        <v>2056</v>
      </c>
      <c r="L942" s="25"/>
      <c r="M942" s="119"/>
      <c r="T942" s="46"/>
      <c r="AT942" s="13" t="s">
        <v>114</v>
      </c>
      <c r="AU942" s="13" t="s">
        <v>66</v>
      </c>
    </row>
    <row r="943" spans="2:65" s="1" customFormat="1" ht="16.5" customHeight="1">
      <c r="B943" s="104"/>
      <c r="C943" s="105" t="s">
        <v>1086</v>
      </c>
      <c r="D943" s="105" t="s">
        <v>107</v>
      </c>
      <c r="E943" s="106" t="s">
        <v>2057</v>
      </c>
      <c r="F943" s="107" t="s">
        <v>2058</v>
      </c>
      <c r="G943" s="108" t="s">
        <v>874</v>
      </c>
      <c r="H943" s="109">
        <v>500</v>
      </c>
      <c r="I943" s="110">
        <v>61.3</v>
      </c>
      <c r="J943" s="110">
        <f>ROUND(I943*H943,2)</f>
        <v>30650</v>
      </c>
      <c r="K943" s="107" t="s">
        <v>111</v>
      </c>
      <c r="L943" s="25"/>
      <c r="M943" s="111" t="s">
        <v>3</v>
      </c>
      <c r="N943" s="112" t="s">
        <v>37</v>
      </c>
      <c r="O943" s="113">
        <v>0</v>
      </c>
      <c r="P943" s="113">
        <f>O943*H943</f>
        <v>0</v>
      </c>
      <c r="Q943" s="113">
        <v>0</v>
      </c>
      <c r="R943" s="113">
        <f>Q943*H943</f>
        <v>0</v>
      </c>
      <c r="S943" s="113">
        <v>0</v>
      </c>
      <c r="T943" s="114">
        <f>S943*H943</f>
        <v>0</v>
      </c>
      <c r="AR943" s="115" t="s">
        <v>112</v>
      </c>
      <c r="AT943" s="115" t="s">
        <v>107</v>
      </c>
      <c r="AU943" s="115" t="s">
        <v>66</v>
      </c>
      <c r="AY943" s="13" t="s">
        <v>113</v>
      </c>
      <c r="BE943" s="116">
        <f>IF(N943="základní",J943,0)</f>
        <v>30650</v>
      </c>
      <c r="BF943" s="116">
        <f>IF(N943="snížená",J943,0)</f>
        <v>0</v>
      </c>
      <c r="BG943" s="116">
        <f>IF(N943="zákl. přenesená",J943,0)</f>
        <v>0</v>
      </c>
      <c r="BH943" s="116">
        <f>IF(N943="sníž. přenesená",J943,0)</f>
        <v>0</v>
      </c>
      <c r="BI943" s="116">
        <f>IF(N943="nulová",J943,0)</f>
        <v>0</v>
      </c>
      <c r="BJ943" s="13" t="s">
        <v>74</v>
      </c>
      <c r="BK943" s="116">
        <f>ROUND(I943*H943,2)</f>
        <v>30650</v>
      </c>
      <c r="BL943" s="13" t="s">
        <v>112</v>
      </c>
      <c r="BM943" s="115" t="s">
        <v>2059</v>
      </c>
    </row>
    <row r="944" spans="2:65" s="1" customFormat="1" ht="29.25">
      <c r="B944" s="25"/>
      <c r="D944" s="117" t="s">
        <v>114</v>
      </c>
      <c r="F944" s="118" t="s">
        <v>2060</v>
      </c>
      <c r="L944" s="25"/>
      <c r="M944" s="119"/>
      <c r="T944" s="46"/>
      <c r="AT944" s="13" t="s">
        <v>114</v>
      </c>
      <c r="AU944" s="13" t="s">
        <v>66</v>
      </c>
    </row>
    <row r="945" spans="2:65" s="1" customFormat="1" ht="16.5" customHeight="1">
      <c r="B945" s="104"/>
      <c r="C945" s="105" t="s">
        <v>2061</v>
      </c>
      <c r="D945" s="105" t="s">
        <v>107</v>
      </c>
      <c r="E945" s="106" t="s">
        <v>2062</v>
      </c>
      <c r="F945" s="107" t="s">
        <v>2063</v>
      </c>
      <c r="G945" s="108" t="s">
        <v>874</v>
      </c>
      <c r="H945" s="109">
        <v>1000</v>
      </c>
      <c r="I945" s="110">
        <v>260</v>
      </c>
      <c r="J945" s="110">
        <f>ROUND(I945*H945,2)</f>
        <v>260000</v>
      </c>
      <c r="K945" s="107" t="s">
        <v>111</v>
      </c>
      <c r="L945" s="25"/>
      <c r="M945" s="111" t="s">
        <v>3</v>
      </c>
      <c r="N945" s="112" t="s">
        <v>37</v>
      </c>
      <c r="O945" s="113">
        <v>0</v>
      </c>
      <c r="P945" s="113">
        <f>O945*H945</f>
        <v>0</v>
      </c>
      <c r="Q945" s="113">
        <v>0</v>
      </c>
      <c r="R945" s="113">
        <f>Q945*H945</f>
        <v>0</v>
      </c>
      <c r="S945" s="113">
        <v>0</v>
      </c>
      <c r="T945" s="114">
        <f>S945*H945</f>
        <v>0</v>
      </c>
      <c r="AR945" s="115" t="s">
        <v>112</v>
      </c>
      <c r="AT945" s="115" t="s">
        <v>107</v>
      </c>
      <c r="AU945" s="115" t="s">
        <v>66</v>
      </c>
      <c r="AY945" s="13" t="s">
        <v>113</v>
      </c>
      <c r="BE945" s="116">
        <f>IF(N945="základní",J945,0)</f>
        <v>260000</v>
      </c>
      <c r="BF945" s="116">
        <f>IF(N945="snížená",J945,0)</f>
        <v>0</v>
      </c>
      <c r="BG945" s="116">
        <f>IF(N945="zákl. přenesená",J945,0)</f>
        <v>0</v>
      </c>
      <c r="BH945" s="116">
        <f>IF(N945="sníž. přenesená",J945,0)</f>
        <v>0</v>
      </c>
      <c r="BI945" s="116">
        <f>IF(N945="nulová",J945,0)</f>
        <v>0</v>
      </c>
      <c r="BJ945" s="13" t="s">
        <v>74</v>
      </c>
      <c r="BK945" s="116">
        <f>ROUND(I945*H945,2)</f>
        <v>260000</v>
      </c>
      <c r="BL945" s="13" t="s">
        <v>112</v>
      </c>
      <c r="BM945" s="115" t="s">
        <v>2064</v>
      </c>
    </row>
    <row r="946" spans="2:65" s="1" customFormat="1" ht="29.25">
      <c r="B946" s="25"/>
      <c r="D946" s="117" t="s">
        <v>114</v>
      </c>
      <c r="F946" s="118" t="s">
        <v>2065</v>
      </c>
      <c r="L946" s="25"/>
      <c r="M946" s="119"/>
      <c r="T946" s="46"/>
      <c r="AT946" s="13" t="s">
        <v>114</v>
      </c>
      <c r="AU946" s="13" t="s">
        <v>66</v>
      </c>
    </row>
    <row r="947" spans="2:65" s="1" customFormat="1" ht="16.5" customHeight="1">
      <c r="B947" s="104"/>
      <c r="C947" s="105" t="s">
        <v>1091</v>
      </c>
      <c r="D947" s="105" t="s">
        <v>107</v>
      </c>
      <c r="E947" s="106" t="s">
        <v>2066</v>
      </c>
      <c r="F947" s="107" t="s">
        <v>2067</v>
      </c>
      <c r="G947" s="108" t="s">
        <v>874</v>
      </c>
      <c r="H947" s="109">
        <v>1000</v>
      </c>
      <c r="I947" s="110">
        <v>248</v>
      </c>
      <c r="J947" s="110">
        <f>ROUND(I947*H947,2)</f>
        <v>248000</v>
      </c>
      <c r="K947" s="107" t="s">
        <v>111</v>
      </c>
      <c r="L947" s="25"/>
      <c r="M947" s="111" t="s">
        <v>3</v>
      </c>
      <c r="N947" s="112" t="s">
        <v>37</v>
      </c>
      <c r="O947" s="113">
        <v>0</v>
      </c>
      <c r="P947" s="113">
        <f>O947*H947</f>
        <v>0</v>
      </c>
      <c r="Q947" s="113">
        <v>0</v>
      </c>
      <c r="R947" s="113">
        <f>Q947*H947</f>
        <v>0</v>
      </c>
      <c r="S947" s="113">
        <v>0</v>
      </c>
      <c r="T947" s="114">
        <f>S947*H947</f>
        <v>0</v>
      </c>
      <c r="AR947" s="115" t="s">
        <v>112</v>
      </c>
      <c r="AT947" s="115" t="s">
        <v>107</v>
      </c>
      <c r="AU947" s="115" t="s">
        <v>66</v>
      </c>
      <c r="AY947" s="13" t="s">
        <v>113</v>
      </c>
      <c r="BE947" s="116">
        <f>IF(N947="základní",J947,0)</f>
        <v>248000</v>
      </c>
      <c r="BF947" s="116">
        <f>IF(N947="snížená",J947,0)</f>
        <v>0</v>
      </c>
      <c r="BG947" s="116">
        <f>IF(N947="zákl. přenesená",J947,0)</f>
        <v>0</v>
      </c>
      <c r="BH947" s="116">
        <f>IF(N947="sníž. přenesená",J947,0)</f>
        <v>0</v>
      </c>
      <c r="BI947" s="116">
        <f>IF(N947="nulová",J947,0)</f>
        <v>0</v>
      </c>
      <c r="BJ947" s="13" t="s">
        <v>74</v>
      </c>
      <c r="BK947" s="116">
        <f>ROUND(I947*H947,2)</f>
        <v>248000</v>
      </c>
      <c r="BL947" s="13" t="s">
        <v>112</v>
      </c>
      <c r="BM947" s="115" t="s">
        <v>2068</v>
      </c>
    </row>
    <row r="948" spans="2:65" s="1" customFormat="1" ht="29.25">
      <c r="B948" s="25"/>
      <c r="D948" s="117" t="s">
        <v>114</v>
      </c>
      <c r="F948" s="118" t="s">
        <v>2069</v>
      </c>
      <c r="L948" s="25"/>
      <c r="M948" s="119"/>
      <c r="T948" s="46"/>
      <c r="AT948" s="13" t="s">
        <v>114</v>
      </c>
      <c r="AU948" s="13" t="s">
        <v>66</v>
      </c>
    </row>
    <row r="949" spans="2:65" s="1" customFormat="1" ht="21.75" customHeight="1">
      <c r="B949" s="104"/>
      <c r="C949" s="105" t="s">
        <v>2070</v>
      </c>
      <c r="D949" s="105" t="s">
        <v>107</v>
      </c>
      <c r="E949" s="106" t="s">
        <v>2071</v>
      </c>
      <c r="F949" s="107" t="s">
        <v>2072</v>
      </c>
      <c r="G949" s="108" t="s">
        <v>874</v>
      </c>
      <c r="H949" s="109">
        <v>1000</v>
      </c>
      <c r="I949" s="110">
        <v>396</v>
      </c>
      <c r="J949" s="110">
        <f>ROUND(I949*H949,2)</f>
        <v>396000</v>
      </c>
      <c r="K949" s="107" t="s">
        <v>111</v>
      </c>
      <c r="L949" s="25"/>
      <c r="M949" s="111" t="s">
        <v>3</v>
      </c>
      <c r="N949" s="112" t="s">
        <v>37</v>
      </c>
      <c r="O949" s="113">
        <v>0</v>
      </c>
      <c r="P949" s="113">
        <f>O949*H949</f>
        <v>0</v>
      </c>
      <c r="Q949" s="113">
        <v>0</v>
      </c>
      <c r="R949" s="113">
        <f>Q949*H949</f>
        <v>0</v>
      </c>
      <c r="S949" s="113">
        <v>0</v>
      </c>
      <c r="T949" s="114">
        <f>S949*H949</f>
        <v>0</v>
      </c>
      <c r="AR949" s="115" t="s">
        <v>112</v>
      </c>
      <c r="AT949" s="115" t="s">
        <v>107</v>
      </c>
      <c r="AU949" s="115" t="s">
        <v>66</v>
      </c>
      <c r="AY949" s="13" t="s">
        <v>113</v>
      </c>
      <c r="BE949" s="116">
        <f>IF(N949="základní",J949,0)</f>
        <v>396000</v>
      </c>
      <c r="BF949" s="116">
        <f>IF(N949="snížená",J949,0)</f>
        <v>0</v>
      </c>
      <c r="BG949" s="116">
        <f>IF(N949="zákl. přenesená",J949,0)</f>
        <v>0</v>
      </c>
      <c r="BH949" s="116">
        <f>IF(N949="sníž. přenesená",J949,0)</f>
        <v>0</v>
      </c>
      <c r="BI949" s="116">
        <f>IF(N949="nulová",J949,0)</f>
        <v>0</v>
      </c>
      <c r="BJ949" s="13" t="s">
        <v>74</v>
      </c>
      <c r="BK949" s="116">
        <f>ROUND(I949*H949,2)</f>
        <v>396000</v>
      </c>
      <c r="BL949" s="13" t="s">
        <v>112</v>
      </c>
      <c r="BM949" s="115" t="s">
        <v>2073</v>
      </c>
    </row>
    <row r="950" spans="2:65" s="1" customFormat="1" ht="29.25">
      <c r="B950" s="25"/>
      <c r="D950" s="117" t="s">
        <v>114</v>
      </c>
      <c r="F950" s="118" t="s">
        <v>2074</v>
      </c>
      <c r="L950" s="25"/>
      <c r="M950" s="119"/>
      <c r="T950" s="46"/>
      <c r="AT950" s="13" t="s">
        <v>114</v>
      </c>
      <c r="AU950" s="13" t="s">
        <v>66</v>
      </c>
    </row>
    <row r="951" spans="2:65" s="1" customFormat="1" ht="16.5" customHeight="1">
      <c r="B951" s="104"/>
      <c r="C951" s="105" t="s">
        <v>1095</v>
      </c>
      <c r="D951" s="105" t="s">
        <v>107</v>
      </c>
      <c r="E951" s="106" t="s">
        <v>2075</v>
      </c>
      <c r="F951" s="107" t="s">
        <v>2076</v>
      </c>
      <c r="G951" s="108" t="s">
        <v>110</v>
      </c>
      <c r="H951" s="109">
        <v>500</v>
      </c>
      <c r="I951" s="110">
        <v>130</v>
      </c>
      <c r="J951" s="110">
        <f>ROUND(I951*H951,2)</f>
        <v>65000</v>
      </c>
      <c r="K951" s="107" t="s">
        <v>111</v>
      </c>
      <c r="L951" s="25"/>
      <c r="M951" s="111" t="s">
        <v>3</v>
      </c>
      <c r="N951" s="112" t="s">
        <v>37</v>
      </c>
      <c r="O951" s="113">
        <v>0</v>
      </c>
      <c r="P951" s="113">
        <f>O951*H951</f>
        <v>0</v>
      </c>
      <c r="Q951" s="113">
        <v>0</v>
      </c>
      <c r="R951" s="113">
        <f>Q951*H951</f>
        <v>0</v>
      </c>
      <c r="S951" s="113">
        <v>0</v>
      </c>
      <c r="T951" s="114">
        <f>S951*H951</f>
        <v>0</v>
      </c>
      <c r="AR951" s="115" t="s">
        <v>112</v>
      </c>
      <c r="AT951" s="115" t="s">
        <v>107</v>
      </c>
      <c r="AU951" s="115" t="s">
        <v>66</v>
      </c>
      <c r="AY951" s="13" t="s">
        <v>113</v>
      </c>
      <c r="BE951" s="116">
        <f>IF(N951="základní",J951,0)</f>
        <v>65000</v>
      </c>
      <c r="BF951" s="116">
        <f>IF(N951="snížená",J951,0)</f>
        <v>0</v>
      </c>
      <c r="BG951" s="116">
        <f>IF(N951="zákl. přenesená",J951,0)</f>
        <v>0</v>
      </c>
      <c r="BH951" s="116">
        <f>IF(N951="sníž. přenesená",J951,0)</f>
        <v>0</v>
      </c>
      <c r="BI951" s="116">
        <f>IF(N951="nulová",J951,0)</f>
        <v>0</v>
      </c>
      <c r="BJ951" s="13" t="s">
        <v>74</v>
      </c>
      <c r="BK951" s="116">
        <f>ROUND(I951*H951,2)</f>
        <v>65000</v>
      </c>
      <c r="BL951" s="13" t="s">
        <v>112</v>
      </c>
      <c r="BM951" s="115" t="s">
        <v>2077</v>
      </c>
    </row>
    <row r="952" spans="2:65" s="1" customFormat="1" ht="19.5">
      <c r="B952" s="25"/>
      <c r="D952" s="117" t="s">
        <v>114</v>
      </c>
      <c r="F952" s="118" t="s">
        <v>2078</v>
      </c>
      <c r="L952" s="25"/>
      <c r="M952" s="119"/>
      <c r="T952" s="46"/>
      <c r="AT952" s="13" t="s">
        <v>114</v>
      </c>
      <c r="AU952" s="13" t="s">
        <v>66</v>
      </c>
    </row>
    <row r="953" spans="2:65" s="1" customFormat="1" ht="16.5" customHeight="1">
      <c r="B953" s="104"/>
      <c r="C953" s="105" t="s">
        <v>2079</v>
      </c>
      <c r="D953" s="105" t="s">
        <v>107</v>
      </c>
      <c r="E953" s="106" t="s">
        <v>2080</v>
      </c>
      <c r="F953" s="107" t="s">
        <v>2081</v>
      </c>
      <c r="G953" s="108" t="s">
        <v>110</v>
      </c>
      <c r="H953" s="109">
        <v>100</v>
      </c>
      <c r="I953" s="110">
        <v>111</v>
      </c>
      <c r="J953" s="110">
        <f>ROUND(I953*H953,2)</f>
        <v>11100</v>
      </c>
      <c r="K953" s="107" t="s">
        <v>111</v>
      </c>
      <c r="L953" s="25"/>
      <c r="M953" s="111" t="s">
        <v>3</v>
      </c>
      <c r="N953" s="112" t="s">
        <v>37</v>
      </c>
      <c r="O953" s="113">
        <v>0</v>
      </c>
      <c r="P953" s="113">
        <f>O953*H953</f>
        <v>0</v>
      </c>
      <c r="Q953" s="113">
        <v>0</v>
      </c>
      <c r="R953" s="113">
        <f>Q953*H953</f>
        <v>0</v>
      </c>
      <c r="S953" s="113">
        <v>0</v>
      </c>
      <c r="T953" s="114">
        <f>S953*H953</f>
        <v>0</v>
      </c>
      <c r="AR953" s="115" t="s">
        <v>112</v>
      </c>
      <c r="AT953" s="115" t="s">
        <v>107</v>
      </c>
      <c r="AU953" s="115" t="s">
        <v>66</v>
      </c>
      <c r="AY953" s="13" t="s">
        <v>113</v>
      </c>
      <c r="BE953" s="116">
        <f>IF(N953="základní",J953,0)</f>
        <v>11100</v>
      </c>
      <c r="BF953" s="116">
        <f>IF(N953="snížená",J953,0)</f>
        <v>0</v>
      </c>
      <c r="BG953" s="116">
        <f>IF(N953="zákl. přenesená",J953,0)</f>
        <v>0</v>
      </c>
      <c r="BH953" s="116">
        <f>IF(N953="sníž. přenesená",J953,0)</f>
        <v>0</v>
      </c>
      <c r="BI953" s="116">
        <f>IF(N953="nulová",J953,0)</f>
        <v>0</v>
      </c>
      <c r="BJ953" s="13" t="s">
        <v>74</v>
      </c>
      <c r="BK953" s="116">
        <f>ROUND(I953*H953,2)</f>
        <v>11100</v>
      </c>
      <c r="BL953" s="13" t="s">
        <v>112</v>
      </c>
      <c r="BM953" s="115" t="s">
        <v>2082</v>
      </c>
    </row>
    <row r="954" spans="2:65" s="1" customFormat="1" ht="19.5">
      <c r="B954" s="25"/>
      <c r="D954" s="117" t="s">
        <v>114</v>
      </c>
      <c r="F954" s="118" t="s">
        <v>2083</v>
      </c>
      <c r="L954" s="25"/>
      <c r="M954" s="119"/>
      <c r="T954" s="46"/>
      <c r="AT954" s="13" t="s">
        <v>114</v>
      </c>
      <c r="AU954" s="13" t="s">
        <v>66</v>
      </c>
    </row>
    <row r="955" spans="2:65" s="1" customFormat="1" ht="16.5" customHeight="1">
      <c r="B955" s="104"/>
      <c r="C955" s="105" t="s">
        <v>1100</v>
      </c>
      <c r="D955" s="105" t="s">
        <v>107</v>
      </c>
      <c r="E955" s="106" t="s">
        <v>2084</v>
      </c>
      <c r="F955" s="107" t="s">
        <v>2085</v>
      </c>
      <c r="G955" s="108" t="s">
        <v>110</v>
      </c>
      <c r="H955" s="109">
        <v>40</v>
      </c>
      <c r="I955" s="110">
        <v>198</v>
      </c>
      <c r="J955" s="110">
        <f>ROUND(I955*H955,2)</f>
        <v>7920</v>
      </c>
      <c r="K955" s="107" t="s">
        <v>111</v>
      </c>
      <c r="L955" s="25"/>
      <c r="M955" s="111" t="s">
        <v>3</v>
      </c>
      <c r="N955" s="112" t="s">
        <v>37</v>
      </c>
      <c r="O955" s="113">
        <v>0</v>
      </c>
      <c r="P955" s="113">
        <f>O955*H955</f>
        <v>0</v>
      </c>
      <c r="Q955" s="113">
        <v>0</v>
      </c>
      <c r="R955" s="113">
        <f>Q955*H955</f>
        <v>0</v>
      </c>
      <c r="S955" s="113">
        <v>0</v>
      </c>
      <c r="T955" s="114">
        <f>S955*H955</f>
        <v>0</v>
      </c>
      <c r="AR955" s="115" t="s">
        <v>112</v>
      </c>
      <c r="AT955" s="115" t="s">
        <v>107</v>
      </c>
      <c r="AU955" s="115" t="s">
        <v>66</v>
      </c>
      <c r="AY955" s="13" t="s">
        <v>113</v>
      </c>
      <c r="BE955" s="116">
        <f>IF(N955="základní",J955,0)</f>
        <v>7920</v>
      </c>
      <c r="BF955" s="116">
        <f>IF(N955="snížená",J955,0)</f>
        <v>0</v>
      </c>
      <c r="BG955" s="116">
        <f>IF(N955="zákl. přenesená",J955,0)</f>
        <v>0</v>
      </c>
      <c r="BH955" s="116">
        <f>IF(N955="sníž. přenesená",J955,0)</f>
        <v>0</v>
      </c>
      <c r="BI955" s="116">
        <f>IF(N955="nulová",J955,0)</f>
        <v>0</v>
      </c>
      <c r="BJ955" s="13" t="s">
        <v>74</v>
      </c>
      <c r="BK955" s="116">
        <f>ROUND(I955*H955,2)</f>
        <v>7920</v>
      </c>
      <c r="BL955" s="13" t="s">
        <v>112</v>
      </c>
      <c r="BM955" s="115" t="s">
        <v>2086</v>
      </c>
    </row>
    <row r="956" spans="2:65" s="1" customFormat="1" ht="19.5">
      <c r="B956" s="25"/>
      <c r="D956" s="117" t="s">
        <v>114</v>
      </c>
      <c r="F956" s="118" t="s">
        <v>2087</v>
      </c>
      <c r="L956" s="25"/>
      <c r="M956" s="119"/>
      <c r="T956" s="46"/>
      <c r="AT956" s="13" t="s">
        <v>114</v>
      </c>
      <c r="AU956" s="13" t="s">
        <v>66</v>
      </c>
    </row>
    <row r="957" spans="2:65" s="1" customFormat="1" ht="16.5" customHeight="1">
      <c r="B957" s="104"/>
      <c r="C957" s="105" t="s">
        <v>2088</v>
      </c>
      <c r="D957" s="105" t="s">
        <v>107</v>
      </c>
      <c r="E957" s="106" t="s">
        <v>2089</v>
      </c>
      <c r="F957" s="107" t="s">
        <v>2090</v>
      </c>
      <c r="G957" s="108" t="s">
        <v>110</v>
      </c>
      <c r="H957" s="109">
        <v>500</v>
      </c>
      <c r="I957" s="110">
        <v>229</v>
      </c>
      <c r="J957" s="110">
        <f>ROUND(I957*H957,2)</f>
        <v>114500</v>
      </c>
      <c r="K957" s="107" t="s">
        <v>111</v>
      </c>
      <c r="L957" s="25"/>
      <c r="M957" s="111" t="s">
        <v>3</v>
      </c>
      <c r="N957" s="112" t="s">
        <v>37</v>
      </c>
      <c r="O957" s="113">
        <v>0</v>
      </c>
      <c r="P957" s="113">
        <f>O957*H957</f>
        <v>0</v>
      </c>
      <c r="Q957" s="113">
        <v>0</v>
      </c>
      <c r="R957" s="113">
        <f>Q957*H957</f>
        <v>0</v>
      </c>
      <c r="S957" s="113">
        <v>0</v>
      </c>
      <c r="T957" s="114">
        <f>S957*H957</f>
        <v>0</v>
      </c>
      <c r="AR957" s="115" t="s">
        <v>112</v>
      </c>
      <c r="AT957" s="115" t="s">
        <v>107</v>
      </c>
      <c r="AU957" s="115" t="s">
        <v>66</v>
      </c>
      <c r="AY957" s="13" t="s">
        <v>113</v>
      </c>
      <c r="BE957" s="116">
        <f>IF(N957="základní",J957,0)</f>
        <v>114500</v>
      </c>
      <c r="BF957" s="116">
        <f>IF(N957="snížená",J957,0)</f>
        <v>0</v>
      </c>
      <c r="BG957" s="116">
        <f>IF(N957="zákl. přenesená",J957,0)</f>
        <v>0</v>
      </c>
      <c r="BH957" s="116">
        <f>IF(N957="sníž. přenesená",J957,0)</f>
        <v>0</v>
      </c>
      <c r="BI957" s="116">
        <f>IF(N957="nulová",J957,0)</f>
        <v>0</v>
      </c>
      <c r="BJ957" s="13" t="s">
        <v>74</v>
      </c>
      <c r="BK957" s="116">
        <f>ROUND(I957*H957,2)</f>
        <v>114500</v>
      </c>
      <c r="BL957" s="13" t="s">
        <v>112</v>
      </c>
      <c r="BM957" s="115" t="s">
        <v>2091</v>
      </c>
    </row>
    <row r="958" spans="2:65" s="1" customFormat="1" ht="19.5">
      <c r="B958" s="25"/>
      <c r="D958" s="117" t="s">
        <v>114</v>
      </c>
      <c r="F958" s="118" t="s">
        <v>2092</v>
      </c>
      <c r="L958" s="25"/>
      <c r="M958" s="119"/>
      <c r="T958" s="46"/>
      <c r="AT958" s="13" t="s">
        <v>114</v>
      </c>
      <c r="AU958" s="13" t="s">
        <v>66</v>
      </c>
    </row>
    <row r="959" spans="2:65" s="1" customFormat="1" ht="16.5" customHeight="1">
      <c r="B959" s="104"/>
      <c r="C959" s="105" t="s">
        <v>1104</v>
      </c>
      <c r="D959" s="105" t="s">
        <v>107</v>
      </c>
      <c r="E959" s="106" t="s">
        <v>2093</v>
      </c>
      <c r="F959" s="107" t="s">
        <v>2094</v>
      </c>
      <c r="G959" s="108" t="s">
        <v>110</v>
      </c>
      <c r="H959" s="109">
        <v>50</v>
      </c>
      <c r="I959" s="110">
        <v>266</v>
      </c>
      <c r="J959" s="110">
        <f>ROUND(I959*H959,2)</f>
        <v>13300</v>
      </c>
      <c r="K959" s="107" t="s">
        <v>111</v>
      </c>
      <c r="L959" s="25"/>
      <c r="M959" s="111" t="s">
        <v>3</v>
      </c>
      <c r="N959" s="112" t="s">
        <v>37</v>
      </c>
      <c r="O959" s="113">
        <v>0</v>
      </c>
      <c r="P959" s="113">
        <f>O959*H959</f>
        <v>0</v>
      </c>
      <c r="Q959" s="113">
        <v>0</v>
      </c>
      <c r="R959" s="113">
        <f>Q959*H959</f>
        <v>0</v>
      </c>
      <c r="S959" s="113">
        <v>0</v>
      </c>
      <c r="T959" s="114">
        <f>S959*H959</f>
        <v>0</v>
      </c>
      <c r="AR959" s="115" t="s">
        <v>112</v>
      </c>
      <c r="AT959" s="115" t="s">
        <v>107</v>
      </c>
      <c r="AU959" s="115" t="s">
        <v>66</v>
      </c>
      <c r="AY959" s="13" t="s">
        <v>113</v>
      </c>
      <c r="BE959" s="116">
        <f>IF(N959="základní",J959,0)</f>
        <v>13300</v>
      </c>
      <c r="BF959" s="116">
        <f>IF(N959="snížená",J959,0)</f>
        <v>0</v>
      </c>
      <c r="BG959" s="116">
        <f>IF(N959="zákl. přenesená",J959,0)</f>
        <v>0</v>
      </c>
      <c r="BH959" s="116">
        <f>IF(N959="sníž. přenesená",J959,0)</f>
        <v>0</v>
      </c>
      <c r="BI959" s="116">
        <f>IF(N959="nulová",J959,0)</f>
        <v>0</v>
      </c>
      <c r="BJ959" s="13" t="s">
        <v>74</v>
      </c>
      <c r="BK959" s="116">
        <f>ROUND(I959*H959,2)</f>
        <v>13300</v>
      </c>
      <c r="BL959" s="13" t="s">
        <v>112</v>
      </c>
      <c r="BM959" s="115" t="s">
        <v>2095</v>
      </c>
    </row>
    <row r="960" spans="2:65" s="1" customFormat="1" ht="19.5">
      <c r="B960" s="25"/>
      <c r="D960" s="117" t="s">
        <v>114</v>
      </c>
      <c r="F960" s="118" t="s">
        <v>2096</v>
      </c>
      <c r="L960" s="25"/>
      <c r="M960" s="119"/>
      <c r="T960" s="46"/>
      <c r="AT960" s="13" t="s">
        <v>114</v>
      </c>
      <c r="AU960" s="13" t="s">
        <v>66</v>
      </c>
    </row>
    <row r="961" spans="2:65" s="1" customFormat="1" ht="16.5" customHeight="1">
      <c r="B961" s="104"/>
      <c r="C961" s="105" t="s">
        <v>2097</v>
      </c>
      <c r="D961" s="105" t="s">
        <v>107</v>
      </c>
      <c r="E961" s="106" t="s">
        <v>2098</v>
      </c>
      <c r="F961" s="107" t="s">
        <v>2099</v>
      </c>
      <c r="G961" s="108" t="s">
        <v>110</v>
      </c>
      <c r="H961" s="109">
        <v>200</v>
      </c>
      <c r="I961" s="110">
        <v>248</v>
      </c>
      <c r="J961" s="110">
        <f>ROUND(I961*H961,2)</f>
        <v>49600</v>
      </c>
      <c r="K961" s="107" t="s">
        <v>111</v>
      </c>
      <c r="L961" s="25"/>
      <c r="M961" s="111" t="s">
        <v>3</v>
      </c>
      <c r="N961" s="112" t="s">
        <v>37</v>
      </c>
      <c r="O961" s="113">
        <v>0</v>
      </c>
      <c r="P961" s="113">
        <f>O961*H961</f>
        <v>0</v>
      </c>
      <c r="Q961" s="113">
        <v>0</v>
      </c>
      <c r="R961" s="113">
        <f>Q961*H961</f>
        <v>0</v>
      </c>
      <c r="S961" s="113">
        <v>0</v>
      </c>
      <c r="T961" s="114">
        <f>S961*H961</f>
        <v>0</v>
      </c>
      <c r="AR961" s="115" t="s">
        <v>112</v>
      </c>
      <c r="AT961" s="115" t="s">
        <v>107</v>
      </c>
      <c r="AU961" s="115" t="s">
        <v>66</v>
      </c>
      <c r="AY961" s="13" t="s">
        <v>113</v>
      </c>
      <c r="BE961" s="116">
        <f>IF(N961="základní",J961,0)</f>
        <v>49600</v>
      </c>
      <c r="BF961" s="116">
        <f>IF(N961="snížená",J961,0)</f>
        <v>0</v>
      </c>
      <c r="BG961" s="116">
        <f>IF(N961="zákl. přenesená",J961,0)</f>
        <v>0</v>
      </c>
      <c r="BH961" s="116">
        <f>IF(N961="sníž. přenesená",J961,0)</f>
        <v>0</v>
      </c>
      <c r="BI961" s="116">
        <f>IF(N961="nulová",J961,0)</f>
        <v>0</v>
      </c>
      <c r="BJ961" s="13" t="s">
        <v>74</v>
      </c>
      <c r="BK961" s="116">
        <f>ROUND(I961*H961,2)</f>
        <v>49600</v>
      </c>
      <c r="BL961" s="13" t="s">
        <v>112</v>
      </c>
      <c r="BM961" s="115" t="s">
        <v>2100</v>
      </c>
    </row>
    <row r="962" spans="2:65" s="1" customFormat="1" ht="19.5">
      <c r="B962" s="25"/>
      <c r="D962" s="117" t="s">
        <v>114</v>
      </c>
      <c r="F962" s="118" t="s">
        <v>2101</v>
      </c>
      <c r="L962" s="25"/>
      <c r="M962" s="119"/>
      <c r="T962" s="46"/>
      <c r="AT962" s="13" t="s">
        <v>114</v>
      </c>
      <c r="AU962" s="13" t="s">
        <v>66</v>
      </c>
    </row>
    <row r="963" spans="2:65" s="1" customFormat="1" ht="16.5" customHeight="1">
      <c r="B963" s="104"/>
      <c r="C963" s="105" t="s">
        <v>1109</v>
      </c>
      <c r="D963" s="105" t="s">
        <v>107</v>
      </c>
      <c r="E963" s="106" t="s">
        <v>2102</v>
      </c>
      <c r="F963" s="107" t="s">
        <v>2103</v>
      </c>
      <c r="G963" s="108" t="s">
        <v>110</v>
      </c>
      <c r="H963" s="109">
        <v>200</v>
      </c>
      <c r="I963" s="110">
        <v>124</v>
      </c>
      <c r="J963" s="110">
        <f>ROUND(I963*H963,2)</f>
        <v>24800</v>
      </c>
      <c r="K963" s="107" t="s">
        <v>111</v>
      </c>
      <c r="L963" s="25"/>
      <c r="M963" s="111" t="s">
        <v>3</v>
      </c>
      <c r="N963" s="112" t="s">
        <v>37</v>
      </c>
      <c r="O963" s="113">
        <v>0</v>
      </c>
      <c r="P963" s="113">
        <f>O963*H963</f>
        <v>0</v>
      </c>
      <c r="Q963" s="113">
        <v>0</v>
      </c>
      <c r="R963" s="113">
        <f>Q963*H963</f>
        <v>0</v>
      </c>
      <c r="S963" s="113">
        <v>0</v>
      </c>
      <c r="T963" s="114">
        <f>S963*H963</f>
        <v>0</v>
      </c>
      <c r="AR963" s="115" t="s">
        <v>112</v>
      </c>
      <c r="AT963" s="115" t="s">
        <v>107</v>
      </c>
      <c r="AU963" s="115" t="s">
        <v>66</v>
      </c>
      <c r="AY963" s="13" t="s">
        <v>113</v>
      </c>
      <c r="BE963" s="116">
        <f>IF(N963="základní",J963,0)</f>
        <v>24800</v>
      </c>
      <c r="BF963" s="116">
        <f>IF(N963="snížená",J963,0)</f>
        <v>0</v>
      </c>
      <c r="BG963" s="116">
        <f>IF(N963="zákl. přenesená",J963,0)</f>
        <v>0</v>
      </c>
      <c r="BH963" s="116">
        <f>IF(N963="sníž. přenesená",J963,0)</f>
        <v>0</v>
      </c>
      <c r="BI963" s="116">
        <f>IF(N963="nulová",J963,0)</f>
        <v>0</v>
      </c>
      <c r="BJ963" s="13" t="s">
        <v>74</v>
      </c>
      <c r="BK963" s="116">
        <f>ROUND(I963*H963,2)</f>
        <v>24800</v>
      </c>
      <c r="BL963" s="13" t="s">
        <v>112</v>
      </c>
      <c r="BM963" s="115" t="s">
        <v>2104</v>
      </c>
    </row>
    <row r="964" spans="2:65" s="1" customFormat="1" ht="19.5">
      <c r="B964" s="25"/>
      <c r="D964" s="117" t="s">
        <v>114</v>
      </c>
      <c r="F964" s="118" t="s">
        <v>2105</v>
      </c>
      <c r="L964" s="25"/>
      <c r="M964" s="119"/>
      <c r="T964" s="46"/>
      <c r="AT964" s="13" t="s">
        <v>114</v>
      </c>
      <c r="AU964" s="13" t="s">
        <v>66</v>
      </c>
    </row>
    <row r="965" spans="2:65" s="1" customFormat="1" ht="16.5" customHeight="1">
      <c r="B965" s="104"/>
      <c r="C965" s="105" t="s">
        <v>2106</v>
      </c>
      <c r="D965" s="105" t="s">
        <v>107</v>
      </c>
      <c r="E965" s="106" t="s">
        <v>2107</v>
      </c>
      <c r="F965" s="107" t="s">
        <v>2108</v>
      </c>
      <c r="G965" s="108" t="s">
        <v>110</v>
      </c>
      <c r="H965" s="109">
        <v>200</v>
      </c>
      <c r="I965" s="110">
        <v>92.8</v>
      </c>
      <c r="J965" s="110">
        <f>ROUND(I965*H965,2)</f>
        <v>18560</v>
      </c>
      <c r="K965" s="107" t="s">
        <v>111</v>
      </c>
      <c r="L965" s="25"/>
      <c r="M965" s="111" t="s">
        <v>3</v>
      </c>
      <c r="N965" s="112" t="s">
        <v>37</v>
      </c>
      <c r="O965" s="113">
        <v>0</v>
      </c>
      <c r="P965" s="113">
        <f>O965*H965</f>
        <v>0</v>
      </c>
      <c r="Q965" s="113">
        <v>0</v>
      </c>
      <c r="R965" s="113">
        <f>Q965*H965</f>
        <v>0</v>
      </c>
      <c r="S965" s="113">
        <v>0</v>
      </c>
      <c r="T965" s="114">
        <f>S965*H965</f>
        <v>0</v>
      </c>
      <c r="AR965" s="115" t="s">
        <v>112</v>
      </c>
      <c r="AT965" s="115" t="s">
        <v>107</v>
      </c>
      <c r="AU965" s="115" t="s">
        <v>66</v>
      </c>
      <c r="AY965" s="13" t="s">
        <v>113</v>
      </c>
      <c r="BE965" s="116">
        <f>IF(N965="základní",J965,0)</f>
        <v>18560</v>
      </c>
      <c r="BF965" s="116">
        <f>IF(N965="snížená",J965,0)</f>
        <v>0</v>
      </c>
      <c r="BG965" s="116">
        <f>IF(N965="zákl. přenesená",J965,0)</f>
        <v>0</v>
      </c>
      <c r="BH965" s="116">
        <f>IF(N965="sníž. přenesená",J965,0)</f>
        <v>0</v>
      </c>
      <c r="BI965" s="116">
        <f>IF(N965="nulová",J965,0)</f>
        <v>0</v>
      </c>
      <c r="BJ965" s="13" t="s">
        <v>74</v>
      </c>
      <c r="BK965" s="116">
        <f>ROUND(I965*H965,2)</f>
        <v>18560</v>
      </c>
      <c r="BL965" s="13" t="s">
        <v>112</v>
      </c>
      <c r="BM965" s="115" t="s">
        <v>2109</v>
      </c>
    </row>
    <row r="966" spans="2:65" s="1" customFormat="1" ht="19.5">
      <c r="B966" s="25"/>
      <c r="D966" s="117" t="s">
        <v>114</v>
      </c>
      <c r="F966" s="118" t="s">
        <v>2110</v>
      </c>
      <c r="L966" s="25"/>
      <c r="M966" s="119"/>
      <c r="T966" s="46"/>
      <c r="AT966" s="13" t="s">
        <v>114</v>
      </c>
      <c r="AU966" s="13" t="s">
        <v>66</v>
      </c>
    </row>
    <row r="967" spans="2:65" s="1" customFormat="1" ht="16.5" customHeight="1">
      <c r="B967" s="104"/>
      <c r="C967" s="105" t="s">
        <v>1113</v>
      </c>
      <c r="D967" s="105" t="s">
        <v>107</v>
      </c>
      <c r="E967" s="106" t="s">
        <v>2111</v>
      </c>
      <c r="F967" s="107" t="s">
        <v>2112</v>
      </c>
      <c r="G967" s="108" t="s">
        <v>110</v>
      </c>
      <c r="H967" s="109">
        <v>200</v>
      </c>
      <c r="I967" s="110">
        <v>92.8</v>
      </c>
      <c r="J967" s="110">
        <f>ROUND(I967*H967,2)</f>
        <v>18560</v>
      </c>
      <c r="K967" s="107" t="s">
        <v>111</v>
      </c>
      <c r="L967" s="25"/>
      <c r="M967" s="111" t="s">
        <v>3</v>
      </c>
      <c r="N967" s="112" t="s">
        <v>37</v>
      </c>
      <c r="O967" s="113">
        <v>0</v>
      </c>
      <c r="P967" s="113">
        <f>O967*H967</f>
        <v>0</v>
      </c>
      <c r="Q967" s="113">
        <v>0</v>
      </c>
      <c r="R967" s="113">
        <f>Q967*H967</f>
        <v>0</v>
      </c>
      <c r="S967" s="113">
        <v>0</v>
      </c>
      <c r="T967" s="114">
        <f>S967*H967</f>
        <v>0</v>
      </c>
      <c r="AR967" s="115" t="s">
        <v>112</v>
      </c>
      <c r="AT967" s="115" t="s">
        <v>107</v>
      </c>
      <c r="AU967" s="115" t="s">
        <v>66</v>
      </c>
      <c r="AY967" s="13" t="s">
        <v>113</v>
      </c>
      <c r="BE967" s="116">
        <f>IF(N967="základní",J967,0)</f>
        <v>18560</v>
      </c>
      <c r="BF967" s="116">
        <f>IF(N967="snížená",J967,0)</f>
        <v>0</v>
      </c>
      <c r="BG967" s="116">
        <f>IF(N967="zákl. přenesená",J967,0)</f>
        <v>0</v>
      </c>
      <c r="BH967" s="116">
        <f>IF(N967="sníž. přenesená",J967,0)</f>
        <v>0</v>
      </c>
      <c r="BI967" s="116">
        <f>IF(N967="nulová",J967,0)</f>
        <v>0</v>
      </c>
      <c r="BJ967" s="13" t="s">
        <v>74</v>
      </c>
      <c r="BK967" s="116">
        <f>ROUND(I967*H967,2)</f>
        <v>18560</v>
      </c>
      <c r="BL967" s="13" t="s">
        <v>112</v>
      </c>
      <c r="BM967" s="115" t="s">
        <v>2113</v>
      </c>
    </row>
    <row r="968" spans="2:65" s="1" customFormat="1" ht="19.5">
      <c r="B968" s="25"/>
      <c r="D968" s="117" t="s">
        <v>114</v>
      </c>
      <c r="F968" s="118" t="s">
        <v>2114</v>
      </c>
      <c r="L968" s="25"/>
      <c r="M968" s="119"/>
      <c r="T968" s="46"/>
      <c r="AT968" s="13" t="s">
        <v>114</v>
      </c>
      <c r="AU968" s="13" t="s">
        <v>66</v>
      </c>
    </row>
    <row r="969" spans="2:65" s="1" customFormat="1" ht="16.5" customHeight="1">
      <c r="B969" s="104"/>
      <c r="C969" s="105" t="s">
        <v>2115</v>
      </c>
      <c r="D969" s="105" t="s">
        <v>107</v>
      </c>
      <c r="E969" s="106" t="s">
        <v>2116</v>
      </c>
      <c r="F969" s="107" t="s">
        <v>2117</v>
      </c>
      <c r="G969" s="108" t="s">
        <v>110</v>
      </c>
      <c r="H969" s="109">
        <v>200</v>
      </c>
      <c r="I969" s="110">
        <v>92.8</v>
      </c>
      <c r="J969" s="110">
        <f>ROUND(I969*H969,2)</f>
        <v>18560</v>
      </c>
      <c r="K969" s="107" t="s">
        <v>111</v>
      </c>
      <c r="L969" s="25"/>
      <c r="M969" s="111" t="s">
        <v>3</v>
      </c>
      <c r="N969" s="112" t="s">
        <v>37</v>
      </c>
      <c r="O969" s="113">
        <v>0</v>
      </c>
      <c r="P969" s="113">
        <f>O969*H969</f>
        <v>0</v>
      </c>
      <c r="Q969" s="113">
        <v>0</v>
      </c>
      <c r="R969" s="113">
        <f>Q969*H969</f>
        <v>0</v>
      </c>
      <c r="S969" s="113">
        <v>0</v>
      </c>
      <c r="T969" s="114">
        <f>S969*H969</f>
        <v>0</v>
      </c>
      <c r="AR969" s="115" t="s">
        <v>112</v>
      </c>
      <c r="AT969" s="115" t="s">
        <v>107</v>
      </c>
      <c r="AU969" s="115" t="s">
        <v>66</v>
      </c>
      <c r="AY969" s="13" t="s">
        <v>113</v>
      </c>
      <c r="BE969" s="116">
        <f>IF(N969="základní",J969,0)</f>
        <v>18560</v>
      </c>
      <c r="BF969" s="116">
        <f>IF(N969="snížená",J969,0)</f>
        <v>0</v>
      </c>
      <c r="BG969" s="116">
        <f>IF(N969="zákl. přenesená",J969,0)</f>
        <v>0</v>
      </c>
      <c r="BH969" s="116">
        <f>IF(N969="sníž. přenesená",J969,0)</f>
        <v>0</v>
      </c>
      <c r="BI969" s="116">
        <f>IF(N969="nulová",J969,0)</f>
        <v>0</v>
      </c>
      <c r="BJ969" s="13" t="s">
        <v>74</v>
      </c>
      <c r="BK969" s="116">
        <f>ROUND(I969*H969,2)</f>
        <v>18560</v>
      </c>
      <c r="BL969" s="13" t="s">
        <v>112</v>
      </c>
      <c r="BM969" s="115" t="s">
        <v>2118</v>
      </c>
    </row>
    <row r="970" spans="2:65" s="1" customFormat="1" ht="19.5">
      <c r="B970" s="25"/>
      <c r="D970" s="117" t="s">
        <v>114</v>
      </c>
      <c r="F970" s="118" t="s">
        <v>2119</v>
      </c>
      <c r="L970" s="25"/>
      <c r="M970" s="119"/>
      <c r="T970" s="46"/>
      <c r="AT970" s="13" t="s">
        <v>114</v>
      </c>
      <c r="AU970" s="13" t="s">
        <v>66</v>
      </c>
    </row>
    <row r="971" spans="2:65" s="1" customFormat="1" ht="16.5" customHeight="1">
      <c r="B971" s="104"/>
      <c r="C971" s="105" t="s">
        <v>1118</v>
      </c>
      <c r="D971" s="105" t="s">
        <v>107</v>
      </c>
      <c r="E971" s="106" t="s">
        <v>2120</v>
      </c>
      <c r="F971" s="107" t="s">
        <v>2121</v>
      </c>
      <c r="G971" s="108" t="s">
        <v>110</v>
      </c>
      <c r="H971" s="109">
        <v>500</v>
      </c>
      <c r="I971" s="110">
        <v>55.7</v>
      </c>
      <c r="J971" s="110">
        <f>ROUND(I971*H971,2)</f>
        <v>27850</v>
      </c>
      <c r="K971" s="107" t="s">
        <v>111</v>
      </c>
      <c r="L971" s="25"/>
      <c r="M971" s="111" t="s">
        <v>3</v>
      </c>
      <c r="N971" s="112" t="s">
        <v>37</v>
      </c>
      <c r="O971" s="113">
        <v>0</v>
      </c>
      <c r="P971" s="113">
        <f>O971*H971</f>
        <v>0</v>
      </c>
      <c r="Q971" s="113">
        <v>0</v>
      </c>
      <c r="R971" s="113">
        <f>Q971*H971</f>
        <v>0</v>
      </c>
      <c r="S971" s="113">
        <v>0</v>
      </c>
      <c r="T971" s="114">
        <f>S971*H971</f>
        <v>0</v>
      </c>
      <c r="AR971" s="115" t="s">
        <v>112</v>
      </c>
      <c r="AT971" s="115" t="s">
        <v>107</v>
      </c>
      <c r="AU971" s="115" t="s">
        <v>66</v>
      </c>
      <c r="AY971" s="13" t="s">
        <v>113</v>
      </c>
      <c r="BE971" s="116">
        <f>IF(N971="základní",J971,0)</f>
        <v>27850</v>
      </c>
      <c r="BF971" s="116">
        <f>IF(N971="snížená",J971,0)</f>
        <v>0</v>
      </c>
      <c r="BG971" s="116">
        <f>IF(N971="zákl. přenesená",J971,0)</f>
        <v>0</v>
      </c>
      <c r="BH971" s="116">
        <f>IF(N971="sníž. přenesená",J971,0)</f>
        <v>0</v>
      </c>
      <c r="BI971" s="116">
        <f>IF(N971="nulová",J971,0)</f>
        <v>0</v>
      </c>
      <c r="BJ971" s="13" t="s">
        <v>74</v>
      </c>
      <c r="BK971" s="116">
        <f>ROUND(I971*H971,2)</f>
        <v>27850</v>
      </c>
      <c r="BL971" s="13" t="s">
        <v>112</v>
      </c>
      <c r="BM971" s="115" t="s">
        <v>2122</v>
      </c>
    </row>
    <row r="972" spans="2:65" s="1" customFormat="1" ht="19.5">
      <c r="B972" s="25"/>
      <c r="D972" s="117" t="s">
        <v>114</v>
      </c>
      <c r="F972" s="118" t="s">
        <v>2123</v>
      </c>
      <c r="L972" s="25"/>
      <c r="M972" s="119"/>
      <c r="T972" s="46"/>
      <c r="AT972" s="13" t="s">
        <v>114</v>
      </c>
      <c r="AU972" s="13" t="s">
        <v>66</v>
      </c>
    </row>
    <row r="973" spans="2:65" s="1" customFormat="1" ht="16.5" customHeight="1">
      <c r="B973" s="104"/>
      <c r="C973" s="105" t="s">
        <v>2124</v>
      </c>
      <c r="D973" s="105" t="s">
        <v>107</v>
      </c>
      <c r="E973" s="106" t="s">
        <v>2125</v>
      </c>
      <c r="F973" s="107" t="s">
        <v>2126</v>
      </c>
      <c r="G973" s="108" t="s">
        <v>110</v>
      </c>
      <c r="H973" s="109">
        <v>400</v>
      </c>
      <c r="I973" s="110">
        <v>43.3</v>
      </c>
      <c r="J973" s="110">
        <f>ROUND(I973*H973,2)</f>
        <v>17320</v>
      </c>
      <c r="K973" s="107" t="s">
        <v>111</v>
      </c>
      <c r="L973" s="25"/>
      <c r="M973" s="111" t="s">
        <v>3</v>
      </c>
      <c r="N973" s="112" t="s">
        <v>37</v>
      </c>
      <c r="O973" s="113">
        <v>0</v>
      </c>
      <c r="P973" s="113">
        <f>O973*H973</f>
        <v>0</v>
      </c>
      <c r="Q973" s="113">
        <v>0</v>
      </c>
      <c r="R973" s="113">
        <f>Q973*H973</f>
        <v>0</v>
      </c>
      <c r="S973" s="113">
        <v>0</v>
      </c>
      <c r="T973" s="114">
        <f>S973*H973</f>
        <v>0</v>
      </c>
      <c r="AR973" s="115" t="s">
        <v>112</v>
      </c>
      <c r="AT973" s="115" t="s">
        <v>107</v>
      </c>
      <c r="AU973" s="115" t="s">
        <v>66</v>
      </c>
      <c r="AY973" s="13" t="s">
        <v>113</v>
      </c>
      <c r="BE973" s="116">
        <f>IF(N973="základní",J973,0)</f>
        <v>17320</v>
      </c>
      <c r="BF973" s="116">
        <f>IF(N973="snížená",J973,0)</f>
        <v>0</v>
      </c>
      <c r="BG973" s="116">
        <f>IF(N973="zákl. přenesená",J973,0)</f>
        <v>0</v>
      </c>
      <c r="BH973" s="116">
        <f>IF(N973="sníž. přenesená",J973,0)</f>
        <v>0</v>
      </c>
      <c r="BI973" s="116">
        <f>IF(N973="nulová",J973,0)</f>
        <v>0</v>
      </c>
      <c r="BJ973" s="13" t="s">
        <v>74</v>
      </c>
      <c r="BK973" s="116">
        <f>ROUND(I973*H973,2)</f>
        <v>17320</v>
      </c>
      <c r="BL973" s="13" t="s">
        <v>112</v>
      </c>
      <c r="BM973" s="115" t="s">
        <v>2127</v>
      </c>
    </row>
    <row r="974" spans="2:65" s="1" customFormat="1" ht="19.5">
      <c r="B974" s="25"/>
      <c r="D974" s="117" t="s">
        <v>114</v>
      </c>
      <c r="F974" s="118" t="s">
        <v>2128</v>
      </c>
      <c r="L974" s="25"/>
      <c r="M974" s="119"/>
      <c r="T974" s="46"/>
      <c r="AT974" s="13" t="s">
        <v>114</v>
      </c>
      <c r="AU974" s="13" t="s">
        <v>66</v>
      </c>
    </row>
    <row r="975" spans="2:65" s="1" customFormat="1" ht="16.5" customHeight="1">
      <c r="B975" s="104"/>
      <c r="C975" s="105" t="s">
        <v>1122</v>
      </c>
      <c r="D975" s="105" t="s">
        <v>107</v>
      </c>
      <c r="E975" s="106" t="s">
        <v>2129</v>
      </c>
      <c r="F975" s="107" t="s">
        <v>2130</v>
      </c>
      <c r="G975" s="108" t="s">
        <v>110</v>
      </c>
      <c r="H975" s="109">
        <v>200</v>
      </c>
      <c r="I975" s="110">
        <v>43.3</v>
      </c>
      <c r="J975" s="110">
        <f>ROUND(I975*H975,2)</f>
        <v>8660</v>
      </c>
      <c r="K975" s="107" t="s">
        <v>111</v>
      </c>
      <c r="L975" s="25"/>
      <c r="M975" s="111" t="s">
        <v>3</v>
      </c>
      <c r="N975" s="112" t="s">
        <v>37</v>
      </c>
      <c r="O975" s="113">
        <v>0</v>
      </c>
      <c r="P975" s="113">
        <f>O975*H975</f>
        <v>0</v>
      </c>
      <c r="Q975" s="113">
        <v>0</v>
      </c>
      <c r="R975" s="113">
        <f>Q975*H975</f>
        <v>0</v>
      </c>
      <c r="S975" s="113">
        <v>0</v>
      </c>
      <c r="T975" s="114">
        <f>S975*H975</f>
        <v>0</v>
      </c>
      <c r="AR975" s="115" t="s">
        <v>112</v>
      </c>
      <c r="AT975" s="115" t="s">
        <v>107</v>
      </c>
      <c r="AU975" s="115" t="s">
        <v>66</v>
      </c>
      <c r="AY975" s="13" t="s">
        <v>113</v>
      </c>
      <c r="BE975" s="116">
        <f>IF(N975="základní",J975,0)</f>
        <v>8660</v>
      </c>
      <c r="BF975" s="116">
        <f>IF(N975="snížená",J975,0)</f>
        <v>0</v>
      </c>
      <c r="BG975" s="116">
        <f>IF(N975="zákl. přenesená",J975,0)</f>
        <v>0</v>
      </c>
      <c r="BH975" s="116">
        <f>IF(N975="sníž. přenesená",J975,0)</f>
        <v>0</v>
      </c>
      <c r="BI975" s="116">
        <f>IF(N975="nulová",J975,0)</f>
        <v>0</v>
      </c>
      <c r="BJ975" s="13" t="s">
        <v>74</v>
      </c>
      <c r="BK975" s="116">
        <f>ROUND(I975*H975,2)</f>
        <v>8660</v>
      </c>
      <c r="BL975" s="13" t="s">
        <v>112</v>
      </c>
      <c r="BM975" s="115" t="s">
        <v>2131</v>
      </c>
    </row>
    <row r="976" spans="2:65" s="1" customFormat="1" ht="19.5">
      <c r="B976" s="25"/>
      <c r="D976" s="117" t="s">
        <v>114</v>
      </c>
      <c r="F976" s="118" t="s">
        <v>2132</v>
      </c>
      <c r="L976" s="25"/>
      <c r="M976" s="119"/>
      <c r="T976" s="46"/>
      <c r="AT976" s="13" t="s">
        <v>114</v>
      </c>
      <c r="AU976" s="13" t="s">
        <v>66</v>
      </c>
    </row>
    <row r="977" spans="2:65" s="1" customFormat="1" ht="16.5" customHeight="1">
      <c r="B977" s="104"/>
      <c r="C977" s="105" t="s">
        <v>2133</v>
      </c>
      <c r="D977" s="105" t="s">
        <v>107</v>
      </c>
      <c r="E977" s="106" t="s">
        <v>2134</v>
      </c>
      <c r="F977" s="107" t="s">
        <v>2135</v>
      </c>
      <c r="G977" s="108" t="s">
        <v>110</v>
      </c>
      <c r="H977" s="109">
        <v>100</v>
      </c>
      <c r="I977" s="110">
        <v>55.1</v>
      </c>
      <c r="J977" s="110">
        <f>ROUND(I977*H977,2)</f>
        <v>5510</v>
      </c>
      <c r="K977" s="107" t="s">
        <v>111</v>
      </c>
      <c r="L977" s="25"/>
      <c r="M977" s="111" t="s">
        <v>3</v>
      </c>
      <c r="N977" s="112" t="s">
        <v>37</v>
      </c>
      <c r="O977" s="113">
        <v>0</v>
      </c>
      <c r="P977" s="113">
        <f>O977*H977</f>
        <v>0</v>
      </c>
      <c r="Q977" s="113">
        <v>0</v>
      </c>
      <c r="R977" s="113">
        <f>Q977*H977</f>
        <v>0</v>
      </c>
      <c r="S977" s="113">
        <v>0</v>
      </c>
      <c r="T977" s="114">
        <f>S977*H977</f>
        <v>0</v>
      </c>
      <c r="AR977" s="115" t="s">
        <v>112</v>
      </c>
      <c r="AT977" s="115" t="s">
        <v>107</v>
      </c>
      <c r="AU977" s="115" t="s">
        <v>66</v>
      </c>
      <c r="AY977" s="13" t="s">
        <v>113</v>
      </c>
      <c r="BE977" s="116">
        <f>IF(N977="základní",J977,0)</f>
        <v>5510</v>
      </c>
      <c r="BF977" s="116">
        <f>IF(N977="snížená",J977,0)</f>
        <v>0</v>
      </c>
      <c r="BG977" s="116">
        <f>IF(N977="zákl. přenesená",J977,0)</f>
        <v>0</v>
      </c>
      <c r="BH977" s="116">
        <f>IF(N977="sníž. přenesená",J977,0)</f>
        <v>0</v>
      </c>
      <c r="BI977" s="116">
        <f>IF(N977="nulová",J977,0)</f>
        <v>0</v>
      </c>
      <c r="BJ977" s="13" t="s">
        <v>74</v>
      </c>
      <c r="BK977" s="116">
        <f>ROUND(I977*H977,2)</f>
        <v>5510</v>
      </c>
      <c r="BL977" s="13" t="s">
        <v>112</v>
      </c>
      <c r="BM977" s="115" t="s">
        <v>2136</v>
      </c>
    </row>
    <row r="978" spans="2:65" s="1" customFormat="1" ht="19.5">
      <c r="B978" s="25"/>
      <c r="D978" s="117" t="s">
        <v>114</v>
      </c>
      <c r="F978" s="118" t="s">
        <v>2137</v>
      </c>
      <c r="L978" s="25"/>
      <c r="M978" s="119"/>
      <c r="T978" s="46"/>
      <c r="AT978" s="13" t="s">
        <v>114</v>
      </c>
      <c r="AU978" s="13" t="s">
        <v>66</v>
      </c>
    </row>
    <row r="979" spans="2:65" s="1" customFormat="1" ht="16.5" customHeight="1">
      <c r="B979" s="104"/>
      <c r="C979" s="105" t="s">
        <v>1127</v>
      </c>
      <c r="D979" s="105" t="s">
        <v>107</v>
      </c>
      <c r="E979" s="106" t="s">
        <v>2138</v>
      </c>
      <c r="F979" s="107" t="s">
        <v>2139</v>
      </c>
      <c r="G979" s="108" t="s">
        <v>110</v>
      </c>
      <c r="H979" s="109">
        <v>100</v>
      </c>
      <c r="I979" s="110">
        <v>86.7</v>
      </c>
      <c r="J979" s="110">
        <f>ROUND(I979*H979,2)</f>
        <v>8670</v>
      </c>
      <c r="K979" s="107" t="s">
        <v>111</v>
      </c>
      <c r="L979" s="25"/>
      <c r="M979" s="111" t="s">
        <v>3</v>
      </c>
      <c r="N979" s="112" t="s">
        <v>37</v>
      </c>
      <c r="O979" s="113">
        <v>0</v>
      </c>
      <c r="P979" s="113">
        <f>O979*H979</f>
        <v>0</v>
      </c>
      <c r="Q979" s="113">
        <v>0</v>
      </c>
      <c r="R979" s="113">
        <f>Q979*H979</f>
        <v>0</v>
      </c>
      <c r="S979" s="113">
        <v>0</v>
      </c>
      <c r="T979" s="114">
        <f>S979*H979</f>
        <v>0</v>
      </c>
      <c r="AR979" s="115" t="s">
        <v>112</v>
      </c>
      <c r="AT979" s="115" t="s">
        <v>107</v>
      </c>
      <c r="AU979" s="115" t="s">
        <v>66</v>
      </c>
      <c r="AY979" s="13" t="s">
        <v>113</v>
      </c>
      <c r="BE979" s="116">
        <f>IF(N979="základní",J979,0)</f>
        <v>8670</v>
      </c>
      <c r="BF979" s="116">
        <f>IF(N979="snížená",J979,0)</f>
        <v>0</v>
      </c>
      <c r="BG979" s="116">
        <f>IF(N979="zákl. přenesená",J979,0)</f>
        <v>0</v>
      </c>
      <c r="BH979" s="116">
        <f>IF(N979="sníž. přenesená",J979,0)</f>
        <v>0</v>
      </c>
      <c r="BI979" s="116">
        <f>IF(N979="nulová",J979,0)</f>
        <v>0</v>
      </c>
      <c r="BJ979" s="13" t="s">
        <v>74</v>
      </c>
      <c r="BK979" s="116">
        <f>ROUND(I979*H979,2)</f>
        <v>8670</v>
      </c>
      <c r="BL979" s="13" t="s">
        <v>112</v>
      </c>
      <c r="BM979" s="115" t="s">
        <v>2140</v>
      </c>
    </row>
    <row r="980" spans="2:65" s="1" customFormat="1" ht="19.5">
      <c r="B980" s="25"/>
      <c r="D980" s="117" t="s">
        <v>114</v>
      </c>
      <c r="F980" s="118" t="s">
        <v>2141</v>
      </c>
      <c r="L980" s="25"/>
      <c r="M980" s="119"/>
      <c r="T980" s="46"/>
      <c r="AT980" s="13" t="s">
        <v>114</v>
      </c>
      <c r="AU980" s="13" t="s">
        <v>66</v>
      </c>
    </row>
    <row r="981" spans="2:65" s="1" customFormat="1" ht="16.5" customHeight="1">
      <c r="B981" s="104"/>
      <c r="C981" s="105" t="s">
        <v>2142</v>
      </c>
      <c r="D981" s="105" t="s">
        <v>107</v>
      </c>
      <c r="E981" s="106" t="s">
        <v>2143</v>
      </c>
      <c r="F981" s="107" t="s">
        <v>2144</v>
      </c>
      <c r="G981" s="108" t="s">
        <v>110</v>
      </c>
      <c r="H981" s="109">
        <v>100</v>
      </c>
      <c r="I981" s="110">
        <v>80.5</v>
      </c>
      <c r="J981" s="110">
        <f>ROUND(I981*H981,2)</f>
        <v>8050</v>
      </c>
      <c r="K981" s="107" t="s">
        <v>111</v>
      </c>
      <c r="L981" s="25"/>
      <c r="M981" s="111" t="s">
        <v>3</v>
      </c>
      <c r="N981" s="112" t="s">
        <v>37</v>
      </c>
      <c r="O981" s="113">
        <v>0</v>
      </c>
      <c r="P981" s="113">
        <f>O981*H981</f>
        <v>0</v>
      </c>
      <c r="Q981" s="113">
        <v>0</v>
      </c>
      <c r="R981" s="113">
        <f>Q981*H981</f>
        <v>0</v>
      </c>
      <c r="S981" s="113">
        <v>0</v>
      </c>
      <c r="T981" s="114">
        <f>S981*H981</f>
        <v>0</v>
      </c>
      <c r="AR981" s="115" t="s">
        <v>112</v>
      </c>
      <c r="AT981" s="115" t="s">
        <v>107</v>
      </c>
      <c r="AU981" s="115" t="s">
        <v>66</v>
      </c>
      <c r="AY981" s="13" t="s">
        <v>113</v>
      </c>
      <c r="BE981" s="116">
        <f>IF(N981="základní",J981,0)</f>
        <v>8050</v>
      </c>
      <c r="BF981" s="116">
        <f>IF(N981="snížená",J981,0)</f>
        <v>0</v>
      </c>
      <c r="BG981" s="116">
        <f>IF(N981="zákl. přenesená",J981,0)</f>
        <v>0</v>
      </c>
      <c r="BH981" s="116">
        <f>IF(N981="sníž. přenesená",J981,0)</f>
        <v>0</v>
      </c>
      <c r="BI981" s="116">
        <f>IF(N981="nulová",J981,0)</f>
        <v>0</v>
      </c>
      <c r="BJ981" s="13" t="s">
        <v>74</v>
      </c>
      <c r="BK981" s="116">
        <f>ROUND(I981*H981,2)</f>
        <v>8050</v>
      </c>
      <c r="BL981" s="13" t="s">
        <v>112</v>
      </c>
      <c r="BM981" s="115" t="s">
        <v>2145</v>
      </c>
    </row>
    <row r="982" spans="2:65" s="1" customFormat="1" ht="19.5">
      <c r="B982" s="25"/>
      <c r="D982" s="117" t="s">
        <v>114</v>
      </c>
      <c r="F982" s="118" t="s">
        <v>2146</v>
      </c>
      <c r="L982" s="25"/>
      <c r="M982" s="119"/>
      <c r="T982" s="46"/>
      <c r="AT982" s="13" t="s">
        <v>114</v>
      </c>
      <c r="AU982" s="13" t="s">
        <v>66</v>
      </c>
    </row>
    <row r="983" spans="2:65" s="1" customFormat="1" ht="16.5" customHeight="1">
      <c r="B983" s="104"/>
      <c r="C983" s="105" t="s">
        <v>1131</v>
      </c>
      <c r="D983" s="105" t="s">
        <v>107</v>
      </c>
      <c r="E983" s="106" t="s">
        <v>2147</v>
      </c>
      <c r="F983" s="107" t="s">
        <v>2148</v>
      </c>
      <c r="G983" s="108" t="s">
        <v>110</v>
      </c>
      <c r="H983" s="109">
        <v>100</v>
      </c>
      <c r="I983" s="110">
        <v>80.5</v>
      </c>
      <c r="J983" s="110">
        <f>ROUND(I983*H983,2)</f>
        <v>8050</v>
      </c>
      <c r="K983" s="107" t="s">
        <v>111</v>
      </c>
      <c r="L983" s="25"/>
      <c r="M983" s="111" t="s">
        <v>3</v>
      </c>
      <c r="N983" s="112" t="s">
        <v>37</v>
      </c>
      <c r="O983" s="113">
        <v>0</v>
      </c>
      <c r="P983" s="113">
        <f>O983*H983</f>
        <v>0</v>
      </c>
      <c r="Q983" s="113">
        <v>0</v>
      </c>
      <c r="R983" s="113">
        <f>Q983*H983</f>
        <v>0</v>
      </c>
      <c r="S983" s="113">
        <v>0</v>
      </c>
      <c r="T983" s="114">
        <f>S983*H983</f>
        <v>0</v>
      </c>
      <c r="AR983" s="115" t="s">
        <v>112</v>
      </c>
      <c r="AT983" s="115" t="s">
        <v>107</v>
      </c>
      <c r="AU983" s="115" t="s">
        <v>66</v>
      </c>
      <c r="AY983" s="13" t="s">
        <v>113</v>
      </c>
      <c r="BE983" s="116">
        <f>IF(N983="základní",J983,0)</f>
        <v>8050</v>
      </c>
      <c r="BF983" s="116">
        <f>IF(N983="snížená",J983,0)</f>
        <v>0</v>
      </c>
      <c r="BG983" s="116">
        <f>IF(N983="zákl. přenesená",J983,0)</f>
        <v>0</v>
      </c>
      <c r="BH983" s="116">
        <f>IF(N983="sníž. přenesená",J983,0)</f>
        <v>0</v>
      </c>
      <c r="BI983" s="116">
        <f>IF(N983="nulová",J983,0)</f>
        <v>0</v>
      </c>
      <c r="BJ983" s="13" t="s">
        <v>74</v>
      </c>
      <c r="BK983" s="116">
        <f>ROUND(I983*H983,2)</f>
        <v>8050</v>
      </c>
      <c r="BL983" s="13" t="s">
        <v>112</v>
      </c>
      <c r="BM983" s="115" t="s">
        <v>2149</v>
      </c>
    </row>
    <row r="984" spans="2:65" s="1" customFormat="1" ht="19.5">
      <c r="B984" s="25"/>
      <c r="D984" s="117" t="s">
        <v>114</v>
      </c>
      <c r="F984" s="118" t="s">
        <v>2150</v>
      </c>
      <c r="L984" s="25"/>
      <c r="M984" s="119"/>
      <c r="T984" s="46"/>
      <c r="AT984" s="13" t="s">
        <v>114</v>
      </c>
      <c r="AU984" s="13" t="s">
        <v>66</v>
      </c>
    </row>
    <row r="985" spans="2:65" s="1" customFormat="1" ht="16.5" customHeight="1">
      <c r="B985" s="104"/>
      <c r="C985" s="105" t="s">
        <v>2151</v>
      </c>
      <c r="D985" s="105" t="s">
        <v>107</v>
      </c>
      <c r="E985" s="106" t="s">
        <v>2152</v>
      </c>
      <c r="F985" s="107" t="s">
        <v>2153</v>
      </c>
      <c r="G985" s="108" t="s">
        <v>110</v>
      </c>
      <c r="H985" s="109">
        <v>20</v>
      </c>
      <c r="I985" s="110">
        <v>61.9</v>
      </c>
      <c r="J985" s="110">
        <f>ROUND(I985*H985,2)</f>
        <v>1238</v>
      </c>
      <c r="K985" s="107" t="s">
        <v>111</v>
      </c>
      <c r="L985" s="25"/>
      <c r="M985" s="111" t="s">
        <v>3</v>
      </c>
      <c r="N985" s="112" t="s">
        <v>37</v>
      </c>
      <c r="O985" s="113">
        <v>0</v>
      </c>
      <c r="P985" s="113">
        <f>O985*H985</f>
        <v>0</v>
      </c>
      <c r="Q985" s="113">
        <v>0</v>
      </c>
      <c r="R985" s="113">
        <f>Q985*H985</f>
        <v>0</v>
      </c>
      <c r="S985" s="113">
        <v>0</v>
      </c>
      <c r="T985" s="114">
        <f>S985*H985</f>
        <v>0</v>
      </c>
      <c r="AR985" s="115" t="s">
        <v>112</v>
      </c>
      <c r="AT985" s="115" t="s">
        <v>107</v>
      </c>
      <c r="AU985" s="115" t="s">
        <v>66</v>
      </c>
      <c r="AY985" s="13" t="s">
        <v>113</v>
      </c>
      <c r="BE985" s="116">
        <f>IF(N985="základní",J985,0)</f>
        <v>1238</v>
      </c>
      <c r="BF985" s="116">
        <f>IF(N985="snížená",J985,0)</f>
        <v>0</v>
      </c>
      <c r="BG985" s="116">
        <f>IF(N985="zákl. přenesená",J985,0)</f>
        <v>0</v>
      </c>
      <c r="BH985" s="116">
        <f>IF(N985="sníž. přenesená",J985,0)</f>
        <v>0</v>
      </c>
      <c r="BI985" s="116">
        <f>IF(N985="nulová",J985,0)</f>
        <v>0</v>
      </c>
      <c r="BJ985" s="13" t="s">
        <v>74</v>
      </c>
      <c r="BK985" s="116">
        <f>ROUND(I985*H985,2)</f>
        <v>1238</v>
      </c>
      <c r="BL985" s="13" t="s">
        <v>112</v>
      </c>
      <c r="BM985" s="115" t="s">
        <v>2154</v>
      </c>
    </row>
    <row r="986" spans="2:65" s="1" customFormat="1" ht="19.5">
      <c r="B986" s="25"/>
      <c r="D986" s="117" t="s">
        <v>114</v>
      </c>
      <c r="F986" s="118" t="s">
        <v>2155</v>
      </c>
      <c r="L986" s="25"/>
      <c r="M986" s="119"/>
      <c r="T986" s="46"/>
      <c r="AT986" s="13" t="s">
        <v>114</v>
      </c>
      <c r="AU986" s="13" t="s">
        <v>66</v>
      </c>
    </row>
    <row r="987" spans="2:65" s="1" customFormat="1" ht="16.5" customHeight="1">
      <c r="B987" s="104"/>
      <c r="C987" s="105" t="s">
        <v>1136</v>
      </c>
      <c r="D987" s="105" t="s">
        <v>107</v>
      </c>
      <c r="E987" s="106" t="s">
        <v>2156</v>
      </c>
      <c r="F987" s="107" t="s">
        <v>2157</v>
      </c>
      <c r="G987" s="108" t="s">
        <v>110</v>
      </c>
      <c r="H987" s="109">
        <v>20</v>
      </c>
      <c r="I987" s="110">
        <v>55.7</v>
      </c>
      <c r="J987" s="110">
        <f>ROUND(I987*H987,2)</f>
        <v>1114</v>
      </c>
      <c r="K987" s="107" t="s">
        <v>111</v>
      </c>
      <c r="L987" s="25"/>
      <c r="M987" s="111" t="s">
        <v>3</v>
      </c>
      <c r="N987" s="112" t="s">
        <v>37</v>
      </c>
      <c r="O987" s="113">
        <v>0</v>
      </c>
      <c r="P987" s="113">
        <f>O987*H987</f>
        <v>0</v>
      </c>
      <c r="Q987" s="113">
        <v>0</v>
      </c>
      <c r="R987" s="113">
        <f>Q987*H987</f>
        <v>0</v>
      </c>
      <c r="S987" s="113">
        <v>0</v>
      </c>
      <c r="T987" s="114">
        <f>S987*H987</f>
        <v>0</v>
      </c>
      <c r="AR987" s="115" t="s">
        <v>112</v>
      </c>
      <c r="AT987" s="115" t="s">
        <v>107</v>
      </c>
      <c r="AU987" s="115" t="s">
        <v>66</v>
      </c>
      <c r="AY987" s="13" t="s">
        <v>113</v>
      </c>
      <c r="BE987" s="116">
        <f>IF(N987="základní",J987,0)</f>
        <v>1114</v>
      </c>
      <c r="BF987" s="116">
        <f>IF(N987="snížená",J987,0)</f>
        <v>0</v>
      </c>
      <c r="BG987" s="116">
        <f>IF(N987="zákl. přenesená",J987,0)</f>
        <v>0</v>
      </c>
      <c r="BH987" s="116">
        <f>IF(N987="sníž. přenesená",J987,0)</f>
        <v>0</v>
      </c>
      <c r="BI987" s="116">
        <f>IF(N987="nulová",J987,0)</f>
        <v>0</v>
      </c>
      <c r="BJ987" s="13" t="s">
        <v>74</v>
      </c>
      <c r="BK987" s="116">
        <f>ROUND(I987*H987,2)</f>
        <v>1114</v>
      </c>
      <c r="BL987" s="13" t="s">
        <v>112</v>
      </c>
      <c r="BM987" s="115" t="s">
        <v>2158</v>
      </c>
    </row>
    <row r="988" spans="2:65" s="1" customFormat="1" ht="19.5">
      <c r="B988" s="25"/>
      <c r="D988" s="117" t="s">
        <v>114</v>
      </c>
      <c r="F988" s="118" t="s">
        <v>2159</v>
      </c>
      <c r="L988" s="25"/>
      <c r="M988" s="119"/>
      <c r="T988" s="46"/>
      <c r="AT988" s="13" t="s">
        <v>114</v>
      </c>
      <c r="AU988" s="13" t="s">
        <v>66</v>
      </c>
    </row>
    <row r="989" spans="2:65" s="1" customFormat="1" ht="16.5" customHeight="1">
      <c r="B989" s="104"/>
      <c r="C989" s="105" t="s">
        <v>2160</v>
      </c>
      <c r="D989" s="105" t="s">
        <v>107</v>
      </c>
      <c r="E989" s="106" t="s">
        <v>2161</v>
      </c>
      <c r="F989" s="107" t="s">
        <v>2162</v>
      </c>
      <c r="G989" s="108" t="s">
        <v>110</v>
      </c>
      <c r="H989" s="109">
        <v>200</v>
      </c>
      <c r="I989" s="110">
        <v>55.7</v>
      </c>
      <c r="J989" s="110">
        <f>ROUND(I989*H989,2)</f>
        <v>11140</v>
      </c>
      <c r="K989" s="107" t="s">
        <v>111</v>
      </c>
      <c r="L989" s="25"/>
      <c r="M989" s="111" t="s">
        <v>3</v>
      </c>
      <c r="N989" s="112" t="s">
        <v>37</v>
      </c>
      <c r="O989" s="113">
        <v>0</v>
      </c>
      <c r="P989" s="113">
        <f>O989*H989</f>
        <v>0</v>
      </c>
      <c r="Q989" s="113">
        <v>0</v>
      </c>
      <c r="R989" s="113">
        <f>Q989*H989</f>
        <v>0</v>
      </c>
      <c r="S989" s="113">
        <v>0</v>
      </c>
      <c r="T989" s="114">
        <f>S989*H989</f>
        <v>0</v>
      </c>
      <c r="AR989" s="115" t="s">
        <v>112</v>
      </c>
      <c r="AT989" s="115" t="s">
        <v>107</v>
      </c>
      <c r="AU989" s="115" t="s">
        <v>66</v>
      </c>
      <c r="AY989" s="13" t="s">
        <v>113</v>
      </c>
      <c r="BE989" s="116">
        <f>IF(N989="základní",J989,0)</f>
        <v>11140</v>
      </c>
      <c r="BF989" s="116">
        <f>IF(N989="snížená",J989,0)</f>
        <v>0</v>
      </c>
      <c r="BG989" s="116">
        <f>IF(N989="zákl. přenesená",J989,0)</f>
        <v>0</v>
      </c>
      <c r="BH989" s="116">
        <f>IF(N989="sníž. přenesená",J989,0)</f>
        <v>0</v>
      </c>
      <c r="BI989" s="116">
        <f>IF(N989="nulová",J989,0)</f>
        <v>0</v>
      </c>
      <c r="BJ989" s="13" t="s">
        <v>74</v>
      </c>
      <c r="BK989" s="116">
        <f>ROUND(I989*H989,2)</f>
        <v>11140</v>
      </c>
      <c r="BL989" s="13" t="s">
        <v>112</v>
      </c>
      <c r="BM989" s="115" t="s">
        <v>2163</v>
      </c>
    </row>
    <row r="990" spans="2:65" s="1" customFormat="1" ht="19.5">
      <c r="B990" s="25"/>
      <c r="D990" s="117" t="s">
        <v>114</v>
      </c>
      <c r="F990" s="118" t="s">
        <v>2164</v>
      </c>
      <c r="L990" s="25"/>
      <c r="M990" s="119"/>
      <c r="T990" s="46"/>
      <c r="AT990" s="13" t="s">
        <v>114</v>
      </c>
      <c r="AU990" s="13" t="s">
        <v>66</v>
      </c>
    </row>
    <row r="991" spans="2:65" s="1" customFormat="1" ht="16.5" customHeight="1">
      <c r="B991" s="104"/>
      <c r="C991" s="105" t="s">
        <v>1140</v>
      </c>
      <c r="D991" s="105" t="s">
        <v>107</v>
      </c>
      <c r="E991" s="106" t="s">
        <v>2165</v>
      </c>
      <c r="F991" s="107" t="s">
        <v>2166</v>
      </c>
      <c r="G991" s="108" t="s">
        <v>110</v>
      </c>
      <c r="H991" s="109">
        <v>40</v>
      </c>
      <c r="I991" s="110">
        <v>55.7</v>
      </c>
      <c r="J991" s="110">
        <f>ROUND(I991*H991,2)</f>
        <v>2228</v>
      </c>
      <c r="K991" s="107" t="s">
        <v>111</v>
      </c>
      <c r="L991" s="25"/>
      <c r="M991" s="111" t="s">
        <v>3</v>
      </c>
      <c r="N991" s="112" t="s">
        <v>37</v>
      </c>
      <c r="O991" s="113">
        <v>0</v>
      </c>
      <c r="P991" s="113">
        <f>O991*H991</f>
        <v>0</v>
      </c>
      <c r="Q991" s="113">
        <v>0</v>
      </c>
      <c r="R991" s="113">
        <f>Q991*H991</f>
        <v>0</v>
      </c>
      <c r="S991" s="113">
        <v>0</v>
      </c>
      <c r="T991" s="114">
        <f>S991*H991</f>
        <v>0</v>
      </c>
      <c r="AR991" s="115" t="s">
        <v>112</v>
      </c>
      <c r="AT991" s="115" t="s">
        <v>107</v>
      </c>
      <c r="AU991" s="115" t="s">
        <v>66</v>
      </c>
      <c r="AY991" s="13" t="s">
        <v>113</v>
      </c>
      <c r="BE991" s="116">
        <f>IF(N991="základní",J991,0)</f>
        <v>2228</v>
      </c>
      <c r="BF991" s="116">
        <f>IF(N991="snížená",J991,0)</f>
        <v>0</v>
      </c>
      <c r="BG991" s="116">
        <f>IF(N991="zákl. přenesená",J991,0)</f>
        <v>0</v>
      </c>
      <c r="BH991" s="116">
        <f>IF(N991="sníž. přenesená",J991,0)</f>
        <v>0</v>
      </c>
      <c r="BI991" s="116">
        <f>IF(N991="nulová",J991,0)</f>
        <v>0</v>
      </c>
      <c r="BJ991" s="13" t="s">
        <v>74</v>
      </c>
      <c r="BK991" s="116">
        <f>ROUND(I991*H991,2)</f>
        <v>2228</v>
      </c>
      <c r="BL991" s="13" t="s">
        <v>112</v>
      </c>
      <c r="BM991" s="115" t="s">
        <v>2167</v>
      </c>
    </row>
    <row r="992" spans="2:65" s="1" customFormat="1" ht="19.5">
      <c r="B992" s="25"/>
      <c r="D992" s="117" t="s">
        <v>114</v>
      </c>
      <c r="F992" s="118" t="s">
        <v>2168</v>
      </c>
      <c r="L992" s="25"/>
      <c r="M992" s="119"/>
      <c r="T992" s="46"/>
      <c r="AT992" s="13" t="s">
        <v>114</v>
      </c>
      <c r="AU992" s="13" t="s">
        <v>66</v>
      </c>
    </row>
    <row r="993" spans="2:65" s="1" customFormat="1" ht="16.5" customHeight="1">
      <c r="B993" s="104"/>
      <c r="C993" s="105" t="s">
        <v>2169</v>
      </c>
      <c r="D993" s="105" t="s">
        <v>107</v>
      </c>
      <c r="E993" s="106" t="s">
        <v>2170</v>
      </c>
      <c r="F993" s="107" t="s">
        <v>2171</v>
      </c>
      <c r="G993" s="108" t="s">
        <v>110</v>
      </c>
      <c r="H993" s="109">
        <v>100</v>
      </c>
      <c r="I993" s="110">
        <v>55.7</v>
      </c>
      <c r="J993" s="110">
        <f>ROUND(I993*H993,2)</f>
        <v>5570</v>
      </c>
      <c r="K993" s="107" t="s">
        <v>111</v>
      </c>
      <c r="L993" s="25"/>
      <c r="M993" s="111" t="s">
        <v>3</v>
      </c>
      <c r="N993" s="112" t="s">
        <v>37</v>
      </c>
      <c r="O993" s="113">
        <v>0</v>
      </c>
      <c r="P993" s="113">
        <f>O993*H993</f>
        <v>0</v>
      </c>
      <c r="Q993" s="113">
        <v>0</v>
      </c>
      <c r="R993" s="113">
        <f>Q993*H993</f>
        <v>0</v>
      </c>
      <c r="S993" s="113">
        <v>0</v>
      </c>
      <c r="T993" s="114">
        <f>S993*H993</f>
        <v>0</v>
      </c>
      <c r="AR993" s="115" t="s">
        <v>112</v>
      </c>
      <c r="AT993" s="115" t="s">
        <v>107</v>
      </c>
      <c r="AU993" s="115" t="s">
        <v>66</v>
      </c>
      <c r="AY993" s="13" t="s">
        <v>113</v>
      </c>
      <c r="BE993" s="116">
        <f>IF(N993="základní",J993,0)</f>
        <v>5570</v>
      </c>
      <c r="BF993" s="116">
        <f>IF(N993="snížená",J993,0)</f>
        <v>0</v>
      </c>
      <c r="BG993" s="116">
        <f>IF(N993="zákl. přenesená",J993,0)</f>
        <v>0</v>
      </c>
      <c r="BH993" s="116">
        <f>IF(N993="sníž. přenesená",J993,0)</f>
        <v>0</v>
      </c>
      <c r="BI993" s="116">
        <f>IF(N993="nulová",J993,0)</f>
        <v>0</v>
      </c>
      <c r="BJ993" s="13" t="s">
        <v>74</v>
      </c>
      <c r="BK993" s="116">
        <f>ROUND(I993*H993,2)</f>
        <v>5570</v>
      </c>
      <c r="BL993" s="13" t="s">
        <v>112</v>
      </c>
      <c r="BM993" s="115" t="s">
        <v>2172</v>
      </c>
    </row>
    <row r="994" spans="2:65" s="1" customFormat="1" ht="19.5">
      <c r="B994" s="25"/>
      <c r="D994" s="117" t="s">
        <v>114</v>
      </c>
      <c r="F994" s="118" t="s">
        <v>2173</v>
      </c>
      <c r="L994" s="25"/>
      <c r="M994" s="119"/>
      <c r="T994" s="46"/>
      <c r="AT994" s="13" t="s">
        <v>114</v>
      </c>
      <c r="AU994" s="13" t="s">
        <v>66</v>
      </c>
    </row>
    <row r="995" spans="2:65" s="1" customFormat="1" ht="16.5" customHeight="1">
      <c r="B995" s="104"/>
      <c r="C995" s="105" t="s">
        <v>1145</v>
      </c>
      <c r="D995" s="105" t="s">
        <v>107</v>
      </c>
      <c r="E995" s="106" t="s">
        <v>2174</v>
      </c>
      <c r="F995" s="107" t="s">
        <v>2175</v>
      </c>
      <c r="G995" s="108" t="s">
        <v>110</v>
      </c>
      <c r="H995" s="109">
        <v>40</v>
      </c>
      <c r="I995" s="110">
        <v>37.1</v>
      </c>
      <c r="J995" s="110">
        <f>ROUND(I995*H995,2)</f>
        <v>1484</v>
      </c>
      <c r="K995" s="107" t="s">
        <v>111</v>
      </c>
      <c r="L995" s="25"/>
      <c r="M995" s="111" t="s">
        <v>3</v>
      </c>
      <c r="N995" s="112" t="s">
        <v>37</v>
      </c>
      <c r="O995" s="113">
        <v>0</v>
      </c>
      <c r="P995" s="113">
        <f>O995*H995</f>
        <v>0</v>
      </c>
      <c r="Q995" s="113">
        <v>0</v>
      </c>
      <c r="R995" s="113">
        <f>Q995*H995</f>
        <v>0</v>
      </c>
      <c r="S995" s="113">
        <v>0</v>
      </c>
      <c r="T995" s="114">
        <f>S995*H995</f>
        <v>0</v>
      </c>
      <c r="AR995" s="115" t="s">
        <v>112</v>
      </c>
      <c r="AT995" s="115" t="s">
        <v>107</v>
      </c>
      <c r="AU995" s="115" t="s">
        <v>66</v>
      </c>
      <c r="AY995" s="13" t="s">
        <v>113</v>
      </c>
      <c r="BE995" s="116">
        <f>IF(N995="základní",J995,0)</f>
        <v>1484</v>
      </c>
      <c r="BF995" s="116">
        <f>IF(N995="snížená",J995,0)</f>
        <v>0</v>
      </c>
      <c r="BG995" s="116">
        <f>IF(N995="zákl. přenesená",J995,0)</f>
        <v>0</v>
      </c>
      <c r="BH995" s="116">
        <f>IF(N995="sníž. přenesená",J995,0)</f>
        <v>0</v>
      </c>
      <c r="BI995" s="116">
        <f>IF(N995="nulová",J995,0)</f>
        <v>0</v>
      </c>
      <c r="BJ995" s="13" t="s">
        <v>74</v>
      </c>
      <c r="BK995" s="116">
        <f>ROUND(I995*H995,2)</f>
        <v>1484</v>
      </c>
      <c r="BL995" s="13" t="s">
        <v>112</v>
      </c>
      <c r="BM995" s="115" t="s">
        <v>2176</v>
      </c>
    </row>
    <row r="996" spans="2:65" s="1" customFormat="1" ht="19.5">
      <c r="B996" s="25"/>
      <c r="D996" s="117" t="s">
        <v>114</v>
      </c>
      <c r="F996" s="118" t="s">
        <v>2177</v>
      </c>
      <c r="L996" s="25"/>
      <c r="M996" s="119"/>
      <c r="T996" s="46"/>
      <c r="AT996" s="13" t="s">
        <v>114</v>
      </c>
      <c r="AU996" s="13" t="s">
        <v>66</v>
      </c>
    </row>
    <row r="997" spans="2:65" s="1" customFormat="1" ht="16.5" customHeight="1">
      <c r="B997" s="104"/>
      <c r="C997" s="105" t="s">
        <v>2178</v>
      </c>
      <c r="D997" s="105" t="s">
        <v>107</v>
      </c>
      <c r="E997" s="106" t="s">
        <v>2179</v>
      </c>
      <c r="F997" s="107" t="s">
        <v>2180</v>
      </c>
      <c r="G997" s="108" t="s">
        <v>110</v>
      </c>
      <c r="H997" s="109">
        <v>100</v>
      </c>
      <c r="I997" s="110">
        <v>80.5</v>
      </c>
      <c r="J997" s="110">
        <f>ROUND(I997*H997,2)</f>
        <v>8050</v>
      </c>
      <c r="K997" s="107" t="s">
        <v>111</v>
      </c>
      <c r="L997" s="25"/>
      <c r="M997" s="111" t="s">
        <v>3</v>
      </c>
      <c r="N997" s="112" t="s">
        <v>37</v>
      </c>
      <c r="O997" s="113">
        <v>0</v>
      </c>
      <c r="P997" s="113">
        <f>O997*H997</f>
        <v>0</v>
      </c>
      <c r="Q997" s="113">
        <v>0</v>
      </c>
      <c r="R997" s="113">
        <f>Q997*H997</f>
        <v>0</v>
      </c>
      <c r="S997" s="113">
        <v>0</v>
      </c>
      <c r="T997" s="114">
        <f>S997*H997</f>
        <v>0</v>
      </c>
      <c r="AR997" s="115" t="s">
        <v>112</v>
      </c>
      <c r="AT997" s="115" t="s">
        <v>107</v>
      </c>
      <c r="AU997" s="115" t="s">
        <v>66</v>
      </c>
      <c r="AY997" s="13" t="s">
        <v>113</v>
      </c>
      <c r="BE997" s="116">
        <f>IF(N997="základní",J997,0)</f>
        <v>8050</v>
      </c>
      <c r="BF997" s="116">
        <f>IF(N997="snížená",J997,0)</f>
        <v>0</v>
      </c>
      <c r="BG997" s="116">
        <f>IF(N997="zákl. přenesená",J997,0)</f>
        <v>0</v>
      </c>
      <c r="BH997" s="116">
        <f>IF(N997="sníž. přenesená",J997,0)</f>
        <v>0</v>
      </c>
      <c r="BI997" s="116">
        <f>IF(N997="nulová",J997,0)</f>
        <v>0</v>
      </c>
      <c r="BJ997" s="13" t="s">
        <v>74</v>
      </c>
      <c r="BK997" s="116">
        <f>ROUND(I997*H997,2)</f>
        <v>8050</v>
      </c>
      <c r="BL997" s="13" t="s">
        <v>112</v>
      </c>
      <c r="BM997" s="115" t="s">
        <v>2181</v>
      </c>
    </row>
    <row r="998" spans="2:65" s="1" customFormat="1" ht="19.5">
      <c r="B998" s="25"/>
      <c r="D998" s="117" t="s">
        <v>114</v>
      </c>
      <c r="F998" s="118" t="s">
        <v>2182</v>
      </c>
      <c r="L998" s="25"/>
      <c r="M998" s="119"/>
      <c r="T998" s="46"/>
      <c r="AT998" s="13" t="s">
        <v>114</v>
      </c>
      <c r="AU998" s="13" t="s">
        <v>66</v>
      </c>
    </row>
    <row r="999" spans="2:65" s="1" customFormat="1" ht="16.5" customHeight="1">
      <c r="B999" s="104"/>
      <c r="C999" s="105" t="s">
        <v>1149</v>
      </c>
      <c r="D999" s="105" t="s">
        <v>107</v>
      </c>
      <c r="E999" s="106" t="s">
        <v>2183</v>
      </c>
      <c r="F999" s="107" t="s">
        <v>2184</v>
      </c>
      <c r="G999" s="108" t="s">
        <v>110</v>
      </c>
      <c r="H999" s="109">
        <v>40</v>
      </c>
      <c r="I999" s="110">
        <v>217</v>
      </c>
      <c r="J999" s="110">
        <f>ROUND(I999*H999,2)</f>
        <v>8680</v>
      </c>
      <c r="K999" s="107" t="s">
        <v>111</v>
      </c>
      <c r="L999" s="25"/>
      <c r="M999" s="111" t="s">
        <v>3</v>
      </c>
      <c r="N999" s="112" t="s">
        <v>37</v>
      </c>
      <c r="O999" s="113">
        <v>0</v>
      </c>
      <c r="P999" s="113">
        <f>O999*H999</f>
        <v>0</v>
      </c>
      <c r="Q999" s="113">
        <v>0</v>
      </c>
      <c r="R999" s="113">
        <f>Q999*H999</f>
        <v>0</v>
      </c>
      <c r="S999" s="113">
        <v>0</v>
      </c>
      <c r="T999" s="114">
        <f>S999*H999</f>
        <v>0</v>
      </c>
      <c r="AR999" s="115" t="s">
        <v>112</v>
      </c>
      <c r="AT999" s="115" t="s">
        <v>107</v>
      </c>
      <c r="AU999" s="115" t="s">
        <v>66</v>
      </c>
      <c r="AY999" s="13" t="s">
        <v>113</v>
      </c>
      <c r="BE999" s="116">
        <f>IF(N999="základní",J999,0)</f>
        <v>8680</v>
      </c>
      <c r="BF999" s="116">
        <f>IF(N999="snížená",J999,0)</f>
        <v>0</v>
      </c>
      <c r="BG999" s="116">
        <f>IF(N999="zákl. přenesená",J999,0)</f>
        <v>0</v>
      </c>
      <c r="BH999" s="116">
        <f>IF(N999="sníž. přenesená",J999,0)</f>
        <v>0</v>
      </c>
      <c r="BI999" s="116">
        <f>IF(N999="nulová",J999,0)</f>
        <v>0</v>
      </c>
      <c r="BJ999" s="13" t="s">
        <v>74</v>
      </c>
      <c r="BK999" s="116">
        <f>ROUND(I999*H999,2)</f>
        <v>8680</v>
      </c>
      <c r="BL999" s="13" t="s">
        <v>112</v>
      </c>
      <c r="BM999" s="115" t="s">
        <v>2185</v>
      </c>
    </row>
    <row r="1000" spans="2:65" s="1" customFormat="1" ht="19.5">
      <c r="B1000" s="25"/>
      <c r="D1000" s="117" t="s">
        <v>114</v>
      </c>
      <c r="F1000" s="118" t="s">
        <v>2186</v>
      </c>
      <c r="L1000" s="25"/>
      <c r="M1000" s="119"/>
      <c r="T1000" s="46"/>
      <c r="AT1000" s="13" t="s">
        <v>114</v>
      </c>
      <c r="AU1000" s="13" t="s">
        <v>66</v>
      </c>
    </row>
    <row r="1001" spans="2:65" s="1" customFormat="1" ht="16.5" customHeight="1">
      <c r="B1001" s="104"/>
      <c r="C1001" s="105" t="s">
        <v>2187</v>
      </c>
      <c r="D1001" s="105" t="s">
        <v>107</v>
      </c>
      <c r="E1001" s="106" t="s">
        <v>2188</v>
      </c>
      <c r="F1001" s="107" t="s">
        <v>2189</v>
      </c>
      <c r="G1001" s="108" t="s">
        <v>110</v>
      </c>
      <c r="H1001" s="109">
        <v>40</v>
      </c>
      <c r="I1001" s="110">
        <v>217</v>
      </c>
      <c r="J1001" s="110">
        <f>ROUND(I1001*H1001,2)</f>
        <v>8680</v>
      </c>
      <c r="K1001" s="107" t="s">
        <v>111</v>
      </c>
      <c r="L1001" s="25"/>
      <c r="M1001" s="111" t="s">
        <v>3</v>
      </c>
      <c r="N1001" s="112" t="s">
        <v>37</v>
      </c>
      <c r="O1001" s="113">
        <v>0</v>
      </c>
      <c r="P1001" s="113">
        <f>O1001*H1001</f>
        <v>0</v>
      </c>
      <c r="Q1001" s="113">
        <v>0</v>
      </c>
      <c r="R1001" s="113">
        <f>Q1001*H1001</f>
        <v>0</v>
      </c>
      <c r="S1001" s="113">
        <v>0</v>
      </c>
      <c r="T1001" s="114">
        <f>S1001*H1001</f>
        <v>0</v>
      </c>
      <c r="AR1001" s="115" t="s">
        <v>112</v>
      </c>
      <c r="AT1001" s="115" t="s">
        <v>107</v>
      </c>
      <c r="AU1001" s="115" t="s">
        <v>66</v>
      </c>
      <c r="AY1001" s="13" t="s">
        <v>113</v>
      </c>
      <c r="BE1001" s="116">
        <f>IF(N1001="základní",J1001,0)</f>
        <v>8680</v>
      </c>
      <c r="BF1001" s="116">
        <f>IF(N1001="snížená",J1001,0)</f>
        <v>0</v>
      </c>
      <c r="BG1001" s="116">
        <f>IF(N1001="zákl. přenesená",J1001,0)</f>
        <v>0</v>
      </c>
      <c r="BH1001" s="116">
        <f>IF(N1001="sníž. přenesená",J1001,0)</f>
        <v>0</v>
      </c>
      <c r="BI1001" s="116">
        <f>IF(N1001="nulová",J1001,0)</f>
        <v>0</v>
      </c>
      <c r="BJ1001" s="13" t="s">
        <v>74</v>
      </c>
      <c r="BK1001" s="116">
        <f>ROUND(I1001*H1001,2)</f>
        <v>8680</v>
      </c>
      <c r="BL1001" s="13" t="s">
        <v>112</v>
      </c>
      <c r="BM1001" s="115" t="s">
        <v>2190</v>
      </c>
    </row>
    <row r="1002" spans="2:65" s="1" customFormat="1" ht="19.5">
      <c r="B1002" s="25"/>
      <c r="D1002" s="117" t="s">
        <v>114</v>
      </c>
      <c r="F1002" s="118" t="s">
        <v>2191</v>
      </c>
      <c r="L1002" s="25"/>
      <c r="M1002" s="119"/>
      <c r="T1002" s="46"/>
      <c r="AT1002" s="13" t="s">
        <v>114</v>
      </c>
      <c r="AU1002" s="13" t="s">
        <v>66</v>
      </c>
    </row>
    <row r="1003" spans="2:65" s="1" customFormat="1" ht="16.5" customHeight="1">
      <c r="B1003" s="104"/>
      <c r="C1003" s="105" t="s">
        <v>1154</v>
      </c>
      <c r="D1003" s="105" t="s">
        <v>107</v>
      </c>
      <c r="E1003" s="106" t="s">
        <v>2192</v>
      </c>
      <c r="F1003" s="107" t="s">
        <v>2193</v>
      </c>
      <c r="G1003" s="108" t="s">
        <v>110</v>
      </c>
      <c r="H1003" s="109">
        <v>40</v>
      </c>
      <c r="I1003" s="110">
        <v>5.57</v>
      </c>
      <c r="J1003" s="110">
        <f>ROUND(I1003*H1003,2)</f>
        <v>222.8</v>
      </c>
      <c r="K1003" s="107" t="s">
        <v>111</v>
      </c>
      <c r="L1003" s="25"/>
      <c r="M1003" s="111" t="s">
        <v>3</v>
      </c>
      <c r="N1003" s="112" t="s">
        <v>37</v>
      </c>
      <c r="O1003" s="113">
        <v>0</v>
      </c>
      <c r="P1003" s="113">
        <f>O1003*H1003</f>
        <v>0</v>
      </c>
      <c r="Q1003" s="113">
        <v>0</v>
      </c>
      <c r="R1003" s="113">
        <f>Q1003*H1003</f>
        <v>0</v>
      </c>
      <c r="S1003" s="113">
        <v>0</v>
      </c>
      <c r="T1003" s="114">
        <f>S1003*H1003</f>
        <v>0</v>
      </c>
      <c r="AR1003" s="115" t="s">
        <v>112</v>
      </c>
      <c r="AT1003" s="115" t="s">
        <v>107</v>
      </c>
      <c r="AU1003" s="115" t="s">
        <v>66</v>
      </c>
      <c r="AY1003" s="13" t="s">
        <v>113</v>
      </c>
      <c r="BE1003" s="116">
        <f>IF(N1003="základní",J1003,0)</f>
        <v>222.8</v>
      </c>
      <c r="BF1003" s="116">
        <f>IF(N1003="snížená",J1003,0)</f>
        <v>0</v>
      </c>
      <c r="BG1003" s="116">
        <f>IF(N1003="zákl. přenesená",J1003,0)</f>
        <v>0</v>
      </c>
      <c r="BH1003" s="116">
        <f>IF(N1003="sníž. přenesená",J1003,0)</f>
        <v>0</v>
      </c>
      <c r="BI1003" s="116">
        <f>IF(N1003="nulová",J1003,0)</f>
        <v>0</v>
      </c>
      <c r="BJ1003" s="13" t="s">
        <v>74</v>
      </c>
      <c r="BK1003" s="116">
        <f>ROUND(I1003*H1003,2)</f>
        <v>222.8</v>
      </c>
      <c r="BL1003" s="13" t="s">
        <v>112</v>
      </c>
      <c r="BM1003" s="115" t="s">
        <v>2194</v>
      </c>
    </row>
    <row r="1004" spans="2:65" s="1" customFormat="1" ht="19.5">
      <c r="B1004" s="25"/>
      <c r="D1004" s="117" t="s">
        <v>114</v>
      </c>
      <c r="F1004" s="118" t="s">
        <v>2195</v>
      </c>
      <c r="L1004" s="25"/>
      <c r="M1004" s="119"/>
      <c r="T1004" s="46"/>
      <c r="AT1004" s="13" t="s">
        <v>114</v>
      </c>
      <c r="AU1004" s="13" t="s">
        <v>66</v>
      </c>
    </row>
    <row r="1005" spans="2:65" s="1" customFormat="1" ht="16.5" customHeight="1">
      <c r="B1005" s="104"/>
      <c r="C1005" s="105" t="s">
        <v>2196</v>
      </c>
      <c r="D1005" s="105" t="s">
        <v>107</v>
      </c>
      <c r="E1005" s="106" t="s">
        <v>2197</v>
      </c>
      <c r="F1005" s="107" t="s">
        <v>2198</v>
      </c>
      <c r="G1005" s="108" t="s">
        <v>110</v>
      </c>
      <c r="H1005" s="109">
        <v>40</v>
      </c>
      <c r="I1005" s="110">
        <v>5.57</v>
      </c>
      <c r="J1005" s="110">
        <f>ROUND(I1005*H1005,2)</f>
        <v>222.8</v>
      </c>
      <c r="K1005" s="107" t="s">
        <v>111</v>
      </c>
      <c r="L1005" s="25"/>
      <c r="M1005" s="111" t="s">
        <v>3</v>
      </c>
      <c r="N1005" s="112" t="s">
        <v>37</v>
      </c>
      <c r="O1005" s="113">
        <v>0</v>
      </c>
      <c r="P1005" s="113">
        <f>O1005*H1005</f>
        <v>0</v>
      </c>
      <c r="Q1005" s="113">
        <v>0</v>
      </c>
      <c r="R1005" s="113">
        <f>Q1005*H1005</f>
        <v>0</v>
      </c>
      <c r="S1005" s="113">
        <v>0</v>
      </c>
      <c r="T1005" s="114">
        <f>S1005*H1005</f>
        <v>0</v>
      </c>
      <c r="AR1005" s="115" t="s">
        <v>112</v>
      </c>
      <c r="AT1005" s="115" t="s">
        <v>107</v>
      </c>
      <c r="AU1005" s="115" t="s">
        <v>66</v>
      </c>
      <c r="AY1005" s="13" t="s">
        <v>113</v>
      </c>
      <c r="BE1005" s="116">
        <f>IF(N1005="základní",J1005,0)</f>
        <v>222.8</v>
      </c>
      <c r="BF1005" s="116">
        <f>IF(N1005="snížená",J1005,0)</f>
        <v>0</v>
      </c>
      <c r="BG1005" s="116">
        <f>IF(N1005="zákl. přenesená",J1005,0)</f>
        <v>0</v>
      </c>
      <c r="BH1005" s="116">
        <f>IF(N1005="sníž. přenesená",J1005,0)</f>
        <v>0</v>
      </c>
      <c r="BI1005" s="116">
        <f>IF(N1005="nulová",J1005,0)</f>
        <v>0</v>
      </c>
      <c r="BJ1005" s="13" t="s">
        <v>74</v>
      </c>
      <c r="BK1005" s="116">
        <f>ROUND(I1005*H1005,2)</f>
        <v>222.8</v>
      </c>
      <c r="BL1005" s="13" t="s">
        <v>112</v>
      </c>
      <c r="BM1005" s="115" t="s">
        <v>2199</v>
      </c>
    </row>
    <row r="1006" spans="2:65" s="1" customFormat="1" ht="19.5">
      <c r="B1006" s="25"/>
      <c r="D1006" s="117" t="s">
        <v>114</v>
      </c>
      <c r="F1006" s="118" t="s">
        <v>2200</v>
      </c>
      <c r="L1006" s="25"/>
      <c r="M1006" s="119"/>
      <c r="T1006" s="46"/>
      <c r="AT1006" s="13" t="s">
        <v>114</v>
      </c>
      <c r="AU1006" s="13" t="s">
        <v>66</v>
      </c>
    </row>
    <row r="1007" spans="2:65" s="1" customFormat="1" ht="16.5" customHeight="1">
      <c r="B1007" s="104"/>
      <c r="C1007" s="105" t="s">
        <v>1158</v>
      </c>
      <c r="D1007" s="105" t="s">
        <v>107</v>
      </c>
      <c r="E1007" s="106" t="s">
        <v>2201</v>
      </c>
      <c r="F1007" s="107" t="s">
        <v>2202</v>
      </c>
      <c r="G1007" s="108" t="s">
        <v>874</v>
      </c>
      <c r="H1007" s="109">
        <v>40</v>
      </c>
      <c r="I1007" s="110">
        <v>514</v>
      </c>
      <c r="J1007" s="110">
        <f>ROUND(I1007*H1007,2)</f>
        <v>20560</v>
      </c>
      <c r="K1007" s="107" t="s">
        <v>111</v>
      </c>
      <c r="L1007" s="25"/>
      <c r="M1007" s="111" t="s">
        <v>3</v>
      </c>
      <c r="N1007" s="112" t="s">
        <v>37</v>
      </c>
      <c r="O1007" s="113">
        <v>0</v>
      </c>
      <c r="P1007" s="113">
        <f>O1007*H1007</f>
        <v>0</v>
      </c>
      <c r="Q1007" s="113">
        <v>0</v>
      </c>
      <c r="R1007" s="113">
        <f>Q1007*H1007</f>
        <v>0</v>
      </c>
      <c r="S1007" s="113">
        <v>0</v>
      </c>
      <c r="T1007" s="114">
        <f>S1007*H1007</f>
        <v>0</v>
      </c>
      <c r="AR1007" s="115" t="s">
        <v>112</v>
      </c>
      <c r="AT1007" s="115" t="s">
        <v>107</v>
      </c>
      <c r="AU1007" s="115" t="s">
        <v>66</v>
      </c>
      <c r="AY1007" s="13" t="s">
        <v>113</v>
      </c>
      <c r="BE1007" s="116">
        <f>IF(N1007="základní",J1007,0)</f>
        <v>20560</v>
      </c>
      <c r="BF1007" s="116">
        <f>IF(N1007="snížená",J1007,0)</f>
        <v>0</v>
      </c>
      <c r="BG1007" s="116">
        <f>IF(N1007="zákl. přenesená",J1007,0)</f>
        <v>0</v>
      </c>
      <c r="BH1007" s="116">
        <f>IF(N1007="sníž. přenesená",J1007,0)</f>
        <v>0</v>
      </c>
      <c r="BI1007" s="116">
        <f>IF(N1007="nulová",J1007,0)</f>
        <v>0</v>
      </c>
      <c r="BJ1007" s="13" t="s">
        <v>74</v>
      </c>
      <c r="BK1007" s="116">
        <f>ROUND(I1007*H1007,2)</f>
        <v>20560</v>
      </c>
      <c r="BL1007" s="13" t="s">
        <v>112</v>
      </c>
      <c r="BM1007" s="115" t="s">
        <v>2203</v>
      </c>
    </row>
    <row r="1008" spans="2:65" s="1" customFormat="1" ht="29.25">
      <c r="B1008" s="25"/>
      <c r="D1008" s="117" t="s">
        <v>114</v>
      </c>
      <c r="F1008" s="118" t="s">
        <v>2204</v>
      </c>
      <c r="L1008" s="25"/>
      <c r="M1008" s="119"/>
      <c r="T1008" s="46"/>
      <c r="AT1008" s="13" t="s">
        <v>114</v>
      </c>
      <c r="AU1008" s="13" t="s">
        <v>66</v>
      </c>
    </row>
    <row r="1009" spans="2:65" s="1" customFormat="1" ht="16.5" customHeight="1">
      <c r="B1009" s="104"/>
      <c r="C1009" s="105" t="s">
        <v>2205</v>
      </c>
      <c r="D1009" s="105" t="s">
        <v>107</v>
      </c>
      <c r="E1009" s="106" t="s">
        <v>2206</v>
      </c>
      <c r="F1009" s="107" t="s">
        <v>2207</v>
      </c>
      <c r="G1009" s="108" t="s">
        <v>874</v>
      </c>
      <c r="H1009" s="109">
        <v>40</v>
      </c>
      <c r="I1009" s="110">
        <v>402</v>
      </c>
      <c r="J1009" s="110">
        <f>ROUND(I1009*H1009,2)</f>
        <v>16080</v>
      </c>
      <c r="K1009" s="107" t="s">
        <v>111</v>
      </c>
      <c r="L1009" s="25"/>
      <c r="M1009" s="111" t="s">
        <v>3</v>
      </c>
      <c r="N1009" s="112" t="s">
        <v>37</v>
      </c>
      <c r="O1009" s="113">
        <v>0</v>
      </c>
      <c r="P1009" s="113">
        <f>O1009*H1009</f>
        <v>0</v>
      </c>
      <c r="Q1009" s="113">
        <v>0</v>
      </c>
      <c r="R1009" s="113">
        <f>Q1009*H1009</f>
        <v>0</v>
      </c>
      <c r="S1009" s="113">
        <v>0</v>
      </c>
      <c r="T1009" s="114">
        <f>S1009*H1009</f>
        <v>0</v>
      </c>
      <c r="AR1009" s="115" t="s">
        <v>112</v>
      </c>
      <c r="AT1009" s="115" t="s">
        <v>107</v>
      </c>
      <c r="AU1009" s="115" t="s">
        <v>66</v>
      </c>
      <c r="AY1009" s="13" t="s">
        <v>113</v>
      </c>
      <c r="BE1009" s="116">
        <f>IF(N1009="základní",J1009,0)</f>
        <v>16080</v>
      </c>
      <c r="BF1009" s="116">
        <f>IF(N1009="snížená",J1009,0)</f>
        <v>0</v>
      </c>
      <c r="BG1009" s="116">
        <f>IF(N1009="zákl. přenesená",J1009,0)</f>
        <v>0</v>
      </c>
      <c r="BH1009" s="116">
        <f>IF(N1009="sníž. přenesená",J1009,0)</f>
        <v>0</v>
      </c>
      <c r="BI1009" s="116">
        <f>IF(N1009="nulová",J1009,0)</f>
        <v>0</v>
      </c>
      <c r="BJ1009" s="13" t="s">
        <v>74</v>
      </c>
      <c r="BK1009" s="116">
        <f>ROUND(I1009*H1009,2)</f>
        <v>16080</v>
      </c>
      <c r="BL1009" s="13" t="s">
        <v>112</v>
      </c>
      <c r="BM1009" s="115" t="s">
        <v>2208</v>
      </c>
    </row>
    <row r="1010" spans="2:65" s="1" customFormat="1" ht="19.5">
      <c r="B1010" s="25"/>
      <c r="D1010" s="117" t="s">
        <v>114</v>
      </c>
      <c r="F1010" s="118" t="s">
        <v>2209</v>
      </c>
      <c r="L1010" s="25"/>
      <c r="M1010" s="119"/>
      <c r="T1010" s="46"/>
      <c r="AT1010" s="13" t="s">
        <v>114</v>
      </c>
      <c r="AU1010" s="13" t="s">
        <v>66</v>
      </c>
    </row>
    <row r="1011" spans="2:65" s="1" customFormat="1" ht="16.5" customHeight="1">
      <c r="B1011" s="104"/>
      <c r="C1011" s="105" t="s">
        <v>1163</v>
      </c>
      <c r="D1011" s="105" t="s">
        <v>107</v>
      </c>
      <c r="E1011" s="106" t="s">
        <v>2210</v>
      </c>
      <c r="F1011" s="107" t="s">
        <v>2211</v>
      </c>
      <c r="G1011" s="108" t="s">
        <v>874</v>
      </c>
      <c r="H1011" s="109">
        <v>400</v>
      </c>
      <c r="I1011" s="110">
        <v>124</v>
      </c>
      <c r="J1011" s="110">
        <f>ROUND(I1011*H1011,2)</f>
        <v>49600</v>
      </c>
      <c r="K1011" s="107" t="s">
        <v>111</v>
      </c>
      <c r="L1011" s="25"/>
      <c r="M1011" s="111" t="s">
        <v>3</v>
      </c>
      <c r="N1011" s="112" t="s">
        <v>37</v>
      </c>
      <c r="O1011" s="113">
        <v>0</v>
      </c>
      <c r="P1011" s="113">
        <f>O1011*H1011</f>
        <v>0</v>
      </c>
      <c r="Q1011" s="113">
        <v>0</v>
      </c>
      <c r="R1011" s="113">
        <f>Q1011*H1011</f>
        <v>0</v>
      </c>
      <c r="S1011" s="113">
        <v>0</v>
      </c>
      <c r="T1011" s="114">
        <f>S1011*H1011</f>
        <v>0</v>
      </c>
      <c r="AR1011" s="115" t="s">
        <v>112</v>
      </c>
      <c r="AT1011" s="115" t="s">
        <v>107</v>
      </c>
      <c r="AU1011" s="115" t="s">
        <v>66</v>
      </c>
      <c r="AY1011" s="13" t="s">
        <v>113</v>
      </c>
      <c r="BE1011" s="116">
        <f>IF(N1011="základní",J1011,0)</f>
        <v>49600</v>
      </c>
      <c r="BF1011" s="116">
        <f>IF(N1011="snížená",J1011,0)</f>
        <v>0</v>
      </c>
      <c r="BG1011" s="116">
        <f>IF(N1011="zákl. přenesená",J1011,0)</f>
        <v>0</v>
      </c>
      <c r="BH1011" s="116">
        <f>IF(N1011="sníž. přenesená",J1011,0)</f>
        <v>0</v>
      </c>
      <c r="BI1011" s="116">
        <f>IF(N1011="nulová",J1011,0)</f>
        <v>0</v>
      </c>
      <c r="BJ1011" s="13" t="s">
        <v>74</v>
      </c>
      <c r="BK1011" s="116">
        <f>ROUND(I1011*H1011,2)</f>
        <v>49600</v>
      </c>
      <c r="BL1011" s="13" t="s">
        <v>112</v>
      </c>
      <c r="BM1011" s="115" t="s">
        <v>2212</v>
      </c>
    </row>
    <row r="1012" spans="2:65" s="1" customFormat="1" ht="29.25">
      <c r="B1012" s="25"/>
      <c r="D1012" s="117" t="s">
        <v>114</v>
      </c>
      <c r="F1012" s="118" t="s">
        <v>2213</v>
      </c>
      <c r="L1012" s="25"/>
      <c r="M1012" s="119"/>
      <c r="T1012" s="46"/>
      <c r="AT1012" s="13" t="s">
        <v>114</v>
      </c>
      <c r="AU1012" s="13" t="s">
        <v>66</v>
      </c>
    </row>
    <row r="1013" spans="2:65" s="1" customFormat="1" ht="16.5" customHeight="1">
      <c r="B1013" s="104"/>
      <c r="C1013" s="105" t="s">
        <v>2214</v>
      </c>
      <c r="D1013" s="105" t="s">
        <v>107</v>
      </c>
      <c r="E1013" s="106" t="s">
        <v>2215</v>
      </c>
      <c r="F1013" s="107" t="s">
        <v>2216</v>
      </c>
      <c r="G1013" s="108" t="s">
        <v>874</v>
      </c>
      <c r="H1013" s="109">
        <v>400</v>
      </c>
      <c r="I1013" s="110">
        <v>136</v>
      </c>
      <c r="J1013" s="110">
        <f>ROUND(I1013*H1013,2)</f>
        <v>54400</v>
      </c>
      <c r="K1013" s="107" t="s">
        <v>111</v>
      </c>
      <c r="L1013" s="25"/>
      <c r="M1013" s="111" t="s">
        <v>3</v>
      </c>
      <c r="N1013" s="112" t="s">
        <v>37</v>
      </c>
      <c r="O1013" s="113">
        <v>0</v>
      </c>
      <c r="P1013" s="113">
        <f>O1013*H1013</f>
        <v>0</v>
      </c>
      <c r="Q1013" s="113">
        <v>0</v>
      </c>
      <c r="R1013" s="113">
        <f>Q1013*H1013</f>
        <v>0</v>
      </c>
      <c r="S1013" s="113">
        <v>0</v>
      </c>
      <c r="T1013" s="114">
        <f>S1013*H1013</f>
        <v>0</v>
      </c>
      <c r="AR1013" s="115" t="s">
        <v>112</v>
      </c>
      <c r="AT1013" s="115" t="s">
        <v>107</v>
      </c>
      <c r="AU1013" s="115" t="s">
        <v>66</v>
      </c>
      <c r="AY1013" s="13" t="s">
        <v>113</v>
      </c>
      <c r="BE1013" s="116">
        <f>IF(N1013="základní",J1013,0)</f>
        <v>54400</v>
      </c>
      <c r="BF1013" s="116">
        <f>IF(N1013="snížená",J1013,0)</f>
        <v>0</v>
      </c>
      <c r="BG1013" s="116">
        <f>IF(N1013="zákl. přenesená",J1013,0)</f>
        <v>0</v>
      </c>
      <c r="BH1013" s="116">
        <f>IF(N1013="sníž. přenesená",J1013,0)</f>
        <v>0</v>
      </c>
      <c r="BI1013" s="116">
        <f>IF(N1013="nulová",J1013,0)</f>
        <v>0</v>
      </c>
      <c r="BJ1013" s="13" t="s">
        <v>74</v>
      </c>
      <c r="BK1013" s="116">
        <f>ROUND(I1013*H1013,2)</f>
        <v>54400</v>
      </c>
      <c r="BL1013" s="13" t="s">
        <v>112</v>
      </c>
      <c r="BM1013" s="115" t="s">
        <v>2217</v>
      </c>
    </row>
    <row r="1014" spans="2:65" s="1" customFormat="1" ht="19.5">
      <c r="B1014" s="25"/>
      <c r="D1014" s="117" t="s">
        <v>114</v>
      </c>
      <c r="F1014" s="118" t="s">
        <v>2218</v>
      </c>
      <c r="L1014" s="25"/>
      <c r="M1014" s="119"/>
      <c r="T1014" s="46"/>
      <c r="AT1014" s="13" t="s">
        <v>114</v>
      </c>
      <c r="AU1014" s="13" t="s">
        <v>66</v>
      </c>
    </row>
    <row r="1015" spans="2:65" s="1" customFormat="1" ht="16.5" customHeight="1">
      <c r="B1015" s="104"/>
      <c r="C1015" s="105" t="s">
        <v>1167</v>
      </c>
      <c r="D1015" s="105" t="s">
        <v>107</v>
      </c>
      <c r="E1015" s="106" t="s">
        <v>2219</v>
      </c>
      <c r="F1015" s="107" t="s">
        <v>2220</v>
      </c>
      <c r="G1015" s="108" t="s">
        <v>874</v>
      </c>
      <c r="H1015" s="109">
        <v>400</v>
      </c>
      <c r="I1015" s="110">
        <v>136</v>
      </c>
      <c r="J1015" s="110">
        <f>ROUND(I1015*H1015,2)</f>
        <v>54400</v>
      </c>
      <c r="K1015" s="107" t="s">
        <v>111</v>
      </c>
      <c r="L1015" s="25"/>
      <c r="M1015" s="111" t="s">
        <v>3</v>
      </c>
      <c r="N1015" s="112" t="s">
        <v>37</v>
      </c>
      <c r="O1015" s="113">
        <v>0</v>
      </c>
      <c r="P1015" s="113">
        <f>O1015*H1015</f>
        <v>0</v>
      </c>
      <c r="Q1015" s="113">
        <v>0</v>
      </c>
      <c r="R1015" s="113">
        <f>Q1015*H1015</f>
        <v>0</v>
      </c>
      <c r="S1015" s="113">
        <v>0</v>
      </c>
      <c r="T1015" s="114">
        <f>S1015*H1015</f>
        <v>0</v>
      </c>
      <c r="AR1015" s="115" t="s">
        <v>112</v>
      </c>
      <c r="AT1015" s="115" t="s">
        <v>107</v>
      </c>
      <c r="AU1015" s="115" t="s">
        <v>66</v>
      </c>
      <c r="AY1015" s="13" t="s">
        <v>113</v>
      </c>
      <c r="BE1015" s="116">
        <f>IF(N1015="základní",J1015,0)</f>
        <v>54400</v>
      </c>
      <c r="BF1015" s="116">
        <f>IF(N1015="snížená",J1015,0)</f>
        <v>0</v>
      </c>
      <c r="BG1015" s="116">
        <f>IF(N1015="zákl. přenesená",J1015,0)</f>
        <v>0</v>
      </c>
      <c r="BH1015" s="116">
        <f>IF(N1015="sníž. přenesená",J1015,0)</f>
        <v>0</v>
      </c>
      <c r="BI1015" s="116">
        <f>IF(N1015="nulová",J1015,0)</f>
        <v>0</v>
      </c>
      <c r="BJ1015" s="13" t="s">
        <v>74</v>
      </c>
      <c r="BK1015" s="116">
        <f>ROUND(I1015*H1015,2)</f>
        <v>54400</v>
      </c>
      <c r="BL1015" s="13" t="s">
        <v>112</v>
      </c>
      <c r="BM1015" s="115" t="s">
        <v>2221</v>
      </c>
    </row>
    <row r="1016" spans="2:65" s="1" customFormat="1" ht="19.5">
      <c r="B1016" s="25"/>
      <c r="D1016" s="117" t="s">
        <v>114</v>
      </c>
      <c r="F1016" s="118" t="s">
        <v>2222</v>
      </c>
      <c r="L1016" s="25"/>
      <c r="M1016" s="119"/>
      <c r="T1016" s="46"/>
      <c r="AT1016" s="13" t="s">
        <v>114</v>
      </c>
      <c r="AU1016" s="13" t="s">
        <v>66</v>
      </c>
    </row>
    <row r="1017" spans="2:65" s="1" customFormat="1" ht="16.5" customHeight="1">
      <c r="B1017" s="104"/>
      <c r="C1017" s="105" t="s">
        <v>2223</v>
      </c>
      <c r="D1017" s="105" t="s">
        <v>107</v>
      </c>
      <c r="E1017" s="106" t="s">
        <v>2224</v>
      </c>
      <c r="F1017" s="107" t="s">
        <v>2225</v>
      </c>
      <c r="G1017" s="108" t="s">
        <v>874</v>
      </c>
      <c r="H1017" s="109">
        <v>400</v>
      </c>
      <c r="I1017" s="110">
        <v>80.5</v>
      </c>
      <c r="J1017" s="110">
        <f>ROUND(I1017*H1017,2)</f>
        <v>32200</v>
      </c>
      <c r="K1017" s="107" t="s">
        <v>111</v>
      </c>
      <c r="L1017" s="25"/>
      <c r="M1017" s="111" t="s">
        <v>3</v>
      </c>
      <c r="N1017" s="112" t="s">
        <v>37</v>
      </c>
      <c r="O1017" s="113">
        <v>0</v>
      </c>
      <c r="P1017" s="113">
        <f>O1017*H1017</f>
        <v>0</v>
      </c>
      <c r="Q1017" s="113">
        <v>0</v>
      </c>
      <c r="R1017" s="113">
        <f>Q1017*H1017</f>
        <v>0</v>
      </c>
      <c r="S1017" s="113">
        <v>0</v>
      </c>
      <c r="T1017" s="114">
        <f>S1017*H1017</f>
        <v>0</v>
      </c>
      <c r="AR1017" s="115" t="s">
        <v>112</v>
      </c>
      <c r="AT1017" s="115" t="s">
        <v>107</v>
      </c>
      <c r="AU1017" s="115" t="s">
        <v>66</v>
      </c>
      <c r="AY1017" s="13" t="s">
        <v>113</v>
      </c>
      <c r="BE1017" s="116">
        <f>IF(N1017="základní",J1017,0)</f>
        <v>32200</v>
      </c>
      <c r="BF1017" s="116">
        <f>IF(N1017="snížená",J1017,0)</f>
        <v>0</v>
      </c>
      <c r="BG1017" s="116">
        <f>IF(N1017="zákl. přenesená",J1017,0)</f>
        <v>0</v>
      </c>
      <c r="BH1017" s="116">
        <f>IF(N1017="sníž. přenesená",J1017,0)</f>
        <v>0</v>
      </c>
      <c r="BI1017" s="116">
        <f>IF(N1017="nulová",J1017,0)</f>
        <v>0</v>
      </c>
      <c r="BJ1017" s="13" t="s">
        <v>74</v>
      </c>
      <c r="BK1017" s="116">
        <f>ROUND(I1017*H1017,2)</f>
        <v>32200</v>
      </c>
      <c r="BL1017" s="13" t="s">
        <v>112</v>
      </c>
      <c r="BM1017" s="115" t="s">
        <v>2226</v>
      </c>
    </row>
    <row r="1018" spans="2:65" s="1" customFormat="1" ht="19.5">
      <c r="B1018" s="25"/>
      <c r="D1018" s="117" t="s">
        <v>114</v>
      </c>
      <c r="F1018" s="118" t="s">
        <v>2227</v>
      </c>
      <c r="L1018" s="25"/>
      <c r="M1018" s="119"/>
      <c r="T1018" s="46"/>
      <c r="AT1018" s="13" t="s">
        <v>114</v>
      </c>
      <c r="AU1018" s="13" t="s">
        <v>66</v>
      </c>
    </row>
    <row r="1019" spans="2:65" s="1" customFormat="1" ht="16.5" customHeight="1">
      <c r="B1019" s="104"/>
      <c r="C1019" s="105" t="s">
        <v>1172</v>
      </c>
      <c r="D1019" s="105" t="s">
        <v>107</v>
      </c>
      <c r="E1019" s="106" t="s">
        <v>2228</v>
      </c>
      <c r="F1019" s="107" t="s">
        <v>2229</v>
      </c>
      <c r="G1019" s="108" t="s">
        <v>110</v>
      </c>
      <c r="H1019" s="109">
        <v>500</v>
      </c>
      <c r="I1019" s="110">
        <v>6.19</v>
      </c>
      <c r="J1019" s="110">
        <f>ROUND(I1019*H1019,2)</f>
        <v>3095</v>
      </c>
      <c r="K1019" s="107" t="s">
        <v>111</v>
      </c>
      <c r="L1019" s="25"/>
      <c r="M1019" s="111" t="s">
        <v>3</v>
      </c>
      <c r="N1019" s="112" t="s">
        <v>37</v>
      </c>
      <c r="O1019" s="113">
        <v>0</v>
      </c>
      <c r="P1019" s="113">
        <f>O1019*H1019</f>
        <v>0</v>
      </c>
      <c r="Q1019" s="113">
        <v>0</v>
      </c>
      <c r="R1019" s="113">
        <f>Q1019*H1019</f>
        <v>0</v>
      </c>
      <c r="S1019" s="113">
        <v>0</v>
      </c>
      <c r="T1019" s="114">
        <f>S1019*H1019</f>
        <v>0</v>
      </c>
      <c r="AR1019" s="115" t="s">
        <v>112</v>
      </c>
      <c r="AT1019" s="115" t="s">
        <v>107</v>
      </c>
      <c r="AU1019" s="115" t="s">
        <v>66</v>
      </c>
      <c r="AY1019" s="13" t="s">
        <v>113</v>
      </c>
      <c r="BE1019" s="116">
        <f>IF(N1019="základní",J1019,0)</f>
        <v>3095</v>
      </c>
      <c r="BF1019" s="116">
        <f>IF(N1019="snížená",J1019,0)</f>
        <v>0</v>
      </c>
      <c r="BG1019" s="116">
        <f>IF(N1019="zákl. přenesená",J1019,0)</f>
        <v>0</v>
      </c>
      <c r="BH1019" s="116">
        <f>IF(N1019="sníž. přenesená",J1019,0)</f>
        <v>0</v>
      </c>
      <c r="BI1019" s="116">
        <f>IF(N1019="nulová",J1019,0)</f>
        <v>0</v>
      </c>
      <c r="BJ1019" s="13" t="s">
        <v>74</v>
      </c>
      <c r="BK1019" s="116">
        <f>ROUND(I1019*H1019,2)</f>
        <v>3095</v>
      </c>
      <c r="BL1019" s="13" t="s">
        <v>112</v>
      </c>
      <c r="BM1019" s="115" t="s">
        <v>2230</v>
      </c>
    </row>
    <row r="1020" spans="2:65" s="1" customFormat="1" ht="19.5">
      <c r="B1020" s="25"/>
      <c r="D1020" s="117" t="s">
        <v>114</v>
      </c>
      <c r="F1020" s="118" t="s">
        <v>2231</v>
      </c>
      <c r="L1020" s="25"/>
      <c r="M1020" s="119"/>
      <c r="T1020" s="46"/>
      <c r="AT1020" s="13" t="s">
        <v>114</v>
      </c>
      <c r="AU1020" s="13" t="s">
        <v>66</v>
      </c>
    </row>
    <row r="1021" spans="2:65" s="1" customFormat="1" ht="16.5" customHeight="1">
      <c r="B1021" s="104"/>
      <c r="C1021" s="105" t="s">
        <v>2232</v>
      </c>
      <c r="D1021" s="105" t="s">
        <v>107</v>
      </c>
      <c r="E1021" s="106" t="s">
        <v>2233</v>
      </c>
      <c r="F1021" s="107" t="s">
        <v>2234</v>
      </c>
      <c r="G1021" s="108" t="s">
        <v>110</v>
      </c>
      <c r="H1021" s="109">
        <v>1000</v>
      </c>
      <c r="I1021" s="110">
        <v>6.19</v>
      </c>
      <c r="J1021" s="110">
        <f>ROUND(I1021*H1021,2)</f>
        <v>6190</v>
      </c>
      <c r="K1021" s="107" t="s">
        <v>111</v>
      </c>
      <c r="L1021" s="25"/>
      <c r="M1021" s="111" t="s">
        <v>3</v>
      </c>
      <c r="N1021" s="112" t="s">
        <v>37</v>
      </c>
      <c r="O1021" s="113">
        <v>0</v>
      </c>
      <c r="P1021" s="113">
        <f>O1021*H1021</f>
        <v>0</v>
      </c>
      <c r="Q1021" s="113">
        <v>0</v>
      </c>
      <c r="R1021" s="113">
        <f>Q1021*H1021</f>
        <v>0</v>
      </c>
      <c r="S1021" s="113">
        <v>0</v>
      </c>
      <c r="T1021" s="114">
        <f>S1021*H1021</f>
        <v>0</v>
      </c>
      <c r="AR1021" s="115" t="s">
        <v>112</v>
      </c>
      <c r="AT1021" s="115" t="s">
        <v>107</v>
      </c>
      <c r="AU1021" s="115" t="s">
        <v>66</v>
      </c>
      <c r="AY1021" s="13" t="s">
        <v>113</v>
      </c>
      <c r="BE1021" s="116">
        <f>IF(N1021="základní",J1021,0)</f>
        <v>6190</v>
      </c>
      <c r="BF1021" s="116">
        <f>IF(N1021="snížená",J1021,0)</f>
        <v>0</v>
      </c>
      <c r="BG1021" s="116">
        <f>IF(N1021="zákl. přenesená",J1021,0)</f>
        <v>0</v>
      </c>
      <c r="BH1021" s="116">
        <f>IF(N1021="sníž. přenesená",J1021,0)</f>
        <v>0</v>
      </c>
      <c r="BI1021" s="116">
        <f>IF(N1021="nulová",J1021,0)</f>
        <v>0</v>
      </c>
      <c r="BJ1021" s="13" t="s">
        <v>74</v>
      </c>
      <c r="BK1021" s="116">
        <f>ROUND(I1021*H1021,2)</f>
        <v>6190</v>
      </c>
      <c r="BL1021" s="13" t="s">
        <v>112</v>
      </c>
      <c r="BM1021" s="115" t="s">
        <v>2235</v>
      </c>
    </row>
    <row r="1022" spans="2:65" s="1" customFormat="1" ht="19.5">
      <c r="B1022" s="25"/>
      <c r="D1022" s="117" t="s">
        <v>114</v>
      </c>
      <c r="F1022" s="118" t="s">
        <v>2236</v>
      </c>
      <c r="L1022" s="25"/>
      <c r="M1022" s="119"/>
      <c r="T1022" s="46"/>
      <c r="AT1022" s="13" t="s">
        <v>114</v>
      </c>
      <c r="AU1022" s="13" t="s">
        <v>66</v>
      </c>
    </row>
    <row r="1023" spans="2:65" s="1" customFormat="1" ht="16.5" customHeight="1">
      <c r="B1023" s="104"/>
      <c r="C1023" s="105" t="s">
        <v>1176</v>
      </c>
      <c r="D1023" s="105" t="s">
        <v>107</v>
      </c>
      <c r="E1023" s="106" t="s">
        <v>2237</v>
      </c>
      <c r="F1023" s="107" t="s">
        <v>2238</v>
      </c>
      <c r="G1023" s="108" t="s">
        <v>110</v>
      </c>
      <c r="H1023" s="109">
        <v>500</v>
      </c>
      <c r="I1023" s="110">
        <v>18.600000000000001</v>
      </c>
      <c r="J1023" s="110">
        <f>ROUND(I1023*H1023,2)</f>
        <v>9300</v>
      </c>
      <c r="K1023" s="107" t="s">
        <v>111</v>
      </c>
      <c r="L1023" s="25"/>
      <c r="M1023" s="111" t="s">
        <v>3</v>
      </c>
      <c r="N1023" s="112" t="s">
        <v>37</v>
      </c>
      <c r="O1023" s="113">
        <v>0</v>
      </c>
      <c r="P1023" s="113">
        <f>O1023*H1023</f>
        <v>0</v>
      </c>
      <c r="Q1023" s="113">
        <v>0</v>
      </c>
      <c r="R1023" s="113">
        <f>Q1023*H1023</f>
        <v>0</v>
      </c>
      <c r="S1023" s="113">
        <v>0</v>
      </c>
      <c r="T1023" s="114">
        <f>S1023*H1023</f>
        <v>0</v>
      </c>
      <c r="AR1023" s="115" t="s">
        <v>112</v>
      </c>
      <c r="AT1023" s="115" t="s">
        <v>107</v>
      </c>
      <c r="AU1023" s="115" t="s">
        <v>66</v>
      </c>
      <c r="AY1023" s="13" t="s">
        <v>113</v>
      </c>
      <c r="BE1023" s="116">
        <f>IF(N1023="základní",J1023,0)</f>
        <v>9300</v>
      </c>
      <c r="BF1023" s="116">
        <f>IF(N1023="snížená",J1023,0)</f>
        <v>0</v>
      </c>
      <c r="BG1023" s="116">
        <f>IF(N1023="zákl. přenesená",J1023,0)</f>
        <v>0</v>
      </c>
      <c r="BH1023" s="116">
        <f>IF(N1023="sníž. přenesená",J1023,0)</f>
        <v>0</v>
      </c>
      <c r="BI1023" s="116">
        <f>IF(N1023="nulová",J1023,0)</f>
        <v>0</v>
      </c>
      <c r="BJ1023" s="13" t="s">
        <v>74</v>
      </c>
      <c r="BK1023" s="116">
        <f>ROUND(I1023*H1023,2)</f>
        <v>9300</v>
      </c>
      <c r="BL1023" s="13" t="s">
        <v>112</v>
      </c>
      <c r="BM1023" s="115" t="s">
        <v>2239</v>
      </c>
    </row>
    <row r="1024" spans="2:65" s="1" customFormat="1" ht="19.5">
      <c r="B1024" s="25"/>
      <c r="D1024" s="117" t="s">
        <v>114</v>
      </c>
      <c r="F1024" s="118" t="s">
        <v>2240</v>
      </c>
      <c r="L1024" s="25"/>
      <c r="M1024" s="119"/>
      <c r="T1024" s="46"/>
      <c r="AT1024" s="13" t="s">
        <v>114</v>
      </c>
      <c r="AU1024" s="13" t="s">
        <v>66</v>
      </c>
    </row>
    <row r="1025" spans="2:65" s="1" customFormat="1" ht="16.5" customHeight="1">
      <c r="B1025" s="104"/>
      <c r="C1025" s="105" t="s">
        <v>2241</v>
      </c>
      <c r="D1025" s="105" t="s">
        <v>107</v>
      </c>
      <c r="E1025" s="106" t="s">
        <v>2242</v>
      </c>
      <c r="F1025" s="107" t="s">
        <v>2243</v>
      </c>
      <c r="G1025" s="108" t="s">
        <v>110</v>
      </c>
      <c r="H1025" s="109">
        <v>500</v>
      </c>
      <c r="I1025" s="110">
        <v>6.19</v>
      </c>
      <c r="J1025" s="110">
        <f>ROUND(I1025*H1025,2)</f>
        <v>3095</v>
      </c>
      <c r="K1025" s="107" t="s">
        <v>111</v>
      </c>
      <c r="L1025" s="25"/>
      <c r="M1025" s="111" t="s">
        <v>3</v>
      </c>
      <c r="N1025" s="112" t="s">
        <v>37</v>
      </c>
      <c r="O1025" s="113">
        <v>0</v>
      </c>
      <c r="P1025" s="113">
        <f>O1025*H1025</f>
        <v>0</v>
      </c>
      <c r="Q1025" s="113">
        <v>0</v>
      </c>
      <c r="R1025" s="113">
        <f>Q1025*H1025</f>
        <v>0</v>
      </c>
      <c r="S1025" s="113">
        <v>0</v>
      </c>
      <c r="T1025" s="114">
        <f>S1025*H1025</f>
        <v>0</v>
      </c>
      <c r="AR1025" s="115" t="s">
        <v>112</v>
      </c>
      <c r="AT1025" s="115" t="s">
        <v>107</v>
      </c>
      <c r="AU1025" s="115" t="s">
        <v>66</v>
      </c>
      <c r="AY1025" s="13" t="s">
        <v>113</v>
      </c>
      <c r="BE1025" s="116">
        <f>IF(N1025="základní",J1025,0)</f>
        <v>3095</v>
      </c>
      <c r="BF1025" s="116">
        <f>IF(N1025="snížená",J1025,0)</f>
        <v>0</v>
      </c>
      <c r="BG1025" s="116">
        <f>IF(N1025="zákl. přenesená",J1025,0)</f>
        <v>0</v>
      </c>
      <c r="BH1025" s="116">
        <f>IF(N1025="sníž. přenesená",J1025,0)</f>
        <v>0</v>
      </c>
      <c r="BI1025" s="116">
        <f>IF(N1025="nulová",J1025,0)</f>
        <v>0</v>
      </c>
      <c r="BJ1025" s="13" t="s">
        <v>74</v>
      </c>
      <c r="BK1025" s="116">
        <f>ROUND(I1025*H1025,2)</f>
        <v>3095</v>
      </c>
      <c r="BL1025" s="13" t="s">
        <v>112</v>
      </c>
      <c r="BM1025" s="115" t="s">
        <v>2244</v>
      </c>
    </row>
    <row r="1026" spans="2:65" s="1" customFormat="1" ht="19.5">
      <c r="B1026" s="25"/>
      <c r="D1026" s="117" t="s">
        <v>114</v>
      </c>
      <c r="F1026" s="118" t="s">
        <v>2245</v>
      </c>
      <c r="L1026" s="25"/>
      <c r="M1026" s="119"/>
      <c r="T1026" s="46"/>
      <c r="AT1026" s="13" t="s">
        <v>114</v>
      </c>
      <c r="AU1026" s="13" t="s">
        <v>66</v>
      </c>
    </row>
    <row r="1027" spans="2:65" s="1" customFormat="1" ht="16.5" customHeight="1">
      <c r="B1027" s="104"/>
      <c r="C1027" s="105" t="s">
        <v>1181</v>
      </c>
      <c r="D1027" s="105" t="s">
        <v>107</v>
      </c>
      <c r="E1027" s="106" t="s">
        <v>2246</v>
      </c>
      <c r="F1027" s="107" t="s">
        <v>2247</v>
      </c>
      <c r="G1027" s="108" t="s">
        <v>118</v>
      </c>
      <c r="H1027" s="109">
        <v>1.5</v>
      </c>
      <c r="I1027" s="110">
        <v>26200</v>
      </c>
      <c r="J1027" s="110">
        <f>ROUND(I1027*H1027,2)</f>
        <v>39300</v>
      </c>
      <c r="K1027" s="107" t="s">
        <v>111</v>
      </c>
      <c r="L1027" s="25"/>
      <c r="M1027" s="111" t="s">
        <v>3</v>
      </c>
      <c r="N1027" s="112" t="s">
        <v>37</v>
      </c>
      <c r="O1027" s="113">
        <v>0</v>
      </c>
      <c r="P1027" s="113">
        <f>O1027*H1027</f>
        <v>0</v>
      </c>
      <c r="Q1027" s="113">
        <v>0</v>
      </c>
      <c r="R1027" s="113">
        <f>Q1027*H1027</f>
        <v>0</v>
      </c>
      <c r="S1027" s="113">
        <v>0</v>
      </c>
      <c r="T1027" s="114">
        <f>S1027*H1027</f>
        <v>0</v>
      </c>
      <c r="AR1027" s="115" t="s">
        <v>112</v>
      </c>
      <c r="AT1027" s="115" t="s">
        <v>107</v>
      </c>
      <c r="AU1027" s="115" t="s">
        <v>66</v>
      </c>
      <c r="AY1027" s="13" t="s">
        <v>113</v>
      </c>
      <c r="BE1027" s="116">
        <f>IF(N1027="základní",J1027,0)</f>
        <v>39300</v>
      </c>
      <c r="BF1027" s="116">
        <f>IF(N1027="snížená",J1027,0)</f>
        <v>0</v>
      </c>
      <c r="BG1027" s="116">
        <f>IF(N1027="zákl. přenesená",J1027,0)</f>
        <v>0</v>
      </c>
      <c r="BH1027" s="116">
        <f>IF(N1027="sníž. přenesená",J1027,0)</f>
        <v>0</v>
      </c>
      <c r="BI1027" s="116">
        <f>IF(N1027="nulová",J1027,0)</f>
        <v>0</v>
      </c>
      <c r="BJ1027" s="13" t="s">
        <v>74</v>
      </c>
      <c r="BK1027" s="116">
        <f>ROUND(I1027*H1027,2)</f>
        <v>39300</v>
      </c>
      <c r="BL1027" s="13" t="s">
        <v>112</v>
      </c>
      <c r="BM1027" s="115" t="s">
        <v>2248</v>
      </c>
    </row>
    <row r="1028" spans="2:65" s="1" customFormat="1" ht="19.5">
      <c r="B1028" s="25"/>
      <c r="D1028" s="117" t="s">
        <v>114</v>
      </c>
      <c r="F1028" s="118" t="s">
        <v>2249</v>
      </c>
      <c r="L1028" s="25"/>
      <c r="M1028" s="119"/>
      <c r="T1028" s="46"/>
      <c r="AT1028" s="13" t="s">
        <v>114</v>
      </c>
      <c r="AU1028" s="13" t="s">
        <v>66</v>
      </c>
    </row>
    <row r="1029" spans="2:65" s="1" customFormat="1" ht="16.5" customHeight="1">
      <c r="B1029" s="104"/>
      <c r="C1029" s="105" t="s">
        <v>2250</v>
      </c>
      <c r="D1029" s="105" t="s">
        <v>107</v>
      </c>
      <c r="E1029" s="106" t="s">
        <v>2251</v>
      </c>
      <c r="F1029" s="107" t="s">
        <v>2252</v>
      </c>
      <c r="G1029" s="108" t="s">
        <v>118</v>
      </c>
      <c r="H1029" s="109">
        <v>0.2</v>
      </c>
      <c r="I1029" s="110">
        <v>21500</v>
      </c>
      <c r="J1029" s="110">
        <f>ROUND(I1029*H1029,2)</f>
        <v>4300</v>
      </c>
      <c r="K1029" s="107" t="s">
        <v>111</v>
      </c>
      <c r="L1029" s="25"/>
      <c r="M1029" s="111" t="s">
        <v>3</v>
      </c>
      <c r="N1029" s="112" t="s">
        <v>37</v>
      </c>
      <c r="O1029" s="113">
        <v>0</v>
      </c>
      <c r="P1029" s="113">
        <f>O1029*H1029</f>
        <v>0</v>
      </c>
      <c r="Q1029" s="113">
        <v>0</v>
      </c>
      <c r="R1029" s="113">
        <f>Q1029*H1029</f>
        <v>0</v>
      </c>
      <c r="S1029" s="113">
        <v>0</v>
      </c>
      <c r="T1029" s="114">
        <f>S1029*H1029</f>
        <v>0</v>
      </c>
      <c r="AR1029" s="115" t="s">
        <v>112</v>
      </c>
      <c r="AT1029" s="115" t="s">
        <v>107</v>
      </c>
      <c r="AU1029" s="115" t="s">
        <v>66</v>
      </c>
      <c r="AY1029" s="13" t="s">
        <v>113</v>
      </c>
      <c r="BE1029" s="116">
        <f>IF(N1029="základní",J1029,0)</f>
        <v>4300</v>
      </c>
      <c r="BF1029" s="116">
        <f>IF(N1029="snížená",J1029,0)</f>
        <v>0</v>
      </c>
      <c r="BG1029" s="116">
        <f>IF(N1029="zákl. přenesená",J1029,0)</f>
        <v>0</v>
      </c>
      <c r="BH1029" s="116">
        <f>IF(N1029="sníž. přenesená",J1029,0)</f>
        <v>0</v>
      </c>
      <c r="BI1029" s="116">
        <f>IF(N1029="nulová",J1029,0)</f>
        <v>0</v>
      </c>
      <c r="BJ1029" s="13" t="s">
        <v>74</v>
      </c>
      <c r="BK1029" s="116">
        <f>ROUND(I1029*H1029,2)</f>
        <v>4300</v>
      </c>
      <c r="BL1029" s="13" t="s">
        <v>112</v>
      </c>
      <c r="BM1029" s="115" t="s">
        <v>2253</v>
      </c>
    </row>
    <row r="1030" spans="2:65" s="1" customFormat="1" ht="19.5">
      <c r="B1030" s="25"/>
      <c r="D1030" s="117" t="s">
        <v>114</v>
      </c>
      <c r="F1030" s="118" t="s">
        <v>2254</v>
      </c>
      <c r="L1030" s="25"/>
      <c r="M1030" s="119"/>
      <c r="T1030" s="46"/>
      <c r="AT1030" s="13" t="s">
        <v>114</v>
      </c>
      <c r="AU1030" s="13" t="s">
        <v>66</v>
      </c>
    </row>
    <row r="1031" spans="2:65" s="1" customFormat="1" ht="16.5" customHeight="1">
      <c r="B1031" s="104"/>
      <c r="C1031" s="105" t="s">
        <v>1185</v>
      </c>
      <c r="D1031" s="105" t="s">
        <v>107</v>
      </c>
      <c r="E1031" s="106" t="s">
        <v>2251</v>
      </c>
      <c r="F1031" s="107" t="s">
        <v>2252</v>
      </c>
      <c r="G1031" s="108" t="s">
        <v>118</v>
      </c>
      <c r="H1031" s="109">
        <v>0.01</v>
      </c>
      <c r="I1031" s="110">
        <v>21500</v>
      </c>
      <c r="J1031" s="110">
        <f>ROUND(I1031*H1031,2)</f>
        <v>215</v>
      </c>
      <c r="K1031" s="107" t="s">
        <v>111</v>
      </c>
      <c r="L1031" s="25"/>
      <c r="M1031" s="111" t="s">
        <v>3</v>
      </c>
      <c r="N1031" s="112" t="s">
        <v>37</v>
      </c>
      <c r="O1031" s="113">
        <v>0</v>
      </c>
      <c r="P1031" s="113">
        <f>O1031*H1031</f>
        <v>0</v>
      </c>
      <c r="Q1031" s="113">
        <v>0</v>
      </c>
      <c r="R1031" s="113">
        <f>Q1031*H1031</f>
        <v>0</v>
      </c>
      <c r="S1031" s="113">
        <v>0</v>
      </c>
      <c r="T1031" s="114">
        <f>S1031*H1031</f>
        <v>0</v>
      </c>
      <c r="AR1031" s="115" t="s">
        <v>112</v>
      </c>
      <c r="AT1031" s="115" t="s">
        <v>107</v>
      </c>
      <c r="AU1031" s="115" t="s">
        <v>66</v>
      </c>
      <c r="AY1031" s="13" t="s">
        <v>113</v>
      </c>
      <c r="BE1031" s="116">
        <f>IF(N1031="základní",J1031,0)</f>
        <v>215</v>
      </c>
      <c r="BF1031" s="116">
        <f>IF(N1031="snížená",J1031,0)</f>
        <v>0</v>
      </c>
      <c r="BG1031" s="116">
        <f>IF(N1031="zákl. přenesená",J1031,0)</f>
        <v>0</v>
      </c>
      <c r="BH1031" s="116">
        <f>IF(N1031="sníž. přenesená",J1031,0)</f>
        <v>0</v>
      </c>
      <c r="BI1031" s="116">
        <f>IF(N1031="nulová",J1031,0)</f>
        <v>0</v>
      </c>
      <c r="BJ1031" s="13" t="s">
        <v>74</v>
      </c>
      <c r="BK1031" s="116">
        <f>ROUND(I1031*H1031,2)</f>
        <v>215</v>
      </c>
      <c r="BL1031" s="13" t="s">
        <v>112</v>
      </c>
      <c r="BM1031" s="115" t="s">
        <v>2255</v>
      </c>
    </row>
    <row r="1032" spans="2:65" s="1" customFormat="1" ht="19.5">
      <c r="B1032" s="25"/>
      <c r="D1032" s="117" t="s">
        <v>114</v>
      </c>
      <c r="F1032" s="118" t="s">
        <v>2254</v>
      </c>
      <c r="L1032" s="25"/>
      <c r="M1032" s="119"/>
      <c r="T1032" s="46"/>
      <c r="AT1032" s="13" t="s">
        <v>114</v>
      </c>
      <c r="AU1032" s="13" t="s">
        <v>66</v>
      </c>
    </row>
    <row r="1033" spans="2:65" s="1" customFormat="1" ht="16.5" customHeight="1">
      <c r="B1033" s="104"/>
      <c r="C1033" s="105" t="s">
        <v>2256</v>
      </c>
      <c r="D1033" s="105" t="s">
        <v>107</v>
      </c>
      <c r="E1033" s="106" t="s">
        <v>2257</v>
      </c>
      <c r="F1033" s="107" t="s">
        <v>2258</v>
      </c>
      <c r="G1033" s="108" t="s">
        <v>118</v>
      </c>
      <c r="H1033" s="109">
        <v>1.5</v>
      </c>
      <c r="I1033" s="110">
        <v>24500</v>
      </c>
      <c r="J1033" s="110">
        <f>ROUND(I1033*H1033,2)</f>
        <v>36750</v>
      </c>
      <c r="K1033" s="107" t="s">
        <v>111</v>
      </c>
      <c r="L1033" s="25"/>
      <c r="M1033" s="111" t="s">
        <v>3</v>
      </c>
      <c r="N1033" s="112" t="s">
        <v>37</v>
      </c>
      <c r="O1033" s="113">
        <v>0</v>
      </c>
      <c r="P1033" s="113">
        <f>O1033*H1033</f>
        <v>0</v>
      </c>
      <c r="Q1033" s="113">
        <v>0</v>
      </c>
      <c r="R1033" s="113">
        <f>Q1033*H1033</f>
        <v>0</v>
      </c>
      <c r="S1033" s="113">
        <v>0</v>
      </c>
      <c r="T1033" s="114">
        <f>S1033*H1033</f>
        <v>0</v>
      </c>
      <c r="AR1033" s="115" t="s">
        <v>112</v>
      </c>
      <c r="AT1033" s="115" t="s">
        <v>107</v>
      </c>
      <c r="AU1033" s="115" t="s">
        <v>66</v>
      </c>
      <c r="AY1033" s="13" t="s">
        <v>113</v>
      </c>
      <c r="BE1033" s="116">
        <f>IF(N1033="základní",J1033,0)</f>
        <v>36750</v>
      </c>
      <c r="BF1033" s="116">
        <f>IF(N1033="snížená",J1033,0)</f>
        <v>0</v>
      </c>
      <c r="BG1033" s="116">
        <f>IF(N1033="zákl. přenesená",J1033,0)</f>
        <v>0</v>
      </c>
      <c r="BH1033" s="116">
        <f>IF(N1033="sníž. přenesená",J1033,0)</f>
        <v>0</v>
      </c>
      <c r="BI1033" s="116">
        <f>IF(N1033="nulová",J1033,0)</f>
        <v>0</v>
      </c>
      <c r="BJ1033" s="13" t="s">
        <v>74</v>
      </c>
      <c r="BK1033" s="116">
        <f>ROUND(I1033*H1033,2)</f>
        <v>36750</v>
      </c>
      <c r="BL1033" s="13" t="s">
        <v>112</v>
      </c>
      <c r="BM1033" s="115" t="s">
        <v>2259</v>
      </c>
    </row>
    <row r="1034" spans="2:65" s="1" customFormat="1" ht="19.5">
      <c r="B1034" s="25"/>
      <c r="D1034" s="117" t="s">
        <v>114</v>
      </c>
      <c r="F1034" s="118" t="s">
        <v>2260</v>
      </c>
      <c r="L1034" s="25"/>
      <c r="M1034" s="119"/>
      <c r="T1034" s="46"/>
      <c r="AT1034" s="13" t="s">
        <v>114</v>
      </c>
      <c r="AU1034" s="13" t="s">
        <v>66</v>
      </c>
    </row>
    <row r="1035" spans="2:65" s="1" customFormat="1" ht="16.5" customHeight="1">
      <c r="B1035" s="104"/>
      <c r="C1035" s="105" t="s">
        <v>1190</v>
      </c>
      <c r="D1035" s="105" t="s">
        <v>107</v>
      </c>
      <c r="E1035" s="106" t="s">
        <v>2261</v>
      </c>
      <c r="F1035" s="107" t="s">
        <v>2262</v>
      </c>
      <c r="G1035" s="108" t="s">
        <v>118</v>
      </c>
      <c r="H1035" s="109">
        <v>1.5</v>
      </c>
      <c r="I1035" s="110">
        <v>45300</v>
      </c>
      <c r="J1035" s="110">
        <f>ROUND(I1035*H1035,2)</f>
        <v>67950</v>
      </c>
      <c r="K1035" s="107" t="s">
        <v>111</v>
      </c>
      <c r="L1035" s="25"/>
      <c r="M1035" s="111" t="s">
        <v>3</v>
      </c>
      <c r="N1035" s="112" t="s">
        <v>37</v>
      </c>
      <c r="O1035" s="113">
        <v>0</v>
      </c>
      <c r="P1035" s="113">
        <f>O1035*H1035</f>
        <v>0</v>
      </c>
      <c r="Q1035" s="113">
        <v>0</v>
      </c>
      <c r="R1035" s="113">
        <f>Q1035*H1035</f>
        <v>0</v>
      </c>
      <c r="S1035" s="113">
        <v>0</v>
      </c>
      <c r="T1035" s="114">
        <f>S1035*H1035</f>
        <v>0</v>
      </c>
      <c r="AR1035" s="115" t="s">
        <v>112</v>
      </c>
      <c r="AT1035" s="115" t="s">
        <v>107</v>
      </c>
      <c r="AU1035" s="115" t="s">
        <v>66</v>
      </c>
      <c r="AY1035" s="13" t="s">
        <v>113</v>
      </c>
      <c r="BE1035" s="116">
        <f>IF(N1035="základní",J1035,0)</f>
        <v>67950</v>
      </c>
      <c r="BF1035" s="116">
        <f>IF(N1035="snížená",J1035,0)</f>
        <v>0</v>
      </c>
      <c r="BG1035" s="116">
        <f>IF(N1035="zákl. přenesená",J1035,0)</f>
        <v>0</v>
      </c>
      <c r="BH1035" s="116">
        <f>IF(N1035="sníž. přenesená",J1035,0)</f>
        <v>0</v>
      </c>
      <c r="BI1035" s="116">
        <f>IF(N1035="nulová",J1035,0)</f>
        <v>0</v>
      </c>
      <c r="BJ1035" s="13" t="s">
        <v>74</v>
      </c>
      <c r="BK1035" s="116">
        <f>ROUND(I1035*H1035,2)</f>
        <v>67950</v>
      </c>
      <c r="BL1035" s="13" t="s">
        <v>112</v>
      </c>
      <c r="BM1035" s="115" t="s">
        <v>2263</v>
      </c>
    </row>
    <row r="1036" spans="2:65" s="1" customFormat="1" ht="19.5">
      <c r="B1036" s="25"/>
      <c r="D1036" s="117" t="s">
        <v>114</v>
      </c>
      <c r="F1036" s="118" t="s">
        <v>2264</v>
      </c>
      <c r="L1036" s="25"/>
      <c r="M1036" s="119"/>
      <c r="T1036" s="46"/>
      <c r="AT1036" s="13" t="s">
        <v>114</v>
      </c>
      <c r="AU1036" s="13" t="s">
        <v>66</v>
      </c>
    </row>
    <row r="1037" spans="2:65" s="1" customFormat="1" ht="16.5" customHeight="1">
      <c r="B1037" s="104"/>
      <c r="C1037" s="105" t="s">
        <v>2265</v>
      </c>
      <c r="D1037" s="105" t="s">
        <v>107</v>
      </c>
      <c r="E1037" s="106" t="s">
        <v>2266</v>
      </c>
      <c r="F1037" s="107" t="s">
        <v>2267</v>
      </c>
      <c r="G1037" s="108" t="s">
        <v>118</v>
      </c>
      <c r="H1037" s="109">
        <v>1.5</v>
      </c>
      <c r="I1037" s="110">
        <v>42600</v>
      </c>
      <c r="J1037" s="110">
        <f>ROUND(I1037*H1037,2)</f>
        <v>63900</v>
      </c>
      <c r="K1037" s="107" t="s">
        <v>111</v>
      </c>
      <c r="L1037" s="25"/>
      <c r="M1037" s="111" t="s">
        <v>3</v>
      </c>
      <c r="N1037" s="112" t="s">
        <v>37</v>
      </c>
      <c r="O1037" s="113">
        <v>0</v>
      </c>
      <c r="P1037" s="113">
        <f>O1037*H1037</f>
        <v>0</v>
      </c>
      <c r="Q1037" s="113">
        <v>0</v>
      </c>
      <c r="R1037" s="113">
        <f>Q1037*H1037</f>
        <v>0</v>
      </c>
      <c r="S1037" s="113">
        <v>0</v>
      </c>
      <c r="T1037" s="114">
        <f>S1037*H1037</f>
        <v>0</v>
      </c>
      <c r="AR1037" s="115" t="s">
        <v>112</v>
      </c>
      <c r="AT1037" s="115" t="s">
        <v>107</v>
      </c>
      <c r="AU1037" s="115" t="s">
        <v>66</v>
      </c>
      <c r="AY1037" s="13" t="s">
        <v>113</v>
      </c>
      <c r="BE1037" s="116">
        <f>IF(N1037="základní",J1037,0)</f>
        <v>63900</v>
      </c>
      <c r="BF1037" s="116">
        <f>IF(N1037="snížená",J1037,0)</f>
        <v>0</v>
      </c>
      <c r="BG1037" s="116">
        <f>IF(N1037="zákl. přenesená",J1037,0)</f>
        <v>0</v>
      </c>
      <c r="BH1037" s="116">
        <f>IF(N1037="sníž. přenesená",J1037,0)</f>
        <v>0</v>
      </c>
      <c r="BI1037" s="116">
        <f>IF(N1037="nulová",J1037,0)</f>
        <v>0</v>
      </c>
      <c r="BJ1037" s="13" t="s">
        <v>74</v>
      </c>
      <c r="BK1037" s="116">
        <f>ROUND(I1037*H1037,2)</f>
        <v>63900</v>
      </c>
      <c r="BL1037" s="13" t="s">
        <v>112</v>
      </c>
      <c r="BM1037" s="115" t="s">
        <v>2268</v>
      </c>
    </row>
    <row r="1038" spans="2:65" s="1" customFormat="1" ht="19.5">
      <c r="B1038" s="25"/>
      <c r="D1038" s="117" t="s">
        <v>114</v>
      </c>
      <c r="F1038" s="118" t="s">
        <v>2269</v>
      </c>
      <c r="L1038" s="25"/>
      <c r="M1038" s="119"/>
      <c r="T1038" s="46"/>
      <c r="AT1038" s="13" t="s">
        <v>114</v>
      </c>
      <c r="AU1038" s="13" t="s">
        <v>66</v>
      </c>
    </row>
    <row r="1039" spans="2:65" s="1" customFormat="1" ht="16.5" customHeight="1">
      <c r="B1039" s="104"/>
      <c r="C1039" s="105" t="s">
        <v>1194</v>
      </c>
      <c r="D1039" s="105" t="s">
        <v>107</v>
      </c>
      <c r="E1039" s="106" t="s">
        <v>2270</v>
      </c>
      <c r="F1039" s="107" t="s">
        <v>2271</v>
      </c>
      <c r="G1039" s="108" t="s">
        <v>118</v>
      </c>
      <c r="H1039" s="109">
        <v>1.5</v>
      </c>
      <c r="I1039" s="110">
        <v>39500</v>
      </c>
      <c r="J1039" s="110">
        <f>ROUND(I1039*H1039,2)</f>
        <v>59250</v>
      </c>
      <c r="K1039" s="107" t="s">
        <v>111</v>
      </c>
      <c r="L1039" s="25"/>
      <c r="M1039" s="111" t="s">
        <v>3</v>
      </c>
      <c r="N1039" s="112" t="s">
        <v>37</v>
      </c>
      <c r="O1039" s="113">
        <v>0</v>
      </c>
      <c r="P1039" s="113">
        <f>O1039*H1039</f>
        <v>0</v>
      </c>
      <c r="Q1039" s="113">
        <v>0</v>
      </c>
      <c r="R1039" s="113">
        <f>Q1039*H1039</f>
        <v>0</v>
      </c>
      <c r="S1039" s="113">
        <v>0</v>
      </c>
      <c r="T1039" s="114">
        <f>S1039*H1039</f>
        <v>0</v>
      </c>
      <c r="AR1039" s="115" t="s">
        <v>112</v>
      </c>
      <c r="AT1039" s="115" t="s">
        <v>107</v>
      </c>
      <c r="AU1039" s="115" t="s">
        <v>66</v>
      </c>
      <c r="AY1039" s="13" t="s">
        <v>113</v>
      </c>
      <c r="BE1039" s="116">
        <f>IF(N1039="základní",J1039,0)</f>
        <v>59250</v>
      </c>
      <c r="BF1039" s="116">
        <f>IF(N1039="snížená",J1039,0)</f>
        <v>0</v>
      </c>
      <c r="BG1039" s="116">
        <f>IF(N1039="zákl. přenesená",J1039,0)</f>
        <v>0</v>
      </c>
      <c r="BH1039" s="116">
        <f>IF(N1039="sníž. přenesená",J1039,0)</f>
        <v>0</v>
      </c>
      <c r="BI1039" s="116">
        <f>IF(N1039="nulová",J1039,0)</f>
        <v>0</v>
      </c>
      <c r="BJ1039" s="13" t="s">
        <v>74</v>
      </c>
      <c r="BK1039" s="116">
        <f>ROUND(I1039*H1039,2)</f>
        <v>59250</v>
      </c>
      <c r="BL1039" s="13" t="s">
        <v>112</v>
      </c>
      <c r="BM1039" s="115" t="s">
        <v>2272</v>
      </c>
    </row>
    <row r="1040" spans="2:65" s="1" customFormat="1" ht="19.5">
      <c r="B1040" s="25"/>
      <c r="D1040" s="117" t="s">
        <v>114</v>
      </c>
      <c r="F1040" s="118" t="s">
        <v>2273</v>
      </c>
      <c r="L1040" s="25"/>
      <c r="M1040" s="119"/>
      <c r="T1040" s="46"/>
      <c r="AT1040" s="13" t="s">
        <v>114</v>
      </c>
      <c r="AU1040" s="13" t="s">
        <v>66</v>
      </c>
    </row>
    <row r="1041" spans="2:65" s="1" customFormat="1" ht="16.5" customHeight="1">
      <c r="B1041" s="104"/>
      <c r="C1041" s="105" t="s">
        <v>2274</v>
      </c>
      <c r="D1041" s="105" t="s">
        <v>107</v>
      </c>
      <c r="E1041" s="106" t="s">
        <v>2270</v>
      </c>
      <c r="F1041" s="107" t="s">
        <v>2271</v>
      </c>
      <c r="G1041" s="108" t="s">
        <v>118</v>
      </c>
      <c r="H1041" s="109">
        <v>1.5</v>
      </c>
      <c r="I1041" s="110">
        <v>39500</v>
      </c>
      <c r="J1041" s="110">
        <f>ROUND(I1041*H1041,2)</f>
        <v>59250</v>
      </c>
      <c r="K1041" s="107" t="s">
        <v>111</v>
      </c>
      <c r="L1041" s="25"/>
      <c r="M1041" s="111" t="s">
        <v>3</v>
      </c>
      <c r="N1041" s="112" t="s">
        <v>37</v>
      </c>
      <c r="O1041" s="113">
        <v>0</v>
      </c>
      <c r="P1041" s="113">
        <f>O1041*H1041</f>
        <v>0</v>
      </c>
      <c r="Q1041" s="113">
        <v>0</v>
      </c>
      <c r="R1041" s="113">
        <f>Q1041*H1041</f>
        <v>0</v>
      </c>
      <c r="S1041" s="113">
        <v>0</v>
      </c>
      <c r="T1041" s="114">
        <f>S1041*H1041</f>
        <v>0</v>
      </c>
      <c r="AR1041" s="115" t="s">
        <v>112</v>
      </c>
      <c r="AT1041" s="115" t="s">
        <v>107</v>
      </c>
      <c r="AU1041" s="115" t="s">
        <v>66</v>
      </c>
      <c r="AY1041" s="13" t="s">
        <v>113</v>
      </c>
      <c r="BE1041" s="116">
        <f>IF(N1041="základní",J1041,0)</f>
        <v>59250</v>
      </c>
      <c r="BF1041" s="116">
        <f>IF(N1041="snížená",J1041,0)</f>
        <v>0</v>
      </c>
      <c r="BG1041" s="116">
        <f>IF(N1041="zákl. přenesená",J1041,0)</f>
        <v>0</v>
      </c>
      <c r="BH1041" s="116">
        <f>IF(N1041="sníž. přenesená",J1041,0)</f>
        <v>0</v>
      </c>
      <c r="BI1041" s="116">
        <f>IF(N1041="nulová",J1041,0)</f>
        <v>0</v>
      </c>
      <c r="BJ1041" s="13" t="s">
        <v>74</v>
      </c>
      <c r="BK1041" s="116">
        <f>ROUND(I1041*H1041,2)</f>
        <v>59250</v>
      </c>
      <c r="BL1041" s="13" t="s">
        <v>112</v>
      </c>
      <c r="BM1041" s="115" t="s">
        <v>2275</v>
      </c>
    </row>
    <row r="1042" spans="2:65" s="1" customFormat="1" ht="19.5">
      <c r="B1042" s="25"/>
      <c r="D1042" s="117" t="s">
        <v>114</v>
      </c>
      <c r="F1042" s="118" t="s">
        <v>2273</v>
      </c>
      <c r="L1042" s="25"/>
      <c r="M1042" s="119"/>
      <c r="T1042" s="46"/>
      <c r="AT1042" s="13" t="s">
        <v>114</v>
      </c>
      <c r="AU1042" s="13" t="s">
        <v>66</v>
      </c>
    </row>
    <row r="1043" spans="2:65" s="1" customFormat="1" ht="16.5" customHeight="1">
      <c r="B1043" s="104"/>
      <c r="C1043" s="105" t="s">
        <v>1199</v>
      </c>
      <c r="D1043" s="105" t="s">
        <v>107</v>
      </c>
      <c r="E1043" s="106" t="s">
        <v>2276</v>
      </c>
      <c r="F1043" s="107" t="s">
        <v>2277</v>
      </c>
      <c r="G1043" s="108" t="s">
        <v>118</v>
      </c>
      <c r="H1043" s="109">
        <v>1.5</v>
      </c>
      <c r="I1043" s="110">
        <v>43500</v>
      </c>
      <c r="J1043" s="110">
        <f>ROUND(I1043*H1043,2)</f>
        <v>65250</v>
      </c>
      <c r="K1043" s="107" t="s">
        <v>111</v>
      </c>
      <c r="L1043" s="25"/>
      <c r="M1043" s="111" t="s">
        <v>3</v>
      </c>
      <c r="N1043" s="112" t="s">
        <v>37</v>
      </c>
      <c r="O1043" s="113">
        <v>0</v>
      </c>
      <c r="P1043" s="113">
        <f>O1043*H1043</f>
        <v>0</v>
      </c>
      <c r="Q1043" s="113">
        <v>0</v>
      </c>
      <c r="R1043" s="113">
        <f>Q1043*H1043</f>
        <v>0</v>
      </c>
      <c r="S1043" s="113">
        <v>0</v>
      </c>
      <c r="T1043" s="114">
        <f>S1043*H1043</f>
        <v>0</v>
      </c>
      <c r="AR1043" s="115" t="s">
        <v>112</v>
      </c>
      <c r="AT1043" s="115" t="s">
        <v>107</v>
      </c>
      <c r="AU1043" s="115" t="s">
        <v>66</v>
      </c>
      <c r="AY1043" s="13" t="s">
        <v>113</v>
      </c>
      <c r="BE1043" s="116">
        <f>IF(N1043="základní",J1043,0)</f>
        <v>65250</v>
      </c>
      <c r="BF1043" s="116">
        <f>IF(N1043="snížená",J1043,0)</f>
        <v>0</v>
      </c>
      <c r="BG1043" s="116">
        <f>IF(N1043="zákl. přenesená",J1043,0)</f>
        <v>0</v>
      </c>
      <c r="BH1043" s="116">
        <f>IF(N1043="sníž. přenesená",J1043,0)</f>
        <v>0</v>
      </c>
      <c r="BI1043" s="116">
        <f>IF(N1043="nulová",J1043,0)</f>
        <v>0</v>
      </c>
      <c r="BJ1043" s="13" t="s">
        <v>74</v>
      </c>
      <c r="BK1043" s="116">
        <f>ROUND(I1043*H1043,2)</f>
        <v>65250</v>
      </c>
      <c r="BL1043" s="13" t="s">
        <v>112</v>
      </c>
      <c r="BM1043" s="115" t="s">
        <v>2278</v>
      </c>
    </row>
    <row r="1044" spans="2:65" s="1" customFormat="1" ht="19.5">
      <c r="B1044" s="25"/>
      <c r="D1044" s="117" t="s">
        <v>114</v>
      </c>
      <c r="F1044" s="118" t="s">
        <v>2279</v>
      </c>
      <c r="L1044" s="25"/>
      <c r="M1044" s="119"/>
      <c r="T1044" s="46"/>
      <c r="AT1044" s="13" t="s">
        <v>114</v>
      </c>
      <c r="AU1044" s="13" t="s">
        <v>66</v>
      </c>
    </row>
    <row r="1045" spans="2:65" s="1" customFormat="1" ht="16.5" customHeight="1">
      <c r="B1045" s="104"/>
      <c r="C1045" s="105" t="s">
        <v>2280</v>
      </c>
      <c r="D1045" s="105" t="s">
        <v>107</v>
      </c>
      <c r="E1045" s="106" t="s">
        <v>2281</v>
      </c>
      <c r="F1045" s="107" t="s">
        <v>2282</v>
      </c>
      <c r="G1045" s="108" t="s">
        <v>118</v>
      </c>
      <c r="H1045" s="109">
        <v>1.5</v>
      </c>
      <c r="I1045" s="110">
        <v>81500</v>
      </c>
      <c r="J1045" s="110">
        <f>ROUND(I1045*H1045,2)</f>
        <v>122250</v>
      </c>
      <c r="K1045" s="107" t="s">
        <v>111</v>
      </c>
      <c r="L1045" s="25"/>
      <c r="M1045" s="111" t="s">
        <v>3</v>
      </c>
      <c r="N1045" s="112" t="s">
        <v>37</v>
      </c>
      <c r="O1045" s="113">
        <v>0</v>
      </c>
      <c r="P1045" s="113">
        <f>O1045*H1045</f>
        <v>0</v>
      </c>
      <c r="Q1045" s="113">
        <v>0</v>
      </c>
      <c r="R1045" s="113">
        <f>Q1045*H1045</f>
        <v>0</v>
      </c>
      <c r="S1045" s="113">
        <v>0</v>
      </c>
      <c r="T1045" s="114">
        <f>S1045*H1045</f>
        <v>0</v>
      </c>
      <c r="AR1045" s="115" t="s">
        <v>112</v>
      </c>
      <c r="AT1045" s="115" t="s">
        <v>107</v>
      </c>
      <c r="AU1045" s="115" t="s">
        <v>66</v>
      </c>
      <c r="AY1045" s="13" t="s">
        <v>113</v>
      </c>
      <c r="BE1045" s="116">
        <f>IF(N1045="základní",J1045,0)</f>
        <v>122250</v>
      </c>
      <c r="BF1045" s="116">
        <f>IF(N1045="snížená",J1045,0)</f>
        <v>0</v>
      </c>
      <c r="BG1045" s="116">
        <f>IF(N1045="zákl. přenesená",J1045,0)</f>
        <v>0</v>
      </c>
      <c r="BH1045" s="116">
        <f>IF(N1045="sníž. přenesená",J1045,0)</f>
        <v>0</v>
      </c>
      <c r="BI1045" s="116">
        <f>IF(N1045="nulová",J1045,0)</f>
        <v>0</v>
      </c>
      <c r="BJ1045" s="13" t="s">
        <v>74</v>
      </c>
      <c r="BK1045" s="116">
        <f>ROUND(I1045*H1045,2)</f>
        <v>122250</v>
      </c>
      <c r="BL1045" s="13" t="s">
        <v>112</v>
      </c>
      <c r="BM1045" s="115" t="s">
        <v>2283</v>
      </c>
    </row>
    <row r="1046" spans="2:65" s="1" customFormat="1" ht="19.5">
      <c r="B1046" s="25"/>
      <c r="D1046" s="117" t="s">
        <v>114</v>
      </c>
      <c r="F1046" s="118" t="s">
        <v>2284</v>
      </c>
      <c r="L1046" s="25"/>
      <c r="M1046" s="119"/>
      <c r="T1046" s="46"/>
      <c r="AT1046" s="13" t="s">
        <v>114</v>
      </c>
      <c r="AU1046" s="13" t="s">
        <v>66</v>
      </c>
    </row>
    <row r="1047" spans="2:65" s="1" customFormat="1" ht="21.75" customHeight="1">
      <c r="B1047" s="104"/>
      <c r="C1047" s="105" t="s">
        <v>1203</v>
      </c>
      <c r="D1047" s="105" t="s">
        <v>107</v>
      </c>
      <c r="E1047" s="106" t="s">
        <v>2285</v>
      </c>
      <c r="F1047" s="107" t="s">
        <v>2286</v>
      </c>
      <c r="G1047" s="108" t="s">
        <v>124</v>
      </c>
      <c r="H1047" s="109">
        <v>200</v>
      </c>
      <c r="I1047" s="110">
        <v>68.099999999999994</v>
      </c>
      <c r="J1047" s="110">
        <f>ROUND(I1047*H1047,2)</f>
        <v>13620</v>
      </c>
      <c r="K1047" s="107" t="s">
        <v>111</v>
      </c>
      <c r="L1047" s="25"/>
      <c r="M1047" s="111" t="s">
        <v>3</v>
      </c>
      <c r="N1047" s="112" t="s">
        <v>37</v>
      </c>
      <c r="O1047" s="113">
        <v>0</v>
      </c>
      <c r="P1047" s="113">
        <f>O1047*H1047</f>
        <v>0</v>
      </c>
      <c r="Q1047" s="113">
        <v>0</v>
      </c>
      <c r="R1047" s="113">
        <f>Q1047*H1047</f>
        <v>0</v>
      </c>
      <c r="S1047" s="113">
        <v>0</v>
      </c>
      <c r="T1047" s="114">
        <f>S1047*H1047</f>
        <v>0</v>
      </c>
      <c r="AR1047" s="115" t="s">
        <v>112</v>
      </c>
      <c r="AT1047" s="115" t="s">
        <v>107</v>
      </c>
      <c r="AU1047" s="115" t="s">
        <v>66</v>
      </c>
      <c r="AY1047" s="13" t="s">
        <v>113</v>
      </c>
      <c r="BE1047" s="116">
        <f>IF(N1047="základní",J1047,0)</f>
        <v>13620</v>
      </c>
      <c r="BF1047" s="116">
        <f>IF(N1047="snížená",J1047,0)</f>
        <v>0</v>
      </c>
      <c r="BG1047" s="116">
        <f>IF(N1047="zákl. přenesená",J1047,0)</f>
        <v>0</v>
      </c>
      <c r="BH1047" s="116">
        <f>IF(N1047="sníž. přenesená",J1047,0)</f>
        <v>0</v>
      </c>
      <c r="BI1047" s="116">
        <f>IF(N1047="nulová",J1047,0)</f>
        <v>0</v>
      </c>
      <c r="BJ1047" s="13" t="s">
        <v>74</v>
      </c>
      <c r="BK1047" s="116">
        <f>ROUND(I1047*H1047,2)</f>
        <v>13620</v>
      </c>
      <c r="BL1047" s="13" t="s">
        <v>112</v>
      </c>
      <c r="BM1047" s="115" t="s">
        <v>2287</v>
      </c>
    </row>
    <row r="1048" spans="2:65" s="1" customFormat="1" ht="19.5">
      <c r="B1048" s="25"/>
      <c r="D1048" s="117" t="s">
        <v>114</v>
      </c>
      <c r="F1048" s="118" t="s">
        <v>2288</v>
      </c>
      <c r="L1048" s="25"/>
      <c r="M1048" s="119"/>
      <c r="T1048" s="46"/>
      <c r="AT1048" s="13" t="s">
        <v>114</v>
      </c>
      <c r="AU1048" s="13" t="s">
        <v>66</v>
      </c>
    </row>
    <row r="1049" spans="2:65" s="1" customFormat="1" ht="21.75" customHeight="1">
      <c r="B1049" s="104"/>
      <c r="C1049" s="105" t="s">
        <v>2289</v>
      </c>
      <c r="D1049" s="105" t="s">
        <v>107</v>
      </c>
      <c r="E1049" s="106" t="s">
        <v>2290</v>
      </c>
      <c r="F1049" s="107" t="s">
        <v>2291</v>
      </c>
      <c r="G1049" s="108" t="s">
        <v>124</v>
      </c>
      <c r="H1049" s="109">
        <v>200</v>
      </c>
      <c r="I1049" s="110">
        <v>68.099999999999994</v>
      </c>
      <c r="J1049" s="110">
        <f>ROUND(I1049*H1049,2)</f>
        <v>13620</v>
      </c>
      <c r="K1049" s="107" t="s">
        <v>111</v>
      </c>
      <c r="L1049" s="25"/>
      <c r="M1049" s="111" t="s">
        <v>3</v>
      </c>
      <c r="N1049" s="112" t="s">
        <v>37</v>
      </c>
      <c r="O1049" s="113">
        <v>0</v>
      </c>
      <c r="P1049" s="113">
        <f>O1049*H1049</f>
        <v>0</v>
      </c>
      <c r="Q1049" s="113">
        <v>0</v>
      </c>
      <c r="R1049" s="113">
        <f>Q1049*H1049</f>
        <v>0</v>
      </c>
      <c r="S1049" s="113">
        <v>0</v>
      </c>
      <c r="T1049" s="114">
        <f>S1049*H1049</f>
        <v>0</v>
      </c>
      <c r="AR1049" s="115" t="s">
        <v>112</v>
      </c>
      <c r="AT1049" s="115" t="s">
        <v>107</v>
      </c>
      <c r="AU1049" s="115" t="s">
        <v>66</v>
      </c>
      <c r="AY1049" s="13" t="s">
        <v>113</v>
      </c>
      <c r="BE1049" s="116">
        <f>IF(N1049="základní",J1049,0)</f>
        <v>13620</v>
      </c>
      <c r="BF1049" s="116">
        <f>IF(N1049="snížená",J1049,0)</f>
        <v>0</v>
      </c>
      <c r="BG1049" s="116">
        <f>IF(N1049="zákl. přenesená",J1049,0)</f>
        <v>0</v>
      </c>
      <c r="BH1049" s="116">
        <f>IF(N1049="sníž. přenesená",J1049,0)</f>
        <v>0</v>
      </c>
      <c r="BI1049" s="116">
        <f>IF(N1049="nulová",J1049,0)</f>
        <v>0</v>
      </c>
      <c r="BJ1049" s="13" t="s">
        <v>74</v>
      </c>
      <c r="BK1049" s="116">
        <f>ROUND(I1049*H1049,2)</f>
        <v>13620</v>
      </c>
      <c r="BL1049" s="13" t="s">
        <v>112</v>
      </c>
      <c r="BM1049" s="115" t="s">
        <v>2292</v>
      </c>
    </row>
    <row r="1050" spans="2:65" s="1" customFormat="1" ht="19.5">
      <c r="B1050" s="25"/>
      <c r="D1050" s="117" t="s">
        <v>114</v>
      </c>
      <c r="F1050" s="118" t="s">
        <v>2293</v>
      </c>
      <c r="L1050" s="25"/>
      <c r="M1050" s="119"/>
      <c r="T1050" s="46"/>
      <c r="AT1050" s="13" t="s">
        <v>114</v>
      </c>
      <c r="AU1050" s="13" t="s">
        <v>66</v>
      </c>
    </row>
    <row r="1051" spans="2:65" s="1" customFormat="1" ht="16.5" customHeight="1">
      <c r="B1051" s="104"/>
      <c r="C1051" s="105" t="s">
        <v>1208</v>
      </c>
      <c r="D1051" s="105" t="s">
        <v>107</v>
      </c>
      <c r="E1051" s="106" t="s">
        <v>2294</v>
      </c>
      <c r="F1051" s="107" t="s">
        <v>2295</v>
      </c>
      <c r="G1051" s="108" t="s">
        <v>124</v>
      </c>
      <c r="H1051" s="109">
        <v>200</v>
      </c>
      <c r="I1051" s="110">
        <v>49.5</v>
      </c>
      <c r="J1051" s="110">
        <f>ROUND(I1051*H1051,2)</f>
        <v>9900</v>
      </c>
      <c r="K1051" s="107" t="s">
        <v>111</v>
      </c>
      <c r="L1051" s="25"/>
      <c r="M1051" s="111" t="s">
        <v>3</v>
      </c>
      <c r="N1051" s="112" t="s">
        <v>37</v>
      </c>
      <c r="O1051" s="113">
        <v>0</v>
      </c>
      <c r="P1051" s="113">
        <f>O1051*H1051</f>
        <v>0</v>
      </c>
      <c r="Q1051" s="113">
        <v>0</v>
      </c>
      <c r="R1051" s="113">
        <f>Q1051*H1051</f>
        <v>0</v>
      </c>
      <c r="S1051" s="113">
        <v>0</v>
      </c>
      <c r="T1051" s="114">
        <f>S1051*H1051</f>
        <v>0</v>
      </c>
      <c r="AR1051" s="115" t="s">
        <v>112</v>
      </c>
      <c r="AT1051" s="115" t="s">
        <v>107</v>
      </c>
      <c r="AU1051" s="115" t="s">
        <v>66</v>
      </c>
      <c r="AY1051" s="13" t="s">
        <v>113</v>
      </c>
      <c r="BE1051" s="116">
        <f>IF(N1051="základní",J1051,0)</f>
        <v>9900</v>
      </c>
      <c r="BF1051" s="116">
        <f>IF(N1051="snížená",J1051,0)</f>
        <v>0</v>
      </c>
      <c r="BG1051" s="116">
        <f>IF(N1051="zákl. přenesená",J1051,0)</f>
        <v>0</v>
      </c>
      <c r="BH1051" s="116">
        <f>IF(N1051="sníž. přenesená",J1051,0)</f>
        <v>0</v>
      </c>
      <c r="BI1051" s="116">
        <f>IF(N1051="nulová",J1051,0)</f>
        <v>0</v>
      </c>
      <c r="BJ1051" s="13" t="s">
        <v>74</v>
      </c>
      <c r="BK1051" s="116">
        <f>ROUND(I1051*H1051,2)</f>
        <v>9900</v>
      </c>
      <c r="BL1051" s="13" t="s">
        <v>112</v>
      </c>
      <c r="BM1051" s="115" t="s">
        <v>2296</v>
      </c>
    </row>
    <row r="1052" spans="2:65" s="1" customFormat="1" ht="19.5">
      <c r="B1052" s="25"/>
      <c r="D1052" s="117" t="s">
        <v>114</v>
      </c>
      <c r="F1052" s="118" t="s">
        <v>2297</v>
      </c>
      <c r="L1052" s="25"/>
      <c r="M1052" s="119"/>
      <c r="T1052" s="46"/>
      <c r="AT1052" s="13" t="s">
        <v>114</v>
      </c>
      <c r="AU1052" s="13" t="s">
        <v>66</v>
      </c>
    </row>
    <row r="1053" spans="2:65" s="1" customFormat="1" ht="21.75" customHeight="1">
      <c r="B1053" s="104"/>
      <c r="C1053" s="105" t="s">
        <v>2298</v>
      </c>
      <c r="D1053" s="105" t="s">
        <v>107</v>
      </c>
      <c r="E1053" s="106" t="s">
        <v>2299</v>
      </c>
      <c r="F1053" s="107" t="s">
        <v>2300</v>
      </c>
      <c r="G1053" s="108" t="s">
        <v>124</v>
      </c>
      <c r="H1053" s="109">
        <v>200</v>
      </c>
      <c r="I1053" s="110">
        <v>49.5</v>
      </c>
      <c r="J1053" s="110">
        <f>ROUND(I1053*H1053,2)</f>
        <v>9900</v>
      </c>
      <c r="K1053" s="107" t="s">
        <v>111</v>
      </c>
      <c r="L1053" s="25"/>
      <c r="M1053" s="111" t="s">
        <v>3</v>
      </c>
      <c r="N1053" s="112" t="s">
        <v>37</v>
      </c>
      <c r="O1053" s="113">
        <v>0</v>
      </c>
      <c r="P1053" s="113">
        <f>O1053*H1053</f>
        <v>0</v>
      </c>
      <c r="Q1053" s="113">
        <v>0</v>
      </c>
      <c r="R1053" s="113">
        <f>Q1053*H1053</f>
        <v>0</v>
      </c>
      <c r="S1053" s="113">
        <v>0</v>
      </c>
      <c r="T1053" s="114">
        <f>S1053*H1053</f>
        <v>0</v>
      </c>
      <c r="AR1053" s="115" t="s">
        <v>112</v>
      </c>
      <c r="AT1053" s="115" t="s">
        <v>107</v>
      </c>
      <c r="AU1053" s="115" t="s">
        <v>66</v>
      </c>
      <c r="AY1053" s="13" t="s">
        <v>113</v>
      </c>
      <c r="BE1053" s="116">
        <f>IF(N1053="základní",J1053,0)</f>
        <v>9900</v>
      </c>
      <c r="BF1053" s="116">
        <f>IF(N1053="snížená",J1053,0)</f>
        <v>0</v>
      </c>
      <c r="BG1053" s="116">
        <f>IF(N1053="zákl. přenesená",J1053,0)</f>
        <v>0</v>
      </c>
      <c r="BH1053" s="116">
        <f>IF(N1053="sníž. přenesená",J1053,0)</f>
        <v>0</v>
      </c>
      <c r="BI1053" s="116">
        <f>IF(N1053="nulová",J1053,0)</f>
        <v>0</v>
      </c>
      <c r="BJ1053" s="13" t="s">
        <v>74</v>
      </c>
      <c r="BK1053" s="116">
        <f>ROUND(I1053*H1053,2)</f>
        <v>9900</v>
      </c>
      <c r="BL1053" s="13" t="s">
        <v>112</v>
      </c>
      <c r="BM1053" s="115" t="s">
        <v>2301</v>
      </c>
    </row>
    <row r="1054" spans="2:65" s="1" customFormat="1" ht="19.5">
      <c r="B1054" s="25"/>
      <c r="D1054" s="117" t="s">
        <v>114</v>
      </c>
      <c r="F1054" s="118" t="s">
        <v>2302</v>
      </c>
      <c r="L1054" s="25"/>
      <c r="M1054" s="119"/>
      <c r="T1054" s="46"/>
      <c r="AT1054" s="13" t="s">
        <v>114</v>
      </c>
      <c r="AU1054" s="13" t="s">
        <v>66</v>
      </c>
    </row>
    <row r="1055" spans="2:65" s="1" customFormat="1" ht="21.75" customHeight="1">
      <c r="B1055" s="104"/>
      <c r="C1055" s="105" t="s">
        <v>1212</v>
      </c>
      <c r="D1055" s="105" t="s">
        <v>107</v>
      </c>
      <c r="E1055" s="106" t="s">
        <v>2303</v>
      </c>
      <c r="F1055" s="107" t="s">
        <v>2304</v>
      </c>
      <c r="G1055" s="108" t="s">
        <v>124</v>
      </c>
      <c r="H1055" s="109">
        <v>200</v>
      </c>
      <c r="I1055" s="110">
        <v>124</v>
      </c>
      <c r="J1055" s="110">
        <f>ROUND(I1055*H1055,2)</f>
        <v>24800</v>
      </c>
      <c r="K1055" s="107" t="s">
        <v>111</v>
      </c>
      <c r="L1055" s="25"/>
      <c r="M1055" s="111" t="s">
        <v>3</v>
      </c>
      <c r="N1055" s="112" t="s">
        <v>37</v>
      </c>
      <c r="O1055" s="113">
        <v>0</v>
      </c>
      <c r="P1055" s="113">
        <f>O1055*H1055</f>
        <v>0</v>
      </c>
      <c r="Q1055" s="113">
        <v>0</v>
      </c>
      <c r="R1055" s="113">
        <f>Q1055*H1055</f>
        <v>0</v>
      </c>
      <c r="S1055" s="113">
        <v>0</v>
      </c>
      <c r="T1055" s="114">
        <f>S1055*H1055</f>
        <v>0</v>
      </c>
      <c r="AR1055" s="115" t="s">
        <v>112</v>
      </c>
      <c r="AT1055" s="115" t="s">
        <v>107</v>
      </c>
      <c r="AU1055" s="115" t="s">
        <v>66</v>
      </c>
      <c r="AY1055" s="13" t="s">
        <v>113</v>
      </c>
      <c r="BE1055" s="116">
        <f>IF(N1055="základní",J1055,0)</f>
        <v>24800</v>
      </c>
      <c r="BF1055" s="116">
        <f>IF(N1055="snížená",J1055,0)</f>
        <v>0</v>
      </c>
      <c r="BG1055" s="116">
        <f>IF(N1055="zákl. přenesená",J1055,0)</f>
        <v>0</v>
      </c>
      <c r="BH1055" s="116">
        <f>IF(N1055="sníž. přenesená",J1055,0)</f>
        <v>0</v>
      </c>
      <c r="BI1055" s="116">
        <f>IF(N1055="nulová",J1055,0)</f>
        <v>0</v>
      </c>
      <c r="BJ1055" s="13" t="s">
        <v>74</v>
      </c>
      <c r="BK1055" s="116">
        <f>ROUND(I1055*H1055,2)</f>
        <v>24800</v>
      </c>
      <c r="BL1055" s="13" t="s">
        <v>112</v>
      </c>
      <c r="BM1055" s="115" t="s">
        <v>2305</v>
      </c>
    </row>
    <row r="1056" spans="2:65" s="1" customFormat="1" ht="19.5">
      <c r="B1056" s="25"/>
      <c r="D1056" s="117" t="s">
        <v>114</v>
      </c>
      <c r="F1056" s="118" t="s">
        <v>2306</v>
      </c>
      <c r="L1056" s="25"/>
      <c r="M1056" s="119"/>
      <c r="T1056" s="46"/>
      <c r="AT1056" s="13" t="s">
        <v>114</v>
      </c>
      <c r="AU1056" s="13" t="s">
        <v>66</v>
      </c>
    </row>
    <row r="1057" spans="2:65" s="1" customFormat="1" ht="21.75" customHeight="1">
      <c r="B1057" s="104"/>
      <c r="C1057" s="105" t="s">
        <v>2307</v>
      </c>
      <c r="D1057" s="105" t="s">
        <v>107</v>
      </c>
      <c r="E1057" s="106" t="s">
        <v>2308</v>
      </c>
      <c r="F1057" s="107" t="s">
        <v>2309</v>
      </c>
      <c r="G1057" s="108" t="s">
        <v>124</v>
      </c>
      <c r="H1057" s="109">
        <v>200</v>
      </c>
      <c r="I1057" s="110">
        <v>124</v>
      </c>
      <c r="J1057" s="110">
        <f>ROUND(I1057*H1057,2)</f>
        <v>24800</v>
      </c>
      <c r="K1057" s="107" t="s">
        <v>111</v>
      </c>
      <c r="L1057" s="25"/>
      <c r="M1057" s="111" t="s">
        <v>3</v>
      </c>
      <c r="N1057" s="112" t="s">
        <v>37</v>
      </c>
      <c r="O1057" s="113">
        <v>0</v>
      </c>
      <c r="P1057" s="113">
        <f>O1057*H1057</f>
        <v>0</v>
      </c>
      <c r="Q1057" s="113">
        <v>0</v>
      </c>
      <c r="R1057" s="113">
        <f>Q1057*H1057</f>
        <v>0</v>
      </c>
      <c r="S1057" s="113">
        <v>0</v>
      </c>
      <c r="T1057" s="114">
        <f>S1057*H1057</f>
        <v>0</v>
      </c>
      <c r="AR1057" s="115" t="s">
        <v>112</v>
      </c>
      <c r="AT1057" s="115" t="s">
        <v>107</v>
      </c>
      <c r="AU1057" s="115" t="s">
        <v>66</v>
      </c>
      <c r="AY1057" s="13" t="s">
        <v>113</v>
      </c>
      <c r="BE1057" s="116">
        <f>IF(N1057="základní",J1057,0)</f>
        <v>24800</v>
      </c>
      <c r="BF1057" s="116">
        <f>IF(N1057="snížená",J1057,0)</f>
        <v>0</v>
      </c>
      <c r="BG1057" s="116">
        <f>IF(N1057="zákl. přenesená",J1057,0)</f>
        <v>0</v>
      </c>
      <c r="BH1057" s="116">
        <f>IF(N1057="sníž. přenesená",J1057,0)</f>
        <v>0</v>
      </c>
      <c r="BI1057" s="116">
        <f>IF(N1057="nulová",J1057,0)</f>
        <v>0</v>
      </c>
      <c r="BJ1057" s="13" t="s">
        <v>74</v>
      </c>
      <c r="BK1057" s="116">
        <f>ROUND(I1057*H1057,2)</f>
        <v>24800</v>
      </c>
      <c r="BL1057" s="13" t="s">
        <v>112</v>
      </c>
      <c r="BM1057" s="115" t="s">
        <v>2310</v>
      </c>
    </row>
    <row r="1058" spans="2:65" s="1" customFormat="1" ht="19.5">
      <c r="B1058" s="25"/>
      <c r="D1058" s="117" t="s">
        <v>114</v>
      </c>
      <c r="F1058" s="118" t="s">
        <v>2311</v>
      </c>
      <c r="L1058" s="25"/>
      <c r="M1058" s="119"/>
      <c r="T1058" s="46"/>
      <c r="AT1058" s="13" t="s">
        <v>114</v>
      </c>
      <c r="AU1058" s="13" t="s">
        <v>66</v>
      </c>
    </row>
    <row r="1059" spans="2:65" s="1" customFormat="1" ht="24.2" customHeight="1">
      <c r="B1059" s="104"/>
      <c r="C1059" s="105" t="s">
        <v>1217</v>
      </c>
      <c r="D1059" s="105" t="s">
        <v>107</v>
      </c>
      <c r="E1059" s="106" t="s">
        <v>2312</v>
      </c>
      <c r="F1059" s="107" t="s">
        <v>2313</v>
      </c>
      <c r="G1059" s="108" t="s">
        <v>124</v>
      </c>
      <c r="H1059" s="109">
        <v>200</v>
      </c>
      <c r="I1059" s="110">
        <v>118</v>
      </c>
      <c r="J1059" s="110">
        <f>ROUND(I1059*H1059,2)</f>
        <v>23600</v>
      </c>
      <c r="K1059" s="107" t="s">
        <v>111</v>
      </c>
      <c r="L1059" s="25"/>
      <c r="M1059" s="111" t="s">
        <v>3</v>
      </c>
      <c r="N1059" s="112" t="s">
        <v>37</v>
      </c>
      <c r="O1059" s="113">
        <v>0</v>
      </c>
      <c r="P1059" s="113">
        <f>O1059*H1059</f>
        <v>0</v>
      </c>
      <c r="Q1059" s="113">
        <v>0</v>
      </c>
      <c r="R1059" s="113">
        <f>Q1059*H1059</f>
        <v>0</v>
      </c>
      <c r="S1059" s="113">
        <v>0</v>
      </c>
      <c r="T1059" s="114">
        <f>S1059*H1059</f>
        <v>0</v>
      </c>
      <c r="AR1059" s="115" t="s">
        <v>112</v>
      </c>
      <c r="AT1059" s="115" t="s">
        <v>107</v>
      </c>
      <c r="AU1059" s="115" t="s">
        <v>66</v>
      </c>
      <c r="AY1059" s="13" t="s">
        <v>113</v>
      </c>
      <c r="BE1059" s="116">
        <f>IF(N1059="základní",J1059,0)</f>
        <v>23600</v>
      </c>
      <c r="BF1059" s="116">
        <f>IF(N1059="snížená",J1059,0)</f>
        <v>0</v>
      </c>
      <c r="BG1059" s="116">
        <f>IF(N1059="zákl. přenesená",J1059,0)</f>
        <v>0</v>
      </c>
      <c r="BH1059" s="116">
        <f>IF(N1059="sníž. přenesená",J1059,0)</f>
        <v>0</v>
      </c>
      <c r="BI1059" s="116">
        <f>IF(N1059="nulová",J1059,0)</f>
        <v>0</v>
      </c>
      <c r="BJ1059" s="13" t="s">
        <v>74</v>
      </c>
      <c r="BK1059" s="116">
        <f>ROUND(I1059*H1059,2)</f>
        <v>23600</v>
      </c>
      <c r="BL1059" s="13" t="s">
        <v>112</v>
      </c>
      <c r="BM1059" s="115" t="s">
        <v>2314</v>
      </c>
    </row>
    <row r="1060" spans="2:65" s="1" customFormat="1" ht="29.25">
      <c r="B1060" s="25"/>
      <c r="D1060" s="117" t="s">
        <v>114</v>
      </c>
      <c r="F1060" s="118" t="s">
        <v>2315</v>
      </c>
      <c r="L1060" s="25"/>
      <c r="M1060" s="119"/>
      <c r="T1060" s="46"/>
      <c r="AT1060" s="13" t="s">
        <v>114</v>
      </c>
      <c r="AU1060" s="13" t="s">
        <v>66</v>
      </c>
    </row>
    <row r="1061" spans="2:65" s="1" customFormat="1" ht="21.75" customHeight="1">
      <c r="B1061" s="104"/>
      <c r="C1061" s="105" t="s">
        <v>2316</v>
      </c>
      <c r="D1061" s="105" t="s">
        <v>107</v>
      </c>
      <c r="E1061" s="106" t="s">
        <v>2317</v>
      </c>
      <c r="F1061" s="107" t="s">
        <v>2318</v>
      </c>
      <c r="G1061" s="108" t="s">
        <v>124</v>
      </c>
      <c r="H1061" s="109">
        <v>200</v>
      </c>
      <c r="I1061" s="110">
        <v>74.3</v>
      </c>
      <c r="J1061" s="110">
        <f>ROUND(I1061*H1061,2)</f>
        <v>14860</v>
      </c>
      <c r="K1061" s="107" t="s">
        <v>111</v>
      </c>
      <c r="L1061" s="25"/>
      <c r="M1061" s="111" t="s">
        <v>3</v>
      </c>
      <c r="N1061" s="112" t="s">
        <v>37</v>
      </c>
      <c r="O1061" s="113">
        <v>0</v>
      </c>
      <c r="P1061" s="113">
        <f>O1061*H1061</f>
        <v>0</v>
      </c>
      <c r="Q1061" s="113">
        <v>0</v>
      </c>
      <c r="R1061" s="113">
        <f>Q1061*H1061</f>
        <v>0</v>
      </c>
      <c r="S1061" s="113">
        <v>0</v>
      </c>
      <c r="T1061" s="114">
        <f>S1061*H1061</f>
        <v>0</v>
      </c>
      <c r="AR1061" s="115" t="s">
        <v>112</v>
      </c>
      <c r="AT1061" s="115" t="s">
        <v>107</v>
      </c>
      <c r="AU1061" s="115" t="s">
        <v>66</v>
      </c>
      <c r="AY1061" s="13" t="s">
        <v>113</v>
      </c>
      <c r="BE1061" s="116">
        <f>IF(N1061="základní",J1061,0)</f>
        <v>14860</v>
      </c>
      <c r="BF1061" s="116">
        <f>IF(N1061="snížená",J1061,0)</f>
        <v>0</v>
      </c>
      <c r="BG1061" s="116">
        <f>IF(N1061="zákl. přenesená",J1061,0)</f>
        <v>0</v>
      </c>
      <c r="BH1061" s="116">
        <f>IF(N1061="sníž. přenesená",J1061,0)</f>
        <v>0</v>
      </c>
      <c r="BI1061" s="116">
        <f>IF(N1061="nulová",J1061,0)</f>
        <v>0</v>
      </c>
      <c r="BJ1061" s="13" t="s">
        <v>74</v>
      </c>
      <c r="BK1061" s="116">
        <f>ROUND(I1061*H1061,2)</f>
        <v>14860</v>
      </c>
      <c r="BL1061" s="13" t="s">
        <v>112</v>
      </c>
      <c r="BM1061" s="115" t="s">
        <v>2319</v>
      </c>
    </row>
    <row r="1062" spans="2:65" s="1" customFormat="1" ht="19.5">
      <c r="B1062" s="25"/>
      <c r="D1062" s="117" t="s">
        <v>114</v>
      </c>
      <c r="F1062" s="118" t="s">
        <v>2320</v>
      </c>
      <c r="L1062" s="25"/>
      <c r="M1062" s="119"/>
      <c r="T1062" s="46"/>
      <c r="AT1062" s="13" t="s">
        <v>114</v>
      </c>
      <c r="AU1062" s="13" t="s">
        <v>66</v>
      </c>
    </row>
    <row r="1063" spans="2:65" s="1" customFormat="1" ht="21.75" customHeight="1">
      <c r="B1063" s="104"/>
      <c r="C1063" s="105" t="s">
        <v>1221</v>
      </c>
      <c r="D1063" s="105" t="s">
        <v>107</v>
      </c>
      <c r="E1063" s="106" t="s">
        <v>2321</v>
      </c>
      <c r="F1063" s="107" t="s">
        <v>2322</v>
      </c>
      <c r="G1063" s="108" t="s">
        <v>124</v>
      </c>
      <c r="H1063" s="109">
        <v>200</v>
      </c>
      <c r="I1063" s="110">
        <v>74.3</v>
      </c>
      <c r="J1063" s="110">
        <f>ROUND(I1063*H1063,2)</f>
        <v>14860</v>
      </c>
      <c r="K1063" s="107" t="s">
        <v>111</v>
      </c>
      <c r="L1063" s="25"/>
      <c r="M1063" s="111" t="s">
        <v>3</v>
      </c>
      <c r="N1063" s="112" t="s">
        <v>37</v>
      </c>
      <c r="O1063" s="113">
        <v>0</v>
      </c>
      <c r="P1063" s="113">
        <f>O1063*H1063</f>
        <v>0</v>
      </c>
      <c r="Q1063" s="113">
        <v>0</v>
      </c>
      <c r="R1063" s="113">
        <f>Q1063*H1063</f>
        <v>0</v>
      </c>
      <c r="S1063" s="113">
        <v>0</v>
      </c>
      <c r="T1063" s="114">
        <f>S1063*H1063</f>
        <v>0</v>
      </c>
      <c r="AR1063" s="115" t="s">
        <v>112</v>
      </c>
      <c r="AT1063" s="115" t="s">
        <v>107</v>
      </c>
      <c r="AU1063" s="115" t="s">
        <v>66</v>
      </c>
      <c r="AY1063" s="13" t="s">
        <v>113</v>
      </c>
      <c r="BE1063" s="116">
        <f>IF(N1063="základní",J1063,0)</f>
        <v>14860</v>
      </c>
      <c r="BF1063" s="116">
        <f>IF(N1063="snížená",J1063,0)</f>
        <v>0</v>
      </c>
      <c r="BG1063" s="116">
        <f>IF(N1063="zákl. přenesená",J1063,0)</f>
        <v>0</v>
      </c>
      <c r="BH1063" s="116">
        <f>IF(N1063="sníž. přenesená",J1063,0)</f>
        <v>0</v>
      </c>
      <c r="BI1063" s="116">
        <f>IF(N1063="nulová",J1063,0)</f>
        <v>0</v>
      </c>
      <c r="BJ1063" s="13" t="s">
        <v>74</v>
      </c>
      <c r="BK1063" s="116">
        <f>ROUND(I1063*H1063,2)</f>
        <v>14860</v>
      </c>
      <c r="BL1063" s="13" t="s">
        <v>112</v>
      </c>
      <c r="BM1063" s="115" t="s">
        <v>2323</v>
      </c>
    </row>
    <row r="1064" spans="2:65" s="1" customFormat="1" ht="19.5">
      <c r="B1064" s="25"/>
      <c r="D1064" s="117" t="s">
        <v>114</v>
      </c>
      <c r="F1064" s="118" t="s">
        <v>2324</v>
      </c>
      <c r="L1064" s="25"/>
      <c r="M1064" s="119"/>
      <c r="T1064" s="46"/>
      <c r="AT1064" s="13" t="s">
        <v>114</v>
      </c>
      <c r="AU1064" s="13" t="s">
        <v>66</v>
      </c>
    </row>
    <row r="1065" spans="2:65" s="1" customFormat="1" ht="16.5" customHeight="1">
      <c r="B1065" s="104"/>
      <c r="C1065" s="105" t="s">
        <v>2325</v>
      </c>
      <c r="D1065" s="105" t="s">
        <v>107</v>
      </c>
      <c r="E1065" s="106" t="s">
        <v>2326</v>
      </c>
      <c r="F1065" s="107" t="s">
        <v>2327</v>
      </c>
      <c r="G1065" s="108" t="s">
        <v>124</v>
      </c>
      <c r="H1065" s="109">
        <v>200</v>
      </c>
      <c r="I1065" s="110">
        <v>55.7</v>
      </c>
      <c r="J1065" s="110">
        <f>ROUND(I1065*H1065,2)</f>
        <v>11140</v>
      </c>
      <c r="K1065" s="107" t="s">
        <v>111</v>
      </c>
      <c r="L1065" s="25"/>
      <c r="M1065" s="111" t="s">
        <v>3</v>
      </c>
      <c r="N1065" s="112" t="s">
        <v>37</v>
      </c>
      <c r="O1065" s="113">
        <v>0</v>
      </c>
      <c r="P1065" s="113">
        <f>O1065*H1065</f>
        <v>0</v>
      </c>
      <c r="Q1065" s="113">
        <v>0</v>
      </c>
      <c r="R1065" s="113">
        <f>Q1065*H1065</f>
        <v>0</v>
      </c>
      <c r="S1065" s="113">
        <v>0</v>
      </c>
      <c r="T1065" s="114">
        <f>S1065*H1065</f>
        <v>0</v>
      </c>
      <c r="AR1065" s="115" t="s">
        <v>112</v>
      </c>
      <c r="AT1065" s="115" t="s">
        <v>107</v>
      </c>
      <c r="AU1065" s="115" t="s">
        <v>66</v>
      </c>
      <c r="AY1065" s="13" t="s">
        <v>113</v>
      </c>
      <c r="BE1065" s="116">
        <f>IF(N1065="základní",J1065,0)</f>
        <v>11140</v>
      </c>
      <c r="BF1065" s="116">
        <f>IF(N1065="snížená",J1065,0)</f>
        <v>0</v>
      </c>
      <c r="BG1065" s="116">
        <f>IF(N1065="zákl. přenesená",J1065,0)</f>
        <v>0</v>
      </c>
      <c r="BH1065" s="116">
        <f>IF(N1065="sníž. přenesená",J1065,0)</f>
        <v>0</v>
      </c>
      <c r="BI1065" s="116">
        <f>IF(N1065="nulová",J1065,0)</f>
        <v>0</v>
      </c>
      <c r="BJ1065" s="13" t="s">
        <v>74</v>
      </c>
      <c r="BK1065" s="116">
        <f>ROUND(I1065*H1065,2)</f>
        <v>11140</v>
      </c>
      <c r="BL1065" s="13" t="s">
        <v>112</v>
      </c>
      <c r="BM1065" s="115" t="s">
        <v>2328</v>
      </c>
    </row>
    <row r="1066" spans="2:65" s="1" customFormat="1" ht="19.5">
      <c r="B1066" s="25"/>
      <c r="D1066" s="117" t="s">
        <v>114</v>
      </c>
      <c r="F1066" s="118" t="s">
        <v>2329</v>
      </c>
      <c r="L1066" s="25"/>
      <c r="M1066" s="119"/>
      <c r="T1066" s="46"/>
      <c r="AT1066" s="13" t="s">
        <v>114</v>
      </c>
      <c r="AU1066" s="13" t="s">
        <v>66</v>
      </c>
    </row>
    <row r="1067" spans="2:65" s="1" customFormat="1" ht="21.75" customHeight="1">
      <c r="B1067" s="104"/>
      <c r="C1067" s="105" t="s">
        <v>1226</v>
      </c>
      <c r="D1067" s="105" t="s">
        <v>107</v>
      </c>
      <c r="E1067" s="106" t="s">
        <v>2330</v>
      </c>
      <c r="F1067" s="107" t="s">
        <v>2331</v>
      </c>
      <c r="G1067" s="108" t="s">
        <v>124</v>
      </c>
      <c r="H1067" s="109">
        <v>200</v>
      </c>
      <c r="I1067" s="110">
        <v>136</v>
      </c>
      <c r="J1067" s="110">
        <f>ROUND(I1067*H1067,2)</f>
        <v>27200</v>
      </c>
      <c r="K1067" s="107" t="s">
        <v>111</v>
      </c>
      <c r="L1067" s="25"/>
      <c r="M1067" s="111" t="s">
        <v>3</v>
      </c>
      <c r="N1067" s="112" t="s">
        <v>37</v>
      </c>
      <c r="O1067" s="113">
        <v>0</v>
      </c>
      <c r="P1067" s="113">
        <f>O1067*H1067</f>
        <v>0</v>
      </c>
      <c r="Q1067" s="113">
        <v>0</v>
      </c>
      <c r="R1067" s="113">
        <f>Q1067*H1067</f>
        <v>0</v>
      </c>
      <c r="S1067" s="113">
        <v>0</v>
      </c>
      <c r="T1067" s="114">
        <f>S1067*H1067</f>
        <v>0</v>
      </c>
      <c r="AR1067" s="115" t="s">
        <v>112</v>
      </c>
      <c r="AT1067" s="115" t="s">
        <v>107</v>
      </c>
      <c r="AU1067" s="115" t="s">
        <v>66</v>
      </c>
      <c r="AY1067" s="13" t="s">
        <v>113</v>
      </c>
      <c r="BE1067" s="116">
        <f>IF(N1067="základní",J1067,0)</f>
        <v>27200</v>
      </c>
      <c r="BF1067" s="116">
        <f>IF(N1067="snížená",J1067,0)</f>
        <v>0</v>
      </c>
      <c r="BG1067" s="116">
        <f>IF(N1067="zákl. přenesená",J1067,0)</f>
        <v>0</v>
      </c>
      <c r="BH1067" s="116">
        <f>IF(N1067="sníž. přenesená",J1067,0)</f>
        <v>0</v>
      </c>
      <c r="BI1067" s="116">
        <f>IF(N1067="nulová",J1067,0)</f>
        <v>0</v>
      </c>
      <c r="BJ1067" s="13" t="s">
        <v>74</v>
      </c>
      <c r="BK1067" s="116">
        <f>ROUND(I1067*H1067,2)</f>
        <v>27200</v>
      </c>
      <c r="BL1067" s="13" t="s">
        <v>112</v>
      </c>
      <c r="BM1067" s="115" t="s">
        <v>2332</v>
      </c>
    </row>
    <row r="1068" spans="2:65" s="1" customFormat="1" ht="19.5">
      <c r="B1068" s="25"/>
      <c r="D1068" s="117" t="s">
        <v>114</v>
      </c>
      <c r="F1068" s="118" t="s">
        <v>2333</v>
      </c>
      <c r="L1068" s="25"/>
      <c r="M1068" s="119"/>
      <c r="T1068" s="46"/>
      <c r="AT1068" s="13" t="s">
        <v>114</v>
      </c>
      <c r="AU1068" s="13" t="s">
        <v>66</v>
      </c>
    </row>
    <row r="1069" spans="2:65" s="1" customFormat="1" ht="21.75" customHeight="1">
      <c r="B1069" s="104"/>
      <c r="C1069" s="105" t="s">
        <v>2334</v>
      </c>
      <c r="D1069" s="105" t="s">
        <v>107</v>
      </c>
      <c r="E1069" s="106" t="s">
        <v>2335</v>
      </c>
      <c r="F1069" s="107" t="s">
        <v>2336</v>
      </c>
      <c r="G1069" s="108" t="s">
        <v>124</v>
      </c>
      <c r="H1069" s="109">
        <v>100</v>
      </c>
      <c r="I1069" s="110">
        <v>121</v>
      </c>
      <c r="J1069" s="110">
        <f>ROUND(I1069*H1069,2)</f>
        <v>12100</v>
      </c>
      <c r="K1069" s="107" t="s">
        <v>111</v>
      </c>
      <c r="L1069" s="25"/>
      <c r="M1069" s="111" t="s">
        <v>3</v>
      </c>
      <c r="N1069" s="112" t="s">
        <v>37</v>
      </c>
      <c r="O1069" s="113">
        <v>0</v>
      </c>
      <c r="P1069" s="113">
        <f>O1069*H1069</f>
        <v>0</v>
      </c>
      <c r="Q1069" s="113">
        <v>0</v>
      </c>
      <c r="R1069" s="113">
        <f>Q1069*H1069</f>
        <v>0</v>
      </c>
      <c r="S1069" s="113">
        <v>0</v>
      </c>
      <c r="T1069" s="114">
        <f>S1069*H1069</f>
        <v>0</v>
      </c>
      <c r="AR1069" s="115" t="s">
        <v>112</v>
      </c>
      <c r="AT1069" s="115" t="s">
        <v>107</v>
      </c>
      <c r="AU1069" s="115" t="s">
        <v>66</v>
      </c>
      <c r="AY1069" s="13" t="s">
        <v>113</v>
      </c>
      <c r="BE1069" s="116">
        <f>IF(N1069="základní",J1069,0)</f>
        <v>12100</v>
      </c>
      <c r="BF1069" s="116">
        <f>IF(N1069="snížená",J1069,0)</f>
        <v>0</v>
      </c>
      <c r="BG1069" s="116">
        <f>IF(N1069="zákl. přenesená",J1069,0)</f>
        <v>0</v>
      </c>
      <c r="BH1069" s="116">
        <f>IF(N1069="sníž. přenesená",J1069,0)</f>
        <v>0</v>
      </c>
      <c r="BI1069" s="116">
        <f>IF(N1069="nulová",J1069,0)</f>
        <v>0</v>
      </c>
      <c r="BJ1069" s="13" t="s">
        <v>74</v>
      </c>
      <c r="BK1069" s="116">
        <f>ROUND(I1069*H1069,2)</f>
        <v>12100</v>
      </c>
      <c r="BL1069" s="13" t="s">
        <v>112</v>
      </c>
      <c r="BM1069" s="115" t="s">
        <v>2337</v>
      </c>
    </row>
    <row r="1070" spans="2:65" s="1" customFormat="1" ht="19.5">
      <c r="B1070" s="25"/>
      <c r="D1070" s="117" t="s">
        <v>114</v>
      </c>
      <c r="F1070" s="118" t="s">
        <v>2338</v>
      </c>
      <c r="L1070" s="25"/>
      <c r="M1070" s="119"/>
      <c r="T1070" s="46"/>
      <c r="AT1070" s="13" t="s">
        <v>114</v>
      </c>
      <c r="AU1070" s="13" t="s">
        <v>66</v>
      </c>
    </row>
    <row r="1071" spans="2:65" s="1" customFormat="1" ht="16.5" customHeight="1">
      <c r="B1071" s="104"/>
      <c r="C1071" s="105" t="s">
        <v>1230</v>
      </c>
      <c r="D1071" s="105" t="s">
        <v>107</v>
      </c>
      <c r="E1071" s="106" t="s">
        <v>2339</v>
      </c>
      <c r="F1071" s="107" t="s">
        <v>2340</v>
      </c>
      <c r="G1071" s="108" t="s">
        <v>110</v>
      </c>
      <c r="H1071" s="109">
        <v>200</v>
      </c>
      <c r="I1071" s="110">
        <v>118</v>
      </c>
      <c r="J1071" s="110">
        <f>ROUND(I1071*H1071,2)</f>
        <v>23600</v>
      </c>
      <c r="K1071" s="107" t="s">
        <v>111</v>
      </c>
      <c r="L1071" s="25"/>
      <c r="M1071" s="111" t="s">
        <v>3</v>
      </c>
      <c r="N1071" s="112" t="s">
        <v>37</v>
      </c>
      <c r="O1071" s="113">
        <v>0</v>
      </c>
      <c r="P1071" s="113">
        <f>O1071*H1071</f>
        <v>0</v>
      </c>
      <c r="Q1071" s="113">
        <v>0</v>
      </c>
      <c r="R1071" s="113">
        <f>Q1071*H1071</f>
        <v>0</v>
      </c>
      <c r="S1071" s="113">
        <v>0</v>
      </c>
      <c r="T1071" s="114">
        <f>S1071*H1071</f>
        <v>0</v>
      </c>
      <c r="AR1071" s="115" t="s">
        <v>112</v>
      </c>
      <c r="AT1071" s="115" t="s">
        <v>107</v>
      </c>
      <c r="AU1071" s="115" t="s">
        <v>66</v>
      </c>
      <c r="AY1071" s="13" t="s">
        <v>113</v>
      </c>
      <c r="BE1071" s="116">
        <f>IF(N1071="základní",J1071,0)</f>
        <v>23600</v>
      </c>
      <c r="BF1071" s="116">
        <f>IF(N1071="snížená",J1071,0)</f>
        <v>0</v>
      </c>
      <c r="BG1071" s="116">
        <f>IF(N1071="zákl. přenesená",J1071,0)</f>
        <v>0</v>
      </c>
      <c r="BH1071" s="116">
        <f>IF(N1071="sníž. přenesená",J1071,0)</f>
        <v>0</v>
      </c>
      <c r="BI1071" s="116">
        <f>IF(N1071="nulová",J1071,0)</f>
        <v>0</v>
      </c>
      <c r="BJ1071" s="13" t="s">
        <v>74</v>
      </c>
      <c r="BK1071" s="116">
        <f>ROUND(I1071*H1071,2)</f>
        <v>23600</v>
      </c>
      <c r="BL1071" s="13" t="s">
        <v>112</v>
      </c>
      <c r="BM1071" s="115" t="s">
        <v>2341</v>
      </c>
    </row>
    <row r="1072" spans="2:65" s="1" customFormat="1" ht="19.5">
      <c r="B1072" s="25"/>
      <c r="D1072" s="117" t="s">
        <v>114</v>
      </c>
      <c r="F1072" s="118" t="s">
        <v>2342</v>
      </c>
      <c r="L1072" s="25"/>
      <c r="M1072" s="119"/>
      <c r="T1072" s="46"/>
      <c r="AT1072" s="13" t="s">
        <v>114</v>
      </c>
      <c r="AU1072" s="13" t="s">
        <v>66</v>
      </c>
    </row>
    <row r="1073" spans="2:65" s="1" customFormat="1" ht="16.5" customHeight="1">
      <c r="B1073" s="104"/>
      <c r="C1073" s="105" t="s">
        <v>2343</v>
      </c>
      <c r="D1073" s="105" t="s">
        <v>107</v>
      </c>
      <c r="E1073" s="106" t="s">
        <v>2344</v>
      </c>
      <c r="F1073" s="107" t="s">
        <v>2345</v>
      </c>
      <c r="G1073" s="108" t="s">
        <v>110</v>
      </c>
      <c r="H1073" s="109">
        <v>200</v>
      </c>
      <c r="I1073" s="110">
        <v>30.9</v>
      </c>
      <c r="J1073" s="110">
        <f>ROUND(I1073*H1073,2)</f>
        <v>6180</v>
      </c>
      <c r="K1073" s="107" t="s">
        <v>111</v>
      </c>
      <c r="L1073" s="25"/>
      <c r="M1073" s="111" t="s">
        <v>3</v>
      </c>
      <c r="N1073" s="112" t="s">
        <v>37</v>
      </c>
      <c r="O1073" s="113">
        <v>0</v>
      </c>
      <c r="P1073" s="113">
        <f>O1073*H1073</f>
        <v>0</v>
      </c>
      <c r="Q1073" s="113">
        <v>0</v>
      </c>
      <c r="R1073" s="113">
        <f>Q1073*H1073</f>
        <v>0</v>
      </c>
      <c r="S1073" s="113">
        <v>0</v>
      </c>
      <c r="T1073" s="114">
        <f>S1073*H1073</f>
        <v>0</v>
      </c>
      <c r="AR1073" s="115" t="s">
        <v>112</v>
      </c>
      <c r="AT1073" s="115" t="s">
        <v>107</v>
      </c>
      <c r="AU1073" s="115" t="s">
        <v>66</v>
      </c>
      <c r="AY1073" s="13" t="s">
        <v>113</v>
      </c>
      <c r="BE1073" s="116">
        <f>IF(N1073="základní",J1073,0)</f>
        <v>6180</v>
      </c>
      <c r="BF1073" s="116">
        <f>IF(N1073="snížená",J1073,0)</f>
        <v>0</v>
      </c>
      <c r="BG1073" s="116">
        <f>IF(N1073="zákl. přenesená",J1073,0)</f>
        <v>0</v>
      </c>
      <c r="BH1073" s="116">
        <f>IF(N1073="sníž. přenesená",J1073,0)</f>
        <v>0</v>
      </c>
      <c r="BI1073" s="116">
        <f>IF(N1073="nulová",J1073,0)</f>
        <v>0</v>
      </c>
      <c r="BJ1073" s="13" t="s">
        <v>74</v>
      </c>
      <c r="BK1073" s="116">
        <f>ROUND(I1073*H1073,2)</f>
        <v>6180</v>
      </c>
      <c r="BL1073" s="13" t="s">
        <v>112</v>
      </c>
      <c r="BM1073" s="115" t="s">
        <v>2346</v>
      </c>
    </row>
    <row r="1074" spans="2:65" s="1" customFormat="1" ht="19.5">
      <c r="B1074" s="25"/>
      <c r="D1074" s="117" t="s">
        <v>114</v>
      </c>
      <c r="F1074" s="118" t="s">
        <v>2347</v>
      </c>
      <c r="L1074" s="25"/>
      <c r="M1074" s="119"/>
      <c r="T1074" s="46"/>
      <c r="AT1074" s="13" t="s">
        <v>114</v>
      </c>
      <c r="AU1074" s="13" t="s">
        <v>66</v>
      </c>
    </row>
    <row r="1075" spans="2:65" s="1" customFormat="1" ht="16.5" customHeight="1">
      <c r="B1075" s="104"/>
      <c r="C1075" s="105" t="s">
        <v>1235</v>
      </c>
      <c r="D1075" s="105" t="s">
        <v>107</v>
      </c>
      <c r="E1075" s="106" t="s">
        <v>2348</v>
      </c>
      <c r="F1075" s="107" t="s">
        <v>2349</v>
      </c>
      <c r="G1075" s="108" t="s">
        <v>110</v>
      </c>
      <c r="H1075" s="109">
        <v>200</v>
      </c>
      <c r="I1075" s="110">
        <v>111</v>
      </c>
      <c r="J1075" s="110">
        <f>ROUND(I1075*H1075,2)</f>
        <v>22200</v>
      </c>
      <c r="K1075" s="107" t="s">
        <v>111</v>
      </c>
      <c r="L1075" s="25"/>
      <c r="M1075" s="111" t="s">
        <v>3</v>
      </c>
      <c r="N1075" s="112" t="s">
        <v>37</v>
      </c>
      <c r="O1075" s="113">
        <v>0</v>
      </c>
      <c r="P1075" s="113">
        <f>O1075*H1075</f>
        <v>0</v>
      </c>
      <c r="Q1075" s="113">
        <v>0</v>
      </c>
      <c r="R1075" s="113">
        <f>Q1075*H1075</f>
        <v>0</v>
      </c>
      <c r="S1075" s="113">
        <v>0</v>
      </c>
      <c r="T1075" s="114">
        <f>S1075*H1075</f>
        <v>0</v>
      </c>
      <c r="AR1075" s="115" t="s">
        <v>112</v>
      </c>
      <c r="AT1075" s="115" t="s">
        <v>107</v>
      </c>
      <c r="AU1075" s="115" t="s">
        <v>66</v>
      </c>
      <c r="AY1075" s="13" t="s">
        <v>113</v>
      </c>
      <c r="BE1075" s="116">
        <f>IF(N1075="základní",J1075,0)</f>
        <v>22200</v>
      </c>
      <c r="BF1075" s="116">
        <f>IF(N1075="snížená",J1075,0)</f>
        <v>0</v>
      </c>
      <c r="BG1075" s="116">
        <f>IF(N1075="zákl. přenesená",J1075,0)</f>
        <v>0</v>
      </c>
      <c r="BH1075" s="116">
        <f>IF(N1075="sníž. přenesená",J1075,0)</f>
        <v>0</v>
      </c>
      <c r="BI1075" s="116">
        <f>IF(N1075="nulová",J1075,0)</f>
        <v>0</v>
      </c>
      <c r="BJ1075" s="13" t="s">
        <v>74</v>
      </c>
      <c r="BK1075" s="116">
        <f>ROUND(I1075*H1075,2)</f>
        <v>22200</v>
      </c>
      <c r="BL1075" s="13" t="s">
        <v>112</v>
      </c>
      <c r="BM1075" s="115" t="s">
        <v>2350</v>
      </c>
    </row>
    <row r="1076" spans="2:65" s="1" customFormat="1" ht="19.5">
      <c r="B1076" s="25"/>
      <c r="D1076" s="117" t="s">
        <v>114</v>
      </c>
      <c r="F1076" s="118" t="s">
        <v>2351</v>
      </c>
      <c r="L1076" s="25"/>
      <c r="M1076" s="119"/>
      <c r="T1076" s="46"/>
      <c r="AT1076" s="13" t="s">
        <v>114</v>
      </c>
      <c r="AU1076" s="13" t="s">
        <v>66</v>
      </c>
    </row>
    <row r="1077" spans="2:65" s="1" customFormat="1" ht="16.5" customHeight="1">
      <c r="B1077" s="104"/>
      <c r="C1077" s="105" t="s">
        <v>2352</v>
      </c>
      <c r="D1077" s="105" t="s">
        <v>107</v>
      </c>
      <c r="E1077" s="106" t="s">
        <v>2353</v>
      </c>
      <c r="F1077" s="107" t="s">
        <v>2354</v>
      </c>
      <c r="G1077" s="108" t="s">
        <v>110</v>
      </c>
      <c r="H1077" s="109">
        <v>200</v>
      </c>
      <c r="I1077" s="110">
        <v>24.8</v>
      </c>
      <c r="J1077" s="110">
        <f>ROUND(I1077*H1077,2)</f>
        <v>4960</v>
      </c>
      <c r="K1077" s="107" t="s">
        <v>111</v>
      </c>
      <c r="L1077" s="25"/>
      <c r="M1077" s="111" t="s">
        <v>3</v>
      </c>
      <c r="N1077" s="112" t="s">
        <v>37</v>
      </c>
      <c r="O1077" s="113">
        <v>0</v>
      </c>
      <c r="P1077" s="113">
        <f>O1077*H1077</f>
        <v>0</v>
      </c>
      <c r="Q1077" s="113">
        <v>0</v>
      </c>
      <c r="R1077" s="113">
        <f>Q1077*H1077</f>
        <v>0</v>
      </c>
      <c r="S1077" s="113">
        <v>0</v>
      </c>
      <c r="T1077" s="114">
        <f>S1077*H1077</f>
        <v>0</v>
      </c>
      <c r="AR1077" s="115" t="s">
        <v>112</v>
      </c>
      <c r="AT1077" s="115" t="s">
        <v>107</v>
      </c>
      <c r="AU1077" s="115" t="s">
        <v>66</v>
      </c>
      <c r="AY1077" s="13" t="s">
        <v>113</v>
      </c>
      <c r="BE1077" s="116">
        <f>IF(N1077="základní",J1077,0)</f>
        <v>4960</v>
      </c>
      <c r="BF1077" s="116">
        <f>IF(N1077="snížená",J1077,0)</f>
        <v>0</v>
      </c>
      <c r="BG1077" s="116">
        <f>IF(N1077="zákl. přenesená",J1077,0)</f>
        <v>0</v>
      </c>
      <c r="BH1077" s="116">
        <f>IF(N1077="sníž. přenesená",J1077,0)</f>
        <v>0</v>
      </c>
      <c r="BI1077" s="116">
        <f>IF(N1077="nulová",J1077,0)</f>
        <v>0</v>
      </c>
      <c r="BJ1077" s="13" t="s">
        <v>74</v>
      </c>
      <c r="BK1077" s="116">
        <f>ROUND(I1077*H1077,2)</f>
        <v>4960</v>
      </c>
      <c r="BL1077" s="13" t="s">
        <v>112</v>
      </c>
      <c r="BM1077" s="115" t="s">
        <v>2355</v>
      </c>
    </row>
    <row r="1078" spans="2:65" s="1" customFormat="1" ht="19.5">
      <c r="B1078" s="25"/>
      <c r="D1078" s="117" t="s">
        <v>114</v>
      </c>
      <c r="F1078" s="118" t="s">
        <v>2356</v>
      </c>
      <c r="L1078" s="25"/>
      <c r="M1078" s="119"/>
      <c r="T1078" s="46"/>
      <c r="AT1078" s="13" t="s">
        <v>114</v>
      </c>
      <c r="AU1078" s="13" t="s">
        <v>66</v>
      </c>
    </row>
    <row r="1079" spans="2:65" s="1" customFormat="1" ht="16.5" customHeight="1">
      <c r="B1079" s="104"/>
      <c r="C1079" s="105" t="s">
        <v>1239</v>
      </c>
      <c r="D1079" s="105" t="s">
        <v>107</v>
      </c>
      <c r="E1079" s="106" t="s">
        <v>2357</v>
      </c>
      <c r="F1079" s="107" t="s">
        <v>2358</v>
      </c>
      <c r="G1079" s="108" t="s">
        <v>110</v>
      </c>
      <c r="H1079" s="109">
        <v>200</v>
      </c>
      <c r="I1079" s="110">
        <v>526</v>
      </c>
      <c r="J1079" s="110">
        <f>ROUND(I1079*H1079,2)</f>
        <v>105200</v>
      </c>
      <c r="K1079" s="107" t="s">
        <v>111</v>
      </c>
      <c r="L1079" s="25"/>
      <c r="M1079" s="111" t="s">
        <v>3</v>
      </c>
      <c r="N1079" s="112" t="s">
        <v>37</v>
      </c>
      <c r="O1079" s="113">
        <v>0</v>
      </c>
      <c r="P1079" s="113">
        <f>O1079*H1079</f>
        <v>0</v>
      </c>
      <c r="Q1079" s="113">
        <v>0</v>
      </c>
      <c r="R1079" s="113">
        <f>Q1079*H1079</f>
        <v>0</v>
      </c>
      <c r="S1079" s="113">
        <v>0</v>
      </c>
      <c r="T1079" s="114">
        <f>S1079*H1079</f>
        <v>0</v>
      </c>
      <c r="AR1079" s="115" t="s">
        <v>112</v>
      </c>
      <c r="AT1079" s="115" t="s">
        <v>107</v>
      </c>
      <c r="AU1079" s="115" t="s">
        <v>66</v>
      </c>
      <c r="AY1079" s="13" t="s">
        <v>113</v>
      </c>
      <c r="BE1079" s="116">
        <f>IF(N1079="základní",J1079,0)</f>
        <v>105200</v>
      </c>
      <c r="BF1079" s="116">
        <f>IF(N1079="snížená",J1079,0)</f>
        <v>0</v>
      </c>
      <c r="BG1079" s="116">
        <f>IF(N1079="zákl. přenesená",J1079,0)</f>
        <v>0</v>
      </c>
      <c r="BH1079" s="116">
        <f>IF(N1079="sníž. přenesená",J1079,0)</f>
        <v>0</v>
      </c>
      <c r="BI1079" s="116">
        <f>IF(N1079="nulová",J1079,0)</f>
        <v>0</v>
      </c>
      <c r="BJ1079" s="13" t="s">
        <v>74</v>
      </c>
      <c r="BK1079" s="116">
        <f>ROUND(I1079*H1079,2)</f>
        <v>105200</v>
      </c>
      <c r="BL1079" s="13" t="s">
        <v>112</v>
      </c>
      <c r="BM1079" s="115" t="s">
        <v>2359</v>
      </c>
    </row>
    <row r="1080" spans="2:65" s="1" customFormat="1" ht="19.5">
      <c r="B1080" s="25"/>
      <c r="D1080" s="117" t="s">
        <v>114</v>
      </c>
      <c r="F1080" s="118" t="s">
        <v>2360</v>
      </c>
      <c r="L1080" s="25"/>
      <c r="M1080" s="119"/>
      <c r="T1080" s="46"/>
      <c r="AT1080" s="13" t="s">
        <v>114</v>
      </c>
      <c r="AU1080" s="13" t="s">
        <v>66</v>
      </c>
    </row>
    <row r="1081" spans="2:65" s="1" customFormat="1" ht="16.5" customHeight="1">
      <c r="B1081" s="104"/>
      <c r="C1081" s="105" t="s">
        <v>2361</v>
      </c>
      <c r="D1081" s="105" t="s">
        <v>107</v>
      </c>
      <c r="E1081" s="106" t="s">
        <v>2362</v>
      </c>
      <c r="F1081" s="107" t="s">
        <v>2363</v>
      </c>
      <c r="G1081" s="108" t="s">
        <v>110</v>
      </c>
      <c r="H1081" s="109">
        <v>200</v>
      </c>
      <c r="I1081" s="110">
        <v>551</v>
      </c>
      <c r="J1081" s="110">
        <f>ROUND(I1081*H1081,2)</f>
        <v>110200</v>
      </c>
      <c r="K1081" s="107" t="s">
        <v>111</v>
      </c>
      <c r="L1081" s="25"/>
      <c r="M1081" s="111" t="s">
        <v>3</v>
      </c>
      <c r="N1081" s="112" t="s">
        <v>37</v>
      </c>
      <c r="O1081" s="113">
        <v>0</v>
      </c>
      <c r="P1081" s="113">
        <f>O1081*H1081</f>
        <v>0</v>
      </c>
      <c r="Q1081" s="113">
        <v>0</v>
      </c>
      <c r="R1081" s="113">
        <f>Q1081*H1081</f>
        <v>0</v>
      </c>
      <c r="S1081" s="113">
        <v>0</v>
      </c>
      <c r="T1081" s="114">
        <f>S1081*H1081</f>
        <v>0</v>
      </c>
      <c r="AR1081" s="115" t="s">
        <v>112</v>
      </c>
      <c r="AT1081" s="115" t="s">
        <v>107</v>
      </c>
      <c r="AU1081" s="115" t="s">
        <v>66</v>
      </c>
      <c r="AY1081" s="13" t="s">
        <v>113</v>
      </c>
      <c r="BE1081" s="116">
        <f>IF(N1081="základní",J1081,0)</f>
        <v>110200</v>
      </c>
      <c r="BF1081" s="116">
        <f>IF(N1081="snížená",J1081,0)</f>
        <v>0</v>
      </c>
      <c r="BG1081" s="116">
        <f>IF(N1081="zákl. přenesená",J1081,0)</f>
        <v>0</v>
      </c>
      <c r="BH1081" s="116">
        <f>IF(N1081="sníž. přenesená",J1081,0)</f>
        <v>0</v>
      </c>
      <c r="BI1081" s="116">
        <f>IF(N1081="nulová",J1081,0)</f>
        <v>0</v>
      </c>
      <c r="BJ1081" s="13" t="s">
        <v>74</v>
      </c>
      <c r="BK1081" s="116">
        <f>ROUND(I1081*H1081,2)</f>
        <v>110200</v>
      </c>
      <c r="BL1081" s="13" t="s">
        <v>112</v>
      </c>
      <c r="BM1081" s="115" t="s">
        <v>2364</v>
      </c>
    </row>
    <row r="1082" spans="2:65" s="1" customFormat="1" ht="19.5">
      <c r="B1082" s="25"/>
      <c r="D1082" s="117" t="s">
        <v>114</v>
      </c>
      <c r="F1082" s="118" t="s">
        <v>2365</v>
      </c>
      <c r="L1082" s="25"/>
      <c r="M1082" s="119"/>
      <c r="T1082" s="46"/>
      <c r="AT1082" s="13" t="s">
        <v>114</v>
      </c>
      <c r="AU1082" s="13" t="s">
        <v>66</v>
      </c>
    </row>
    <row r="1083" spans="2:65" s="1" customFormat="1" ht="16.5" customHeight="1">
      <c r="B1083" s="104"/>
      <c r="C1083" s="105" t="s">
        <v>1244</v>
      </c>
      <c r="D1083" s="105" t="s">
        <v>107</v>
      </c>
      <c r="E1083" s="106" t="s">
        <v>2366</v>
      </c>
      <c r="F1083" s="107" t="s">
        <v>2367</v>
      </c>
      <c r="G1083" s="108" t="s">
        <v>110</v>
      </c>
      <c r="H1083" s="109">
        <v>200</v>
      </c>
      <c r="I1083" s="110">
        <v>600</v>
      </c>
      <c r="J1083" s="110">
        <f>ROUND(I1083*H1083,2)</f>
        <v>120000</v>
      </c>
      <c r="K1083" s="107" t="s">
        <v>111</v>
      </c>
      <c r="L1083" s="25"/>
      <c r="M1083" s="111" t="s">
        <v>3</v>
      </c>
      <c r="N1083" s="112" t="s">
        <v>37</v>
      </c>
      <c r="O1083" s="113">
        <v>0</v>
      </c>
      <c r="P1083" s="113">
        <f>O1083*H1083</f>
        <v>0</v>
      </c>
      <c r="Q1083" s="113">
        <v>0</v>
      </c>
      <c r="R1083" s="113">
        <f>Q1083*H1083</f>
        <v>0</v>
      </c>
      <c r="S1083" s="113">
        <v>0</v>
      </c>
      <c r="T1083" s="114">
        <f>S1083*H1083</f>
        <v>0</v>
      </c>
      <c r="AR1083" s="115" t="s">
        <v>112</v>
      </c>
      <c r="AT1083" s="115" t="s">
        <v>107</v>
      </c>
      <c r="AU1083" s="115" t="s">
        <v>66</v>
      </c>
      <c r="AY1083" s="13" t="s">
        <v>113</v>
      </c>
      <c r="BE1083" s="116">
        <f>IF(N1083="základní",J1083,0)</f>
        <v>120000</v>
      </c>
      <c r="BF1083" s="116">
        <f>IF(N1083="snížená",J1083,0)</f>
        <v>0</v>
      </c>
      <c r="BG1083" s="116">
        <f>IF(N1083="zákl. přenesená",J1083,0)</f>
        <v>0</v>
      </c>
      <c r="BH1083" s="116">
        <f>IF(N1083="sníž. přenesená",J1083,0)</f>
        <v>0</v>
      </c>
      <c r="BI1083" s="116">
        <f>IF(N1083="nulová",J1083,0)</f>
        <v>0</v>
      </c>
      <c r="BJ1083" s="13" t="s">
        <v>74</v>
      </c>
      <c r="BK1083" s="116">
        <f>ROUND(I1083*H1083,2)</f>
        <v>120000</v>
      </c>
      <c r="BL1083" s="13" t="s">
        <v>112</v>
      </c>
      <c r="BM1083" s="115" t="s">
        <v>2368</v>
      </c>
    </row>
    <row r="1084" spans="2:65" s="1" customFormat="1" ht="29.25">
      <c r="B1084" s="25"/>
      <c r="D1084" s="117" t="s">
        <v>114</v>
      </c>
      <c r="F1084" s="118" t="s">
        <v>2369</v>
      </c>
      <c r="L1084" s="25"/>
      <c r="M1084" s="119"/>
      <c r="T1084" s="46"/>
      <c r="AT1084" s="13" t="s">
        <v>114</v>
      </c>
      <c r="AU1084" s="13" t="s">
        <v>66</v>
      </c>
    </row>
    <row r="1085" spans="2:65" s="1" customFormat="1" ht="16.5" customHeight="1">
      <c r="B1085" s="104"/>
      <c r="C1085" s="105" t="s">
        <v>2370</v>
      </c>
      <c r="D1085" s="105" t="s">
        <v>107</v>
      </c>
      <c r="E1085" s="106" t="s">
        <v>2371</v>
      </c>
      <c r="F1085" s="107" t="s">
        <v>2372</v>
      </c>
      <c r="G1085" s="108" t="s">
        <v>110</v>
      </c>
      <c r="H1085" s="109">
        <v>200</v>
      </c>
      <c r="I1085" s="110">
        <v>644</v>
      </c>
      <c r="J1085" s="110">
        <f>ROUND(I1085*H1085,2)</f>
        <v>128800</v>
      </c>
      <c r="K1085" s="107" t="s">
        <v>111</v>
      </c>
      <c r="L1085" s="25"/>
      <c r="M1085" s="111" t="s">
        <v>3</v>
      </c>
      <c r="N1085" s="112" t="s">
        <v>37</v>
      </c>
      <c r="O1085" s="113">
        <v>0</v>
      </c>
      <c r="P1085" s="113">
        <f>O1085*H1085</f>
        <v>0</v>
      </c>
      <c r="Q1085" s="113">
        <v>0</v>
      </c>
      <c r="R1085" s="113">
        <f>Q1085*H1085</f>
        <v>0</v>
      </c>
      <c r="S1085" s="113">
        <v>0</v>
      </c>
      <c r="T1085" s="114">
        <f>S1085*H1085</f>
        <v>0</v>
      </c>
      <c r="AR1085" s="115" t="s">
        <v>112</v>
      </c>
      <c r="AT1085" s="115" t="s">
        <v>107</v>
      </c>
      <c r="AU1085" s="115" t="s">
        <v>66</v>
      </c>
      <c r="AY1085" s="13" t="s">
        <v>113</v>
      </c>
      <c r="BE1085" s="116">
        <f>IF(N1085="základní",J1085,0)</f>
        <v>128800</v>
      </c>
      <c r="BF1085" s="116">
        <f>IF(N1085="snížená",J1085,0)</f>
        <v>0</v>
      </c>
      <c r="BG1085" s="116">
        <f>IF(N1085="zákl. přenesená",J1085,0)</f>
        <v>0</v>
      </c>
      <c r="BH1085" s="116">
        <f>IF(N1085="sníž. přenesená",J1085,0)</f>
        <v>0</v>
      </c>
      <c r="BI1085" s="116">
        <f>IF(N1085="nulová",J1085,0)</f>
        <v>0</v>
      </c>
      <c r="BJ1085" s="13" t="s">
        <v>74</v>
      </c>
      <c r="BK1085" s="116">
        <f>ROUND(I1085*H1085,2)</f>
        <v>128800</v>
      </c>
      <c r="BL1085" s="13" t="s">
        <v>112</v>
      </c>
      <c r="BM1085" s="115" t="s">
        <v>2373</v>
      </c>
    </row>
    <row r="1086" spans="2:65" s="1" customFormat="1" ht="29.25">
      <c r="B1086" s="25"/>
      <c r="D1086" s="117" t="s">
        <v>114</v>
      </c>
      <c r="F1086" s="118" t="s">
        <v>2374</v>
      </c>
      <c r="L1086" s="25"/>
      <c r="M1086" s="119"/>
      <c r="T1086" s="46"/>
      <c r="AT1086" s="13" t="s">
        <v>114</v>
      </c>
      <c r="AU1086" s="13" t="s">
        <v>66</v>
      </c>
    </row>
    <row r="1087" spans="2:65" s="1" customFormat="1" ht="16.5" customHeight="1">
      <c r="B1087" s="104"/>
      <c r="C1087" s="105" t="s">
        <v>1248</v>
      </c>
      <c r="D1087" s="105" t="s">
        <v>107</v>
      </c>
      <c r="E1087" s="106" t="s">
        <v>2375</v>
      </c>
      <c r="F1087" s="107" t="s">
        <v>2376</v>
      </c>
      <c r="G1087" s="108" t="s">
        <v>110</v>
      </c>
      <c r="H1087" s="109">
        <v>200</v>
      </c>
      <c r="I1087" s="110">
        <v>569</v>
      </c>
      <c r="J1087" s="110">
        <f>ROUND(I1087*H1087,2)</f>
        <v>113800</v>
      </c>
      <c r="K1087" s="107" t="s">
        <v>111</v>
      </c>
      <c r="L1087" s="25"/>
      <c r="M1087" s="111" t="s">
        <v>3</v>
      </c>
      <c r="N1087" s="112" t="s">
        <v>37</v>
      </c>
      <c r="O1087" s="113">
        <v>0</v>
      </c>
      <c r="P1087" s="113">
        <f>O1087*H1087</f>
        <v>0</v>
      </c>
      <c r="Q1087" s="113">
        <v>0</v>
      </c>
      <c r="R1087" s="113">
        <f>Q1087*H1087</f>
        <v>0</v>
      </c>
      <c r="S1087" s="113">
        <v>0</v>
      </c>
      <c r="T1087" s="114">
        <f>S1087*H1087</f>
        <v>0</v>
      </c>
      <c r="AR1087" s="115" t="s">
        <v>112</v>
      </c>
      <c r="AT1087" s="115" t="s">
        <v>107</v>
      </c>
      <c r="AU1087" s="115" t="s">
        <v>66</v>
      </c>
      <c r="AY1087" s="13" t="s">
        <v>113</v>
      </c>
      <c r="BE1087" s="116">
        <f>IF(N1087="základní",J1087,0)</f>
        <v>113800</v>
      </c>
      <c r="BF1087" s="116">
        <f>IF(N1087="snížená",J1087,0)</f>
        <v>0</v>
      </c>
      <c r="BG1087" s="116">
        <f>IF(N1087="zákl. přenesená",J1087,0)</f>
        <v>0</v>
      </c>
      <c r="BH1087" s="116">
        <f>IF(N1087="sníž. přenesená",J1087,0)</f>
        <v>0</v>
      </c>
      <c r="BI1087" s="116">
        <f>IF(N1087="nulová",J1087,0)</f>
        <v>0</v>
      </c>
      <c r="BJ1087" s="13" t="s">
        <v>74</v>
      </c>
      <c r="BK1087" s="116">
        <f>ROUND(I1087*H1087,2)</f>
        <v>113800</v>
      </c>
      <c r="BL1087" s="13" t="s">
        <v>112</v>
      </c>
      <c r="BM1087" s="115" t="s">
        <v>2377</v>
      </c>
    </row>
    <row r="1088" spans="2:65" s="1" customFormat="1" ht="29.25">
      <c r="B1088" s="25"/>
      <c r="D1088" s="117" t="s">
        <v>114</v>
      </c>
      <c r="F1088" s="118" t="s">
        <v>2378</v>
      </c>
      <c r="L1088" s="25"/>
      <c r="M1088" s="119"/>
      <c r="T1088" s="46"/>
      <c r="AT1088" s="13" t="s">
        <v>114</v>
      </c>
      <c r="AU1088" s="13" t="s">
        <v>66</v>
      </c>
    </row>
    <row r="1089" spans="2:65" s="1" customFormat="1" ht="16.5" customHeight="1">
      <c r="B1089" s="104"/>
      <c r="C1089" s="105" t="s">
        <v>2379</v>
      </c>
      <c r="D1089" s="105" t="s">
        <v>107</v>
      </c>
      <c r="E1089" s="106" t="s">
        <v>2380</v>
      </c>
      <c r="F1089" s="107" t="s">
        <v>2381</v>
      </c>
      <c r="G1089" s="108" t="s">
        <v>110</v>
      </c>
      <c r="H1089" s="109">
        <v>100</v>
      </c>
      <c r="I1089" s="110">
        <v>786</v>
      </c>
      <c r="J1089" s="110">
        <f>ROUND(I1089*H1089,2)</f>
        <v>78600</v>
      </c>
      <c r="K1089" s="107" t="s">
        <v>111</v>
      </c>
      <c r="L1089" s="25"/>
      <c r="M1089" s="111" t="s">
        <v>3</v>
      </c>
      <c r="N1089" s="112" t="s">
        <v>37</v>
      </c>
      <c r="O1089" s="113">
        <v>0</v>
      </c>
      <c r="P1089" s="113">
        <f>O1089*H1089</f>
        <v>0</v>
      </c>
      <c r="Q1089" s="113">
        <v>0</v>
      </c>
      <c r="R1089" s="113">
        <f>Q1089*H1089</f>
        <v>0</v>
      </c>
      <c r="S1089" s="113">
        <v>0</v>
      </c>
      <c r="T1089" s="114">
        <f>S1089*H1089</f>
        <v>0</v>
      </c>
      <c r="AR1089" s="115" t="s">
        <v>112</v>
      </c>
      <c r="AT1089" s="115" t="s">
        <v>107</v>
      </c>
      <c r="AU1089" s="115" t="s">
        <v>66</v>
      </c>
      <c r="AY1089" s="13" t="s">
        <v>113</v>
      </c>
      <c r="BE1089" s="116">
        <f>IF(N1089="základní",J1089,0)</f>
        <v>78600</v>
      </c>
      <c r="BF1089" s="116">
        <f>IF(N1089="snížená",J1089,0)</f>
        <v>0</v>
      </c>
      <c r="BG1089" s="116">
        <f>IF(N1089="zákl. přenesená",J1089,0)</f>
        <v>0</v>
      </c>
      <c r="BH1089" s="116">
        <f>IF(N1089="sníž. přenesená",J1089,0)</f>
        <v>0</v>
      </c>
      <c r="BI1089" s="116">
        <f>IF(N1089="nulová",J1089,0)</f>
        <v>0</v>
      </c>
      <c r="BJ1089" s="13" t="s">
        <v>74</v>
      </c>
      <c r="BK1089" s="116">
        <f>ROUND(I1089*H1089,2)</f>
        <v>78600</v>
      </c>
      <c r="BL1089" s="13" t="s">
        <v>112</v>
      </c>
      <c r="BM1089" s="115" t="s">
        <v>2382</v>
      </c>
    </row>
    <row r="1090" spans="2:65" s="1" customFormat="1" ht="29.25">
      <c r="B1090" s="25"/>
      <c r="D1090" s="117" t="s">
        <v>114</v>
      </c>
      <c r="F1090" s="118" t="s">
        <v>2383</v>
      </c>
      <c r="L1090" s="25"/>
      <c r="M1090" s="119"/>
      <c r="T1090" s="46"/>
      <c r="AT1090" s="13" t="s">
        <v>114</v>
      </c>
      <c r="AU1090" s="13" t="s">
        <v>66</v>
      </c>
    </row>
    <row r="1091" spans="2:65" s="1" customFormat="1" ht="16.5" customHeight="1">
      <c r="B1091" s="104"/>
      <c r="C1091" s="105" t="s">
        <v>1253</v>
      </c>
      <c r="D1091" s="105" t="s">
        <v>107</v>
      </c>
      <c r="E1091" s="106" t="s">
        <v>2384</v>
      </c>
      <c r="F1091" s="107" t="s">
        <v>2385</v>
      </c>
      <c r="G1091" s="108" t="s">
        <v>110</v>
      </c>
      <c r="H1091" s="109">
        <v>100</v>
      </c>
      <c r="I1091" s="110">
        <v>953</v>
      </c>
      <c r="J1091" s="110">
        <f>ROUND(I1091*H1091,2)</f>
        <v>95300</v>
      </c>
      <c r="K1091" s="107" t="s">
        <v>111</v>
      </c>
      <c r="L1091" s="25"/>
      <c r="M1091" s="111" t="s">
        <v>3</v>
      </c>
      <c r="N1091" s="112" t="s">
        <v>37</v>
      </c>
      <c r="O1091" s="113">
        <v>0</v>
      </c>
      <c r="P1091" s="113">
        <f>O1091*H1091</f>
        <v>0</v>
      </c>
      <c r="Q1091" s="113">
        <v>0</v>
      </c>
      <c r="R1091" s="113">
        <f>Q1091*H1091</f>
        <v>0</v>
      </c>
      <c r="S1091" s="113">
        <v>0</v>
      </c>
      <c r="T1091" s="114">
        <f>S1091*H1091</f>
        <v>0</v>
      </c>
      <c r="AR1091" s="115" t="s">
        <v>112</v>
      </c>
      <c r="AT1091" s="115" t="s">
        <v>107</v>
      </c>
      <c r="AU1091" s="115" t="s">
        <v>66</v>
      </c>
      <c r="AY1091" s="13" t="s">
        <v>113</v>
      </c>
      <c r="BE1091" s="116">
        <f>IF(N1091="základní",J1091,0)</f>
        <v>95300</v>
      </c>
      <c r="BF1091" s="116">
        <f>IF(N1091="snížená",J1091,0)</f>
        <v>0</v>
      </c>
      <c r="BG1091" s="116">
        <f>IF(N1091="zákl. přenesená",J1091,0)</f>
        <v>0</v>
      </c>
      <c r="BH1091" s="116">
        <f>IF(N1091="sníž. přenesená",J1091,0)</f>
        <v>0</v>
      </c>
      <c r="BI1091" s="116">
        <f>IF(N1091="nulová",J1091,0)</f>
        <v>0</v>
      </c>
      <c r="BJ1091" s="13" t="s">
        <v>74</v>
      </c>
      <c r="BK1091" s="116">
        <f>ROUND(I1091*H1091,2)</f>
        <v>95300</v>
      </c>
      <c r="BL1091" s="13" t="s">
        <v>112</v>
      </c>
      <c r="BM1091" s="115" t="s">
        <v>2386</v>
      </c>
    </row>
    <row r="1092" spans="2:65" s="1" customFormat="1" ht="29.25">
      <c r="B1092" s="25"/>
      <c r="D1092" s="117" t="s">
        <v>114</v>
      </c>
      <c r="F1092" s="118" t="s">
        <v>2387</v>
      </c>
      <c r="L1092" s="25"/>
      <c r="M1092" s="119"/>
      <c r="T1092" s="46"/>
      <c r="AT1092" s="13" t="s">
        <v>114</v>
      </c>
      <c r="AU1092" s="13" t="s">
        <v>66</v>
      </c>
    </row>
    <row r="1093" spans="2:65" s="1" customFormat="1" ht="16.5" customHeight="1">
      <c r="B1093" s="104"/>
      <c r="C1093" s="105" t="s">
        <v>2388</v>
      </c>
      <c r="D1093" s="105" t="s">
        <v>107</v>
      </c>
      <c r="E1093" s="106" t="s">
        <v>2389</v>
      </c>
      <c r="F1093" s="107" t="s">
        <v>2390</v>
      </c>
      <c r="G1093" s="108" t="s">
        <v>110</v>
      </c>
      <c r="H1093" s="109">
        <v>10</v>
      </c>
      <c r="I1093" s="110">
        <v>656</v>
      </c>
      <c r="J1093" s="110">
        <f>ROUND(I1093*H1093,2)</f>
        <v>6560</v>
      </c>
      <c r="K1093" s="107" t="s">
        <v>111</v>
      </c>
      <c r="L1093" s="25"/>
      <c r="M1093" s="111" t="s">
        <v>3</v>
      </c>
      <c r="N1093" s="112" t="s">
        <v>37</v>
      </c>
      <c r="O1093" s="113">
        <v>0</v>
      </c>
      <c r="P1093" s="113">
        <f>O1093*H1093</f>
        <v>0</v>
      </c>
      <c r="Q1093" s="113">
        <v>0</v>
      </c>
      <c r="R1093" s="113">
        <f>Q1093*H1093</f>
        <v>0</v>
      </c>
      <c r="S1093" s="113">
        <v>0</v>
      </c>
      <c r="T1093" s="114">
        <f>S1093*H1093</f>
        <v>0</v>
      </c>
      <c r="AR1093" s="115" t="s">
        <v>112</v>
      </c>
      <c r="AT1093" s="115" t="s">
        <v>107</v>
      </c>
      <c r="AU1093" s="115" t="s">
        <v>66</v>
      </c>
      <c r="AY1093" s="13" t="s">
        <v>113</v>
      </c>
      <c r="BE1093" s="116">
        <f>IF(N1093="základní",J1093,0)</f>
        <v>6560</v>
      </c>
      <c r="BF1093" s="116">
        <f>IF(N1093="snížená",J1093,0)</f>
        <v>0</v>
      </c>
      <c r="BG1093" s="116">
        <f>IF(N1093="zákl. přenesená",J1093,0)</f>
        <v>0</v>
      </c>
      <c r="BH1093" s="116">
        <f>IF(N1093="sníž. přenesená",J1093,0)</f>
        <v>0</v>
      </c>
      <c r="BI1093" s="116">
        <f>IF(N1093="nulová",J1093,0)</f>
        <v>0</v>
      </c>
      <c r="BJ1093" s="13" t="s">
        <v>74</v>
      </c>
      <c r="BK1093" s="116">
        <f>ROUND(I1093*H1093,2)</f>
        <v>6560</v>
      </c>
      <c r="BL1093" s="13" t="s">
        <v>112</v>
      </c>
      <c r="BM1093" s="115" t="s">
        <v>2391</v>
      </c>
    </row>
    <row r="1094" spans="2:65" s="1" customFormat="1" ht="29.25">
      <c r="B1094" s="25"/>
      <c r="D1094" s="117" t="s">
        <v>114</v>
      </c>
      <c r="F1094" s="118" t="s">
        <v>2392</v>
      </c>
      <c r="L1094" s="25"/>
      <c r="M1094" s="119"/>
      <c r="T1094" s="46"/>
      <c r="AT1094" s="13" t="s">
        <v>114</v>
      </c>
      <c r="AU1094" s="13" t="s">
        <v>66</v>
      </c>
    </row>
    <row r="1095" spans="2:65" s="1" customFormat="1" ht="16.5" customHeight="1">
      <c r="B1095" s="104"/>
      <c r="C1095" s="105" t="s">
        <v>1257</v>
      </c>
      <c r="D1095" s="105" t="s">
        <v>107</v>
      </c>
      <c r="E1095" s="106" t="s">
        <v>2393</v>
      </c>
      <c r="F1095" s="107" t="s">
        <v>2394</v>
      </c>
      <c r="G1095" s="108" t="s">
        <v>110</v>
      </c>
      <c r="H1095" s="109">
        <v>10</v>
      </c>
      <c r="I1095" s="110">
        <v>910</v>
      </c>
      <c r="J1095" s="110">
        <f>ROUND(I1095*H1095,2)</f>
        <v>9100</v>
      </c>
      <c r="K1095" s="107" t="s">
        <v>111</v>
      </c>
      <c r="L1095" s="25"/>
      <c r="M1095" s="111" t="s">
        <v>3</v>
      </c>
      <c r="N1095" s="112" t="s">
        <v>37</v>
      </c>
      <c r="O1095" s="113">
        <v>0</v>
      </c>
      <c r="P1095" s="113">
        <f>O1095*H1095</f>
        <v>0</v>
      </c>
      <c r="Q1095" s="113">
        <v>0</v>
      </c>
      <c r="R1095" s="113">
        <f>Q1095*H1095</f>
        <v>0</v>
      </c>
      <c r="S1095" s="113">
        <v>0</v>
      </c>
      <c r="T1095" s="114">
        <f>S1095*H1095</f>
        <v>0</v>
      </c>
      <c r="AR1095" s="115" t="s">
        <v>112</v>
      </c>
      <c r="AT1095" s="115" t="s">
        <v>107</v>
      </c>
      <c r="AU1095" s="115" t="s">
        <v>66</v>
      </c>
      <c r="AY1095" s="13" t="s">
        <v>113</v>
      </c>
      <c r="BE1095" s="116">
        <f>IF(N1095="základní",J1095,0)</f>
        <v>9100</v>
      </c>
      <c r="BF1095" s="116">
        <f>IF(N1095="snížená",J1095,0)</f>
        <v>0</v>
      </c>
      <c r="BG1095" s="116">
        <f>IF(N1095="zákl. přenesená",J1095,0)</f>
        <v>0</v>
      </c>
      <c r="BH1095" s="116">
        <f>IF(N1095="sníž. přenesená",J1095,0)</f>
        <v>0</v>
      </c>
      <c r="BI1095" s="116">
        <f>IF(N1095="nulová",J1095,0)</f>
        <v>0</v>
      </c>
      <c r="BJ1095" s="13" t="s">
        <v>74</v>
      </c>
      <c r="BK1095" s="116">
        <f>ROUND(I1095*H1095,2)</f>
        <v>9100</v>
      </c>
      <c r="BL1095" s="13" t="s">
        <v>112</v>
      </c>
      <c r="BM1095" s="115" t="s">
        <v>2395</v>
      </c>
    </row>
    <row r="1096" spans="2:65" s="1" customFormat="1" ht="29.25">
      <c r="B1096" s="25"/>
      <c r="D1096" s="117" t="s">
        <v>114</v>
      </c>
      <c r="F1096" s="118" t="s">
        <v>2396</v>
      </c>
      <c r="L1096" s="25"/>
      <c r="M1096" s="119"/>
      <c r="T1096" s="46"/>
      <c r="AT1096" s="13" t="s">
        <v>114</v>
      </c>
      <c r="AU1096" s="13" t="s">
        <v>66</v>
      </c>
    </row>
    <row r="1097" spans="2:65" s="1" customFormat="1" ht="16.5" customHeight="1">
      <c r="B1097" s="104"/>
      <c r="C1097" s="105" t="s">
        <v>2397</v>
      </c>
      <c r="D1097" s="105" t="s">
        <v>107</v>
      </c>
      <c r="E1097" s="106" t="s">
        <v>2398</v>
      </c>
      <c r="F1097" s="107" t="s">
        <v>2399</v>
      </c>
      <c r="G1097" s="108" t="s">
        <v>110</v>
      </c>
      <c r="H1097" s="109">
        <v>10</v>
      </c>
      <c r="I1097" s="110">
        <v>1100</v>
      </c>
      <c r="J1097" s="110">
        <f>ROUND(I1097*H1097,2)</f>
        <v>11000</v>
      </c>
      <c r="K1097" s="107" t="s">
        <v>111</v>
      </c>
      <c r="L1097" s="25"/>
      <c r="M1097" s="111" t="s">
        <v>3</v>
      </c>
      <c r="N1097" s="112" t="s">
        <v>37</v>
      </c>
      <c r="O1097" s="113">
        <v>0</v>
      </c>
      <c r="P1097" s="113">
        <f>O1097*H1097</f>
        <v>0</v>
      </c>
      <c r="Q1097" s="113">
        <v>0</v>
      </c>
      <c r="R1097" s="113">
        <f>Q1097*H1097</f>
        <v>0</v>
      </c>
      <c r="S1097" s="113">
        <v>0</v>
      </c>
      <c r="T1097" s="114">
        <f>S1097*H1097</f>
        <v>0</v>
      </c>
      <c r="AR1097" s="115" t="s">
        <v>112</v>
      </c>
      <c r="AT1097" s="115" t="s">
        <v>107</v>
      </c>
      <c r="AU1097" s="115" t="s">
        <v>66</v>
      </c>
      <c r="AY1097" s="13" t="s">
        <v>113</v>
      </c>
      <c r="BE1097" s="116">
        <f>IF(N1097="základní",J1097,0)</f>
        <v>11000</v>
      </c>
      <c r="BF1097" s="116">
        <f>IF(N1097="snížená",J1097,0)</f>
        <v>0</v>
      </c>
      <c r="BG1097" s="116">
        <f>IF(N1097="zákl. přenesená",J1097,0)</f>
        <v>0</v>
      </c>
      <c r="BH1097" s="116">
        <f>IF(N1097="sníž. přenesená",J1097,0)</f>
        <v>0</v>
      </c>
      <c r="BI1097" s="116">
        <f>IF(N1097="nulová",J1097,0)</f>
        <v>0</v>
      </c>
      <c r="BJ1097" s="13" t="s">
        <v>74</v>
      </c>
      <c r="BK1097" s="116">
        <f>ROUND(I1097*H1097,2)</f>
        <v>11000</v>
      </c>
      <c r="BL1097" s="13" t="s">
        <v>112</v>
      </c>
      <c r="BM1097" s="115" t="s">
        <v>2400</v>
      </c>
    </row>
    <row r="1098" spans="2:65" s="1" customFormat="1" ht="29.25">
      <c r="B1098" s="25"/>
      <c r="D1098" s="117" t="s">
        <v>114</v>
      </c>
      <c r="F1098" s="118" t="s">
        <v>2401</v>
      </c>
      <c r="L1098" s="25"/>
      <c r="M1098" s="119"/>
      <c r="T1098" s="46"/>
      <c r="AT1098" s="13" t="s">
        <v>114</v>
      </c>
      <c r="AU1098" s="13" t="s">
        <v>66</v>
      </c>
    </row>
    <row r="1099" spans="2:65" s="1" customFormat="1" ht="16.5" customHeight="1">
      <c r="B1099" s="104"/>
      <c r="C1099" s="105" t="s">
        <v>1262</v>
      </c>
      <c r="D1099" s="105" t="s">
        <v>107</v>
      </c>
      <c r="E1099" s="106" t="s">
        <v>2402</v>
      </c>
      <c r="F1099" s="107" t="s">
        <v>2403</v>
      </c>
      <c r="G1099" s="108" t="s">
        <v>110</v>
      </c>
      <c r="H1099" s="109">
        <v>100</v>
      </c>
      <c r="I1099" s="110">
        <v>693</v>
      </c>
      <c r="J1099" s="110">
        <f>ROUND(I1099*H1099,2)</f>
        <v>69300</v>
      </c>
      <c r="K1099" s="107" t="s">
        <v>111</v>
      </c>
      <c r="L1099" s="25"/>
      <c r="M1099" s="111" t="s">
        <v>3</v>
      </c>
      <c r="N1099" s="112" t="s">
        <v>37</v>
      </c>
      <c r="O1099" s="113">
        <v>0</v>
      </c>
      <c r="P1099" s="113">
        <f>O1099*H1099</f>
        <v>0</v>
      </c>
      <c r="Q1099" s="113">
        <v>0</v>
      </c>
      <c r="R1099" s="113">
        <f>Q1099*H1099</f>
        <v>0</v>
      </c>
      <c r="S1099" s="113">
        <v>0</v>
      </c>
      <c r="T1099" s="114">
        <f>S1099*H1099</f>
        <v>0</v>
      </c>
      <c r="AR1099" s="115" t="s">
        <v>112</v>
      </c>
      <c r="AT1099" s="115" t="s">
        <v>107</v>
      </c>
      <c r="AU1099" s="115" t="s">
        <v>66</v>
      </c>
      <c r="AY1099" s="13" t="s">
        <v>113</v>
      </c>
      <c r="BE1099" s="116">
        <f>IF(N1099="základní",J1099,0)</f>
        <v>69300</v>
      </c>
      <c r="BF1099" s="116">
        <f>IF(N1099="snížená",J1099,0)</f>
        <v>0</v>
      </c>
      <c r="BG1099" s="116">
        <f>IF(N1099="zákl. přenesená",J1099,0)</f>
        <v>0</v>
      </c>
      <c r="BH1099" s="116">
        <f>IF(N1099="sníž. přenesená",J1099,0)</f>
        <v>0</v>
      </c>
      <c r="BI1099" s="116">
        <f>IF(N1099="nulová",J1099,0)</f>
        <v>0</v>
      </c>
      <c r="BJ1099" s="13" t="s">
        <v>74</v>
      </c>
      <c r="BK1099" s="116">
        <f>ROUND(I1099*H1099,2)</f>
        <v>69300</v>
      </c>
      <c r="BL1099" s="13" t="s">
        <v>112</v>
      </c>
      <c r="BM1099" s="115" t="s">
        <v>2404</v>
      </c>
    </row>
    <row r="1100" spans="2:65" s="1" customFormat="1" ht="29.25">
      <c r="B1100" s="25"/>
      <c r="D1100" s="117" t="s">
        <v>114</v>
      </c>
      <c r="F1100" s="118" t="s">
        <v>2405</v>
      </c>
      <c r="L1100" s="25"/>
      <c r="M1100" s="119"/>
      <c r="T1100" s="46"/>
      <c r="AT1100" s="13" t="s">
        <v>114</v>
      </c>
      <c r="AU1100" s="13" t="s">
        <v>66</v>
      </c>
    </row>
    <row r="1101" spans="2:65" s="1" customFormat="1" ht="16.5" customHeight="1">
      <c r="B1101" s="104"/>
      <c r="C1101" s="105" t="s">
        <v>2406</v>
      </c>
      <c r="D1101" s="105" t="s">
        <v>107</v>
      </c>
      <c r="E1101" s="106" t="s">
        <v>2407</v>
      </c>
      <c r="F1101" s="107" t="s">
        <v>2408</v>
      </c>
      <c r="G1101" s="108" t="s">
        <v>110</v>
      </c>
      <c r="H1101" s="109">
        <v>50</v>
      </c>
      <c r="I1101" s="110">
        <v>959</v>
      </c>
      <c r="J1101" s="110">
        <f>ROUND(I1101*H1101,2)</f>
        <v>47950</v>
      </c>
      <c r="K1101" s="107" t="s">
        <v>111</v>
      </c>
      <c r="L1101" s="25"/>
      <c r="M1101" s="111" t="s">
        <v>3</v>
      </c>
      <c r="N1101" s="112" t="s">
        <v>37</v>
      </c>
      <c r="O1101" s="113">
        <v>0</v>
      </c>
      <c r="P1101" s="113">
        <f>O1101*H1101</f>
        <v>0</v>
      </c>
      <c r="Q1101" s="113">
        <v>0</v>
      </c>
      <c r="R1101" s="113">
        <f>Q1101*H1101</f>
        <v>0</v>
      </c>
      <c r="S1101" s="113">
        <v>0</v>
      </c>
      <c r="T1101" s="114">
        <f>S1101*H1101</f>
        <v>0</v>
      </c>
      <c r="AR1101" s="115" t="s">
        <v>112</v>
      </c>
      <c r="AT1101" s="115" t="s">
        <v>107</v>
      </c>
      <c r="AU1101" s="115" t="s">
        <v>66</v>
      </c>
      <c r="AY1101" s="13" t="s">
        <v>113</v>
      </c>
      <c r="BE1101" s="116">
        <f>IF(N1101="základní",J1101,0)</f>
        <v>47950</v>
      </c>
      <c r="BF1101" s="116">
        <f>IF(N1101="snížená",J1101,0)</f>
        <v>0</v>
      </c>
      <c r="BG1101" s="116">
        <f>IF(N1101="zákl. přenesená",J1101,0)</f>
        <v>0</v>
      </c>
      <c r="BH1101" s="116">
        <f>IF(N1101="sníž. přenesená",J1101,0)</f>
        <v>0</v>
      </c>
      <c r="BI1101" s="116">
        <f>IF(N1101="nulová",J1101,0)</f>
        <v>0</v>
      </c>
      <c r="BJ1101" s="13" t="s">
        <v>74</v>
      </c>
      <c r="BK1101" s="116">
        <f>ROUND(I1101*H1101,2)</f>
        <v>47950</v>
      </c>
      <c r="BL1101" s="13" t="s">
        <v>112</v>
      </c>
      <c r="BM1101" s="115" t="s">
        <v>2409</v>
      </c>
    </row>
    <row r="1102" spans="2:65" s="1" customFormat="1" ht="29.25">
      <c r="B1102" s="25"/>
      <c r="D1102" s="117" t="s">
        <v>114</v>
      </c>
      <c r="F1102" s="118" t="s">
        <v>2410</v>
      </c>
      <c r="L1102" s="25"/>
      <c r="M1102" s="119"/>
      <c r="T1102" s="46"/>
      <c r="AT1102" s="13" t="s">
        <v>114</v>
      </c>
      <c r="AU1102" s="13" t="s">
        <v>66</v>
      </c>
    </row>
    <row r="1103" spans="2:65" s="1" customFormat="1" ht="16.5" customHeight="1">
      <c r="B1103" s="104"/>
      <c r="C1103" s="105" t="s">
        <v>1266</v>
      </c>
      <c r="D1103" s="105" t="s">
        <v>107</v>
      </c>
      <c r="E1103" s="106" t="s">
        <v>2411</v>
      </c>
      <c r="F1103" s="107" t="s">
        <v>2412</v>
      </c>
      <c r="G1103" s="108" t="s">
        <v>110</v>
      </c>
      <c r="H1103" s="109">
        <v>50</v>
      </c>
      <c r="I1103" s="110">
        <v>1160</v>
      </c>
      <c r="J1103" s="110">
        <f>ROUND(I1103*H1103,2)</f>
        <v>58000</v>
      </c>
      <c r="K1103" s="107" t="s">
        <v>111</v>
      </c>
      <c r="L1103" s="25"/>
      <c r="M1103" s="111" t="s">
        <v>3</v>
      </c>
      <c r="N1103" s="112" t="s">
        <v>37</v>
      </c>
      <c r="O1103" s="113">
        <v>0</v>
      </c>
      <c r="P1103" s="113">
        <f>O1103*H1103</f>
        <v>0</v>
      </c>
      <c r="Q1103" s="113">
        <v>0</v>
      </c>
      <c r="R1103" s="113">
        <f>Q1103*H1103</f>
        <v>0</v>
      </c>
      <c r="S1103" s="113">
        <v>0</v>
      </c>
      <c r="T1103" s="114">
        <f>S1103*H1103</f>
        <v>0</v>
      </c>
      <c r="AR1103" s="115" t="s">
        <v>112</v>
      </c>
      <c r="AT1103" s="115" t="s">
        <v>107</v>
      </c>
      <c r="AU1103" s="115" t="s">
        <v>66</v>
      </c>
      <c r="AY1103" s="13" t="s">
        <v>113</v>
      </c>
      <c r="BE1103" s="116">
        <f>IF(N1103="základní",J1103,0)</f>
        <v>58000</v>
      </c>
      <c r="BF1103" s="116">
        <f>IF(N1103="snížená",J1103,0)</f>
        <v>0</v>
      </c>
      <c r="BG1103" s="116">
        <f>IF(N1103="zákl. přenesená",J1103,0)</f>
        <v>0</v>
      </c>
      <c r="BH1103" s="116">
        <f>IF(N1103="sníž. přenesená",J1103,0)</f>
        <v>0</v>
      </c>
      <c r="BI1103" s="116">
        <f>IF(N1103="nulová",J1103,0)</f>
        <v>0</v>
      </c>
      <c r="BJ1103" s="13" t="s">
        <v>74</v>
      </c>
      <c r="BK1103" s="116">
        <f>ROUND(I1103*H1103,2)</f>
        <v>58000</v>
      </c>
      <c r="BL1103" s="13" t="s">
        <v>112</v>
      </c>
      <c r="BM1103" s="115" t="s">
        <v>2413</v>
      </c>
    </row>
    <row r="1104" spans="2:65" s="1" customFormat="1" ht="29.25">
      <c r="B1104" s="25"/>
      <c r="D1104" s="117" t="s">
        <v>114</v>
      </c>
      <c r="F1104" s="118" t="s">
        <v>2414</v>
      </c>
      <c r="L1104" s="25"/>
      <c r="M1104" s="119"/>
      <c r="T1104" s="46"/>
      <c r="AT1104" s="13" t="s">
        <v>114</v>
      </c>
      <c r="AU1104" s="13" t="s">
        <v>66</v>
      </c>
    </row>
    <row r="1105" spans="2:65" s="1" customFormat="1" ht="16.5" customHeight="1">
      <c r="B1105" s="104"/>
      <c r="C1105" s="105" t="s">
        <v>2415</v>
      </c>
      <c r="D1105" s="105" t="s">
        <v>107</v>
      </c>
      <c r="E1105" s="106" t="s">
        <v>2416</v>
      </c>
      <c r="F1105" s="107" t="s">
        <v>2417</v>
      </c>
      <c r="G1105" s="108" t="s">
        <v>110</v>
      </c>
      <c r="H1105" s="109">
        <v>200</v>
      </c>
      <c r="I1105" s="110">
        <v>173</v>
      </c>
      <c r="J1105" s="110">
        <f>ROUND(I1105*H1105,2)</f>
        <v>34600</v>
      </c>
      <c r="K1105" s="107" t="s">
        <v>111</v>
      </c>
      <c r="L1105" s="25"/>
      <c r="M1105" s="111" t="s">
        <v>3</v>
      </c>
      <c r="N1105" s="112" t="s">
        <v>37</v>
      </c>
      <c r="O1105" s="113">
        <v>0</v>
      </c>
      <c r="P1105" s="113">
        <f>O1105*H1105</f>
        <v>0</v>
      </c>
      <c r="Q1105" s="113">
        <v>0</v>
      </c>
      <c r="R1105" s="113">
        <f>Q1105*H1105</f>
        <v>0</v>
      </c>
      <c r="S1105" s="113">
        <v>0</v>
      </c>
      <c r="T1105" s="114">
        <f>S1105*H1105</f>
        <v>0</v>
      </c>
      <c r="AR1105" s="115" t="s">
        <v>112</v>
      </c>
      <c r="AT1105" s="115" t="s">
        <v>107</v>
      </c>
      <c r="AU1105" s="115" t="s">
        <v>66</v>
      </c>
      <c r="AY1105" s="13" t="s">
        <v>113</v>
      </c>
      <c r="BE1105" s="116">
        <f>IF(N1105="základní",J1105,0)</f>
        <v>34600</v>
      </c>
      <c r="BF1105" s="116">
        <f>IF(N1105="snížená",J1105,0)</f>
        <v>0</v>
      </c>
      <c r="BG1105" s="116">
        <f>IF(N1105="zákl. přenesená",J1105,0)</f>
        <v>0</v>
      </c>
      <c r="BH1105" s="116">
        <f>IF(N1105="sníž. přenesená",J1105,0)</f>
        <v>0</v>
      </c>
      <c r="BI1105" s="116">
        <f>IF(N1105="nulová",J1105,0)</f>
        <v>0</v>
      </c>
      <c r="BJ1105" s="13" t="s">
        <v>74</v>
      </c>
      <c r="BK1105" s="116">
        <f>ROUND(I1105*H1105,2)</f>
        <v>34600</v>
      </c>
      <c r="BL1105" s="13" t="s">
        <v>112</v>
      </c>
      <c r="BM1105" s="115" t="s">
        <v>2418</v>
      </c>
    </row>
    <row r="1106" spans="2:65" s="1" customFormat="1" ht="11.25">
      <c r="B1106" s="25"/>
      <c r="D1106" s="117" t="s">
        <v>114</v>
      </c>
      <c r="F1106" s="118" t="s">
        <v>2417</v>
      </c>
      <c r="L1106" s="25"/>
      <c r="M1106" s="119"/>
      <c r="T1106" s="46"/>
      <c r="AT1106" s="13" t="s">
        <v>114</v>
      </c>
      <c r="AU1106" s="13" t="s">
        <v>66</v>
      </c>
    </row>
    <row r="1107" spans="2:65" s="1" customFormat="1" ht="16.5" customHeight="1">
      <c r="B1107" s="104"/>
      <c r="C1107" s="105" t="s">
        <v>1271</v>
      </c>
      <c r="D1107" s="105" t="s">
        <v>107</v>
      </c>
      <c r="E1107" s="106" t="s">
        <v>2419</v>
      </c>
      <c r="F1107" s="107" t="s">
        <v>2420</v>
      </c>
      <c r="G1107" s="108" t="s">
        <v>124</v>
      </c>
      <c r="H1107" s="109">
        <v>200</v>
      </c>
      <c r="I1107" s="110">
        <v>607</v>
      </c>
      <c r="J1107" s="110">
        <f>ROUND(I1107*H1107,2)</f>
        <v>121400</v>
      </c>
      <c r="K1107" s="107" t="s">
        <v>111</v>
      </c>
      <c r="L1107" s="25"/>
      <c r="M1107" s="111" t="s">
        <v>3</v>
      </c>
      <c r="N1107" s="112" t="s">
        <v>37</v>
      </c>
      <c r="O1107" s="113">
        <v>0</v>
      </c>
      <c r="P1107" s="113">
        <f>O1107*H1107</f>
        <v>0</v>
      </c>
      <c r="Q1107" s="113">
        <v>0</v>
      </c>
      <c r="R1107" s="113">
        <f>Q1107*H1107</f>
        <v>0</v>
      </c>
      <c r="S1107" s="113">
        <v>0</v>
      </c>
      <c r="T1107" s="114">
        <f>S1107*H1107</f>
        <v>0</v>
      </c>
      <c r="AR1107" s="115" t="s">
        <v>112</v>
      </c>
      <c r="AT1107" s="115" t="s">
        <v>107</v>
      </c>
      <c r="AU1107" s="115" t="s">
        <v>66</v>
      </c>
      <c r="AY1107" s="13" t="s">
        <v>113</v>
      </c>
      <c r="BE1107" s="116">
        <f>IF(N1107="základní",J1107,0)</f>
        <v>121400</v>
      </c>
      <c r="BF1107" s="116">
        <f>IF(N1107="snížená",J1107,0)</f>
        <v>0</v>
      </c>
      <c r="BG1107" s="116">
        <f>IF(N1107="zákl. přenesená",J1107,0)</f>
        <v>0</v>
      </c>
      <c r="BH1107" s="116">
        <f>IF(N1107="sníž. přenesená",J1107,0)</f>
        <v>0</v>
      </c>
      <c r="BI1107" s="116">
        <f>IF(N1107="nulová",J1107,0)</f>
        <v>0</v>
      </c>
      <c r="BJ1107" s="13" t="s">
        <v>74</v>
      </c>
      <c r="BK1107" s="116">
        <f>ROUND(I1107*H1107,2)</f>
        <v>121400</v>
      </c>
      <c r="BL1107" s="13" t="s">
        <v>112</v>
      </c>
      <c r="BM1107" s="115" t="s">
        <v>2421</v>
      </c>
    </row>
    <row r="1108" spans="2:65" s="1" customFormat="1" ht="29.25">
      <c r="B1108" s="25"/>
      <c r="D1108" s="117" t="s">
        <v>114</v>
      </c>
      <c r="F1108" s="118" t="s">
        <v>2422</v>
      </c>
      <c r="L1108" s="25"/>
      <c r="M1108" s="119"/>
      <c r="T1108" s="46"/>
      <c r="AT1108" s="13" t="s">
        <v>114</v>
      </c>
      <c r="AU1108" s="13" t="s">
        <v>66</v>
      </c>
    </row>
    <row r="1109" spans="2:65" s="1" customFormat="1" ht="16.5" customHeight="1">
      <c r="B1109" s="104"/>
      <c r="C1109" s="105" t="s">
        <v>2423</v>
      </c>
      <c r="D1109" s="105" t="s">
        <v>107</v>
      </c>
      <c r="E1109" s="106" t="s">
        <v>2424</v>
      </c>
      <c r="F1109" s="107" t="s">
        <v>2425</v>
      </c>
      <c r="G1109" s="108" t="s">
        <v>124</v>
      </c>
      <c r="H1109" s="109">
        <v>200</v>
      </c>
      <c r="I1109" s="110">
        <v>631</v>
      </c>
      <c r="J1109" s="110">
        <f>ROUND(I1109*H1109,2)</f>
        <v>126200</v>
      </c>
      <c r="K1109" s="107" t="s">
        <v>111</v>
      </c>
      <c r="L1109" s="25"/>
      <c r="M1109" s="111" t="s">
        <v>3</v>
      </c>
      <c r="N1109" s="112" t="s">
        <v>37</v>
      </c>
      <c r="O1109" s="113">
        <v>0</v>
      </c>
      <c r="P1109" s="113">
        <f>O1109*H1109</f>
        <v>0</v>
      </c>
      <c r="Q1109" s="113">
        <v>0</v>
      </c>
      <c r="R1109" s="113">
        <f>Q1109*H1109</f>
        <v>0</v>
      </c>
      <c r="S1109" s="113">
        <v>0</v>
      </c>
      <c r="T1109" s="114">
        <f>S1109*H1109</f>
        <v>0</v>
      </c>
      <c r="AR1109" s="115" t="s">
        <v>112</v>
      </c>
      <c r="AT1109" s="115" t="s">
        <v>107</v>
      </c>
      <c r="AU1109" s="115" t="s">
        <v>66</v>
      </c>
      <c r="AY1109" s="13" t="s">
        <v>113</v>
      </c>
      <c r="BE1109" s="116">
        <f>IF(N1109="základní",J1109,0)</f>
        <v>126200</v>
      </c>
      <c r="BF1109" s="116">
        <f>IF(N1109="snížená",J1109,0)</f>
        <v>0</v>
      </c>
      <c r="BG1109" s="116">
        <f>IF(N1109="zákl. přenesená",J1109,0)</f>
        <v>0</v>
      </c>
      <c r="BH1109" s="116">
        <f>IF(N1109="sníž. přenesená",J1109,0)</f>
        <v>0</v>
      </c>
      <c r="BI1109" s="116">
        <f>IF(N1109="nulová",J1109,0)</f>
        <v>0</v>
      </c>
      <c r="BJ1109" s="13" t="s">
        <v>74</v>
      </c>
      <c r="BK1109" s="116">
        <f>ROUND(I1109*H1109,2)</f>
        <v>126200</v>
      </c>
      <c r="BL1109" s="13" t="s">
        <v>112</v>
      </c>
      <c r="BM1109" s="115" t="s">
        <v>2426</v>
      </c>
    </row>
    <row r="1110" spans="2:65" s="1" customFormat="1" ht="29.25">
      <c r="B1110" s="25"/>
      <c r="D1110" s="117" t="s">
        <v>114</v>
      </c>
      <c r="F1110" s="118" t="s">
        <v>2427</v>
      </c>
      <c r="L1110" s="25"/>
      <c r="M1110" s="119"/>
      <c r="T1110" s="46"/>
      <c r="AT1110" s="13" t="s">
        <v>114</v>
      </c>
      <c r="AU1110" s="13" t="s">
        <v>66</v>
      </c>
    </row>
    <row r="1111" spans="2:65" s="1" customFormat="1" ht="16.5" customHeight="1">
      <c r="B1111" s="104"/>
      <c r="C1111" s="105" t="s">
        <v>1275</v>
      </c>
      <c r="D1111" s="105" t="s">
        <v>107</v>
      </c>
      <c r="E1111" s="106" t="s">
        <v>2428</v>
      </c>
      <c r="F1111" s="107" t="s">
        <v>2429</v>
      </c>
      <c r="G1111" s="108" t="s">
        <v>118</v>
      </c>
      <c r="H1111" s="109">
        <v>0.2</v>
      </c>
      <c r="I1111" s="110">
        <v>135200</v>
      </c>
      <c r="J1111" s="110">
        <f>ROUND(I1111*H1111,2)</f>
        <v>27040</v>
      </c>
      <c r="K1111" s="107" t="s">
        <v>111</v>
      </c>
      <c r="L1111" s="25"/>
      <c r="M1111" s="111" t="s">
        <v>3</v>
      </c>
      <c r="N1111" s="112" t="s">
        <v>37</v>
      </c>
      <c r="O1111" s="113">
        <v>0</v>
      </c>
      <c r="P1111" s="113">
        <f>O1111*H1111</f>
        <v>0</v>
      </c>
      <c r="Q1111" s="113">
        <v>0</v>
      </c>
      <c r="R1111" s="113">
        <f>Q1111*H1111</f>
        <v>0</v>
      </c>
      <c r="S1111" s="113">
        <v>0</v>
      </c>
      <c r="T1111" s="114">
        <f>S1111*H1111</f>
        <v>0</v>
      </c>
      <c r="AR1111" s="115" t="s">
        <v>112</v>
      </c>
      <c r="AT1111" s="115" t="s">
        <v>107</v>
      </c>
      <c r="AU1111" s="115" t="s">
        <v>66</v>
      </c>
      <c r="AY1111" s="13" t="s">
        <v>113</v>
      </c>
      <c r="BE1111" s="116">
        <f>IF(N1111="základní",J1111,0)</f>
        <v>27040</v>
      </c>
      <c r="BF1111" s="116">
        <f>IF(N1111="snížená",J1111,0)</f>
        <v>0</v>
      </c>
      <c r="BG1111" s="116">
        <f>IF(N1111="zákl. přenesená",J1111,0)</f>
        <v>0</v>
      </c>
      <c r="BH1111" s="116">
        <f>IF(N1111="sníž. přenesená",J1111,0)</f>
        <v>0</v>
      </c>
      <c r="BI1111" s="116">
        <f>IF(N1111="nulová",J1111,0)</f>
        <v>0</v>
      </c>
      <c r="BJ1111" s="13" t="s">
        <v>74</v>
      </c>
      <c r="BK1111" s="116">
        <f>ROUND(I1111*H1111,2)</f>
        <v>27040</v>
      </c>
      <c r="BL1111" s="13" t="s">
        <v>112</v>
      </c>
      <c r="BM1111" s="115" t="s">
        <v>2430</v>
      </c>
    </row>
    <row r="1112" spans="2:65" s="1" customFormat="1" ht="29.25">
      <c r="B1112" s="25"/>
      <c r="D1112" s="117" t="s">
        <v>114</v>
      </c>
      <c r="F1112" s="118" t="s">
        <v>2431</v>
      </c>
      <c r="L1112" s="25"/>
      <c r="M1112" s="119"/>
      <c r="T1112" s="46"/>
      <c r="AT1112" s="13" t="s">
        <v>114</v>
      </c>
      <c r="AU1112" s="13" t="s">
        <v>66</v>
      </c>
    </row>
    <row r="1113" spans="2:65" s="1" customFormat="1" ht="16.5" customHeight="1">
      <c r="B1113" s="104"/>
      <c r="C1113" s="105" t="s">
        <v>2432</v>
      </c>
      <c r="D1113" s="105" t="s">
        <v>107</v>
      </c>
      <c r="E1113" s="106" t="s">
        <v>2433</v>
      </c>
      <c r="F1113" s="107" t="s">
        <v>2434</v>
      </c>
      <c r="G1113" s="108" t="s">
        <v>118</v>
      </c>
      <c r="H1113" s="109">
        <v>0.2</v>
      </c>
      <c r="I1113" s="110">
        <v>134600</v>
      </c>
      <c r="J1113" s="110">
        <f>ROUND(I1113*H1113,2)</f>
        <v>26920</v>
      </c>
      <c r="K1113" s="107" t="s">
        <v>111</v>
      </c>
      <c r="L1113" s="25"/>
      <c r="M1113" s="111" t="s">
        <v>3</v>
      </c>
      <c r="N1113" s="112" t="s">
        <v>37</v>
      </c>
      <c r="O1113" s="113">
        <v>0</v>
      </c>
      <c r="P1113" s="113">
        <f>O1113*H1113</f>
        <v>0</v>
      </c>
      <c r="Q1113" s="113">
        <v>0</v>
      </c>
      <c r="R1113" s="113">
        <f>Q1113*H1113</f>
        <v>0</v>
      </c>
      <c r="S1113" s="113">
        <v>0</v>
      </c>
      <c r="T1113" s="114">
        <f>S1113*H1113</f>
        <v>0</v>
      </c>
      <c r="AR1113" s="115" t="s">
        <v>112</v>
      </c>
      <c r="AT1113" s="115" t="s">
        <v>107</v>
      </c>
      <c r="AU1113" s="115" t="s">
        <v>66</v>
      </c>
      <c r="AY1113" s="13" t="s">
        <v>113</v>
      </c>
      <c r="BE1113" s="116">
        <f>IF(N1113="základní",J1113,0)</f>
        <v>26920</v>
      </c>
      <c r="BF1113" s="116">
        <f>IF(N1113="snížená",J1113,0)</f>
        <v>0</v>
      </c>
      <c r="BG1113" s="116">
        <f>IF(N1113="zákl. přenesená",J1113,0)</f>
        <v>0</v>
      </c>
      <c r="BH1113" s="116">
        <f>IF(N1113="sníž. přenesená",J1113,0)</f>
        <v>0</v>
      </c>
      <c r="BI1113" s="116">
        <f>IF(N1113="nulová",J1113,0)</f>
        <v>0</v>
      </c>
      <c r="BJ1113" s="13" t="s">
        <v>74</v>
      </c>
      <c r="BK1113" s="116">
        <f>ROUND(I1113*H1113,2)</f>
        <v>26920</v>
      </c>
      <c r="BL1113" s="13" t="s">
        <v>112</v>
      </c>
      <c r="BM1113" s="115" t="s">
        <v>2435</v>
      </c>
    </row>
    <row r="1114" spans="2:65" s="1" customFormat="1" ht="19.5">
      <c r="B1114" s="25"/>
      <c r="D1114" s="117" t="s">
        <v>114</v>
      </c>
      <c r="F1114" s="118" t="s">
        <v>2436</v>
      </c>
      <c r="L1114" s="25"/>
      <c r="M1114" s="119"/>
      <c r="T1114" s="46"/>
      <c r="AT1114" s="13" t="s">
        <v>114</v>
      </c>
      <c r="AU1114" s="13" t="s">
        <v>66</v>
      </c>
    </row>
    <row r="1115" spans="2:65" s="1" customFormat="1" ht="16.5" customHeight="1">
      <c r="B1115" s="104"/>
      <c r="C1115" s="105" t="s">
        <v>1280</v>
      </c>
      <c r="D1115" s="105" t="s">
        <v>107</v>
      </c>
      <c r="E1115" s="106" t="s">
        <v>2437</v>
      </c>
      <c r="F1115" s="107" t="s">
        <v>2438</v>
      </c>
      <c r="G1115" s="108" t="s">
        <v>118</v>
      </c>
      <c r="H1115" s="109">
        <v>0.01</v>
      </c>
      <c r="I1115" s="110">
        <v>142500</v>
      </c>
      <c r="J1115" s="110">
        <f>ROUND(I1115*H1115,2)</f>
        <v>1425</v>
      </c>
      <c r="K1115" s="107" t="s">
        <v>111</v>
      </c>
      <c r="L1115" s="25"/>
      <c r="M1115" s="111" t="s">
        <v>3</v>
      </c>
      <c r="N1115" s="112" t="s">
        <v>37</v>
      </c>
      <c r="O1115" s="113">
        <v>0</v>
      </c>
      <c r="P1115" s="113">
        <f>O1115*H1115</f>
        <v>0</v>
      </c>
      <c r="Q1115" s="113">
        <v>0</v>
      </c>
      <c r="R1115" s="113">
        <f>Q1115*H1115</f>
        <v>0</v>
      </c>
      <c r="S1115" s="113">
        <v>0</v>
      </c>
      <c r="T1115" s="114">
        <f>S1115*H1115</f>
        <v>0</v>
      </c>
      <c r="AR1115" s="115" t="s">
        <v>112</v>
      </c>
      <c r="AT1115" s="115" t="s">
        <v>107</v>
      </c>
      <c r="AU1115" s="115" t="s">
        <v>66</v>
      </c>
      <c r="AY1115" s="13" t="s">
        <v>113</v>
      </c>
      <c r="BE1115" s="116">
        <f>IF(N1115="základní",J1115,0)</f>
        <v>1425</v>
      </c>
      <c r="BF1115" s="116">
        <f>IF(N1115="snížená",J1115,0)</f>
        <v>0</v>
      </c>
      <c r="BG1115" s="116">
        <f>IF(N1115="zákl. přenesená",J1115,0)</f>
        <v>0</v>
      </c>
      <c r="BH1115" s="116">
        <f>IF(N1115="sníž. přenesená",J1115,0)</f>
        <v>0</v>
      </c>
      <c r="BI1115" s="116">
        <f>IF(N1115="nulová",J1115,0)</f>
        <v>0</v>
      </c>
      <c r="BJ1115" s="13" t="s">
        <v>74</v>
      </c>
      <c r="BK1115" s="116">
        <f>ROUND(I1115*H1115,2)</f>
        <v>1425</v>
      </c>
      <c r="BL1115" s="13" t="s">
        <v>112</v>
      </c>
      <c r="BM1115" s="115" t="s">
        <v>2439</v>
      </c>
    </row>
    <row r="1116" spans="2:65" s="1" customFormat="1" ht="19.5">
      <c r="B1116" s="25"/>
      <c r="D1116" s="117" t="s">
        <v>114</v>
      </c>
      <c r="F1116" s="118" t="s">
        <v>2440</v>
      </c>
      <c r="L1116" s="25"/>
      <c r="M1116" s="119"/>
      <c r="T1116" s="46"/>
      <c r="AT1116" s="13" t="s">
        <v>114</v>
      </c>
      <c r="AU1116" s="13" t="s">
        <v>66</v>
      </c>
    </row>
    <row r="1117" spans="2:65" s="1" customFormat="1" ht="16.5" customHeight="1">
      <c r="B1117" s="104"/>
      <c r="C1117" s="105" t="s">
        <v>2441</v>
      </c>
      <c r="D1117" s="105" t="s">
        <v>107</v>
      </c>
      <c r="E1117" s="106" t="s">
        <v>2442</v>
      </c>
      <c r="F1117" s="107" t="s">
        <v>2443</v>
      </c>
      <c r="G1117" s="108" t="s">
        <v>118</v>
      </c>
      <c r="H1117" s="109">
        <v>2</v>
      </c>
      <c r="I1117" s="110">
        <v>129700</v>
      </c>
      <c r="J1117" s="110">
        <f>ROUND(I1117*H1117,2)</f>
        <v>259400</v>
      </c>
      <c r="K1117" s="107" t="s">
        <v>111</v>
      </c>
      <c r="L1117" s="25"/>
      <c r="M1117" s="111" t="s">
        <v>3</v>
      </c>
      <c r="N1117" s="112" t="s">
        <v>37</v>
      </c>
      <c r="O1117" s="113">
        <v>0</v>
      </c>
      <c r="P1117" s="113">
        <f>O1117*H1117</f>
        <v>0</v>
      </c>
      <c r="Q1117" s="113">
        <v>0</v>
      </c>
      <c r="R1117" s="113">
        <f>Q1117*H1117</f>
        <v>0</v>
      </c>
      <c r="S1117" s="113">
        <v>0</v>
      </c>
      <c r="T1117" s="114">
        <f>S1117*H1117</f>
        <v>0</v>
      </c>
      <c r="AR1117" s="115" t="s">
        <v>112</v>
      </c>
      <c r="AT1117" s="115" t="s">
        <v>107</v>
      </c>
      <c r="AU1117" s="115" t="s">
        <v>66</v>
      </c>
      <c r="AY1117" s="13" t="s">
        <v>113</v>
      </c>
      <c r="BE1117" s="116">
        <f>IF(N1117="základní",J1117,0)</f>
        <v>259400</v>
      </c>
      <c r="BF1117" s="116">
        <f>IF(N1117="snížená",J1117,0)</f>
        <v>0</v>
      </c>
      <c r="BG1117" s="116">
        <f>IF(N1117="zákl. přenesená",J1117,0)</f>
        <v>0</v>
      </c>
      <c r="BH1117" s="116">
        <f>IF(N1117="sníž. přenesená",J1117,0)</f>
        <v>0</v>
      </c>
      <c r="BI1117" s="116">
        <f>IF(N1117="nulová",J1117,0)</f>
        <v>0</v>
      </c>
      <c r="BJ1117" s="13" t="s">
        <v>74</v>
      </c>
      <c r="BK1117" s="116">
        <f>ROUND(I1117*H1117,2)</f>
        <v>259400</v>
      </c>
      <c r="BL1117" s="13" t="s">
        <v>112</v>
      </c>
      <c r="BM1117" s="115" t="s">
        <v>2444</v>
      </c>
    </row>
    <row r="1118" spans="2:65" s="1" customFormat="1" ht="39">
      <c r="B1118" s="25"/>
      <c r="D1118" s="117" t="s">
        <v>114</v>
      </c>
      <c r="F1118" s="118" t="s">
        <v>2445</v>
      </c>
      <c r="L1118" s="25"/>
      <c r="M1118" s="119"/>
      <c r="T1118" s="46"/>
      <c r="AT1118" s="13" t="s">
        <v>114</v>
      </c>
      <c r="AU1118" s="13" t="s">
        <v>66</v>
      </c>
    </row>
    <row r="1119" spans="2:65" s="1" customFormat="1" ht="16.5" customHeight="1">
      <c r="B1119" s="104"/>
      <c r="C1119" s="105" t="s">
        <v>1284</v>
      </c>
      <c r="D1119" s="105" t="s">
        <v>107</v>
      </c>
      <c r="E1119" s="106" t="s">
        <v>2446</v>
      </c>
      <c r="F1119" s="107" t="s">
        <v>2447</v>
      </c>
      <c r="G1119" s="108" t="s">
        <v>118</v>
      </c>
      <c r="H1119" s="109">
        <v>2</v>
      </c>
      <c r="I1119" s="110">
        <v>132200</v>
      </c>
      <c r="J1119" s="110">
        <f>ROUND(I1119*H1119,2)</f>
        <v>264400</v>
      </c>
      <c r="K1119" s="107" t="s">
        <v>111</v>
      </c>
      <c r="L1119" s="25"/>
      <c r="M1119" s="111" t="s">
        <v>3</v>
      </c>
      <c r="N1119" s="112" t="s">
        <v>37</v>
      </c>
      <c r="O1119" s="113">
        <v>0</v>
      </c>
      <c r="P1119" s="113">
        <f>O1119*H1119</f>
        <v>0</v>
      </c>
      <c r="Q1119" s="113">
        <v>0</v>
      </c>
      <c r="R1119" s="113">
        <f>Q1119*H1119</f>
        <v>0</v>
      </c>
      <c r="S1119" s="113">
        <v>0</v>
      </c>
      <c r="T1119" s="114">
        <f>S1119*H1119</f>
        <v>0</v>
      </c>
      <c r="AR1119" s="115" t="s">
        <v>112</v>
      </c>
      <c r="AT1119" s="115" t="s">
        <v>107</v>
      </c>
      <c r="AU1119" s="115" t="s">
        <v>66</v>
      </c>
      <c r="AY1119" s="13" t="s">
        <v>113</v>
      </c>
      <c r="BE1119" s="116">
        <f>IF(N1119="základní",J1119,0)</f>
        <v>264400</v>
      </c>
      <c r="BF1119" s="116">
        <f>IF(N1119="snížená",J1119,0)</f>
        <v>0</v>
      </c>
      <c r="BG1119" s="116">
        <f>IF(N1119="zákl. přenesená",J1119,0)</f>
        <v>0</v>
      </c>
      <c r="BH1119" s="116">
        <f>IF(N1119="sníž. přenesená",J1119,0)</f>
        <v>0</v>
      </c>
      <c r="BI1119" s="116">
        <f>IF(N1119="nulová",J1119,0)</f>
        <v>0</v>
      </c>
      <c r="BJ1119" s="13" t="s">
        <v>74</v>
      </c>
      <c r="BK1119" s="116">
        <f>ROUND(I1119*H1119,2)</f>
        <v>264400</v>
      </c>
      <c r="BL1119" s="13" t="s">
        <v>112</v>
      </c>
      <c r="BM1119" s="115" t="s">
        <v>2448</v>
      </c>
    </row>
    <row r="1120" spans="2:65" s="1" customFormat="1" ht="39">
      <c r="B1120" s="25"/>
      <c r="D1120" s="117" t="s">
        <v>114</v>
      </c>
      <c r="F1120" s="118" t="s">
        <v>2449</v>
      </c>
      <c r="L1120" s="25"/>
      <c r="M1120" s="119"/>
      <c r="T1120" s="46"/>
      <c r="AT1120" s="13" t="s">
        <v>114</v>
      </c>
      <c r="AU1120" s="13" t="s">
        <v>66</v>
      </c>
    </row>
    <row r="1121" spans="2:65" s="1" customFormat="1" ht="16.5" customHeight="1">
      <c r="B1121" s="104"/>
      <c r="C1121" s="105" t="s">
        <v>2450</v>
      </c>
      <c r="D1121" s="105" t="s">
        <v>107</v>
      </c>
      <c r="E1121" s="106" t="s">
        <v>2451</v>
      </c>
      <c r="F1121" s="107" t="s">
        <v>2452</v>
      </c>
      <c r="G1121" s="108" t="s">
        <v>118</v>
      </c>
      <c r="H1121" s="109">
        <v>0.01</v>
      </c>
      <c r="I1121" s="110">
        <v>136000</v>
      </c>
      <c r="J1121" s="110">
        <f>ROUND(I1121*H1121,2)</f>
        <v>1360</v>
      </c>
      <c r="K1121" s="107" t="s">
        <v>111</v>
      </c>
      <c r="L1121" s="25"/>
      <c r="M1121" s="111" t="s">
        <v>3</v>
      </c>
      <c r="N1121" s="112" t="s">
        <v>37</v>
      </c>
      <c r="O1121" s="113">
        <v>0</v>
      </c>
      <c r="P1121" s="113">
        <f>O1121*H1121</f>
        <v>0</v>
      </c>
      <c r="Q1121" s="113">
        <v>0</v>
      </c>
      <c r="R1121" s="113">
        <f>Q1121*H1121</f>
        <v>0</v>
      </c>
      <c r="S1121" s="113">
        <v>0</v>
      </c>
      <c r="T1121" s="114">
        <f>S1121*H1121</f>
        <v>0</v>
      </c>
      <c r="AR1121" s="115" t="s">
        <v>112</v>
      </c>
      <c r="AT1121" s="115" t="s">
        <v>107</v>
      </c>
      <c r="AU1121" s="115" t="s">
        <v>66</v>
      </c>
      <c r="AY1121" s="13" t="s">
        <v>113</v>
      </c>
      <c r="BE1121" s="116">
        <f>IF(N1121="základní",J1121,0)</f>
        <v>1360</v>
      </c>
      <c r="BF1121" s="116">
        <f>IF(N1121="snížená",J1121,0)</f>
        <v>0</v>
      </c>
      <c r="BG1121" s="116">
        <f>IF(N1121="zákl. přenesená",J1121,0)</f>
        <v>0</v>
      </c>
      <c r="BH1121" s="116">
        <f>IF(N1121="sníž. přenesená",J1121,0)</f>
        <v>0</v>
      </c>
      <c r="BI1121" s="116">
        <f>IF(N1121="nulová",J1121,0)</f>
        <v>0</v>
      </c>
      <c r="BJ1121" s="13" t="s">
        <v>74</v>
      </c>
      <c r="BK1121" s="116">
        <f>ROUND(I1121*H1121,2)</f>
        <v>1360</v>
      </c>
      <c r="BL1121" s="13" t="s">
        <v>112</v>
      </c>
      <c r="BM1121" s="115" t="s">
        <v>2453</v>
      </c>
    </row>
    <row r="1122" spans="2:65" s="1" customFormat="1" ht="39">
      <c r="B1122" s="25"/>
      <c r="D1122" s="117" t="s">
        <v>114</v>
      </c>
      <c r="F1122" s="118" t="s">
        <v>2454</v>
      </c>
      <c r="L1122" s="25"/>
      <c r="M1122" s="119"/>
      <c r="T1122" s="46"/>
      <c r="AT1122" s="13" t="s">
        <v>114</v>
      </c>
      <c r="AU1122" s="13" t="s">
        <v>66</v>
      </c>
    </row>
    <row r="1123" spans="2:65" s="1" customFormat="1" ht="16.5" customHeight="1">
      <c r="B1123" s="104"/>
      <c r="C1123" s="105" t="s">
        <v>1289</v>
      </c>
      <c r="D1123" s="105" t="s">
        <v>107</v>
      </c>
      <c r="E1123" s="106" t="s">
        <v>2455</v>
      </c>
      <c r="F1123" s="107" t="s">
        <v>2456</v>
      </c>
      <c r="G1123" s="108" t="s">
        <v>118</v>
      </c>
      <c r="H1123" s="109">
        <v>2</v>
      </c>
      <c r="I1123" s="110">
        <v>129700</v>
      </c>
      <c r="J1123" s="110">
        <f>ROUND(I1123*H1123,2)</f>
        <v>259400</v>
      </c>
      <c r="K1123" s="107" t="s">
        <v>111</v>
      </c>
      <c r="L1123" s="25"/>
      <c r="M1123" s="111" t="s">
        <v>3</v>
      </c>
      <c r="N1123" s="112" t="s">
        <v>37</v>
      </c>
      <c r="O1123" s="113">
        <v>0</v>
      </c>
      <c r="P1123" s="113">
        <f>O1123*H1123</f>
        <v>0</v>
      </c>
      <c r="Q1123" s="113">
        <v>0</v>
      </c>
      <c r="R1123" s="113">
        <f>Q1123*H1123</f>
        <v>0</v>
      </c>
      <c r="S1123" s="113">
        <v>0</v>
      </c>
      <c r="T1123" s="114">
        <f>S1123*H1123</f>
        <v>0</v>
      </c>
      <c r="AR1123" s="115" t="s">
        <v>112</v>
      </c>
      <c r="AT1123" s="115" t="s">
        <v>107</v>
      </c>
      <c r="AU1123" s="115" t="s">
        <v>66</v>
      </c>
      <c r="AY1123" s="13" t="s">
        <v>113</v>
      </c>
      <c r="BE1123" s="116">
        <f>IF(N1123="základní",J1123,0)</f>
        <v>259400</v>
      </c>
      <c r="BF1123" s="116">
        <f>IF(N1123="snížená",J1123,0)</f>
        <v>0</v>
      </c>
      <c r="BG1123" s="116">
        <f>IF(N1123="zákl. přenesená",J1123,0)</f>
        <v>0</v>
      </c>
      <c r="BH1123" s="116">
        <f>IF(N1123="sníž. přenesená",J1123,0)</f>
        <v>0</v>
      </c>
      <c r="BI1123" s="116">
        <f>IF(N1123="nulová",J1123,0)</f>
        <v>0</v>
      </c>
      <c r="BJ1123" s="13" t="s">
        <v>74</v>
      </c>
      <c r="BK1123" s="116">
        <f>ROUND(I1123*H1123,2)</f>
        <v>259400</v>
      </c>
      <c r="BL1123" s="13" t="s">
        <v>112</v>
      </c>
      <c r="BM1123" s="115" t="s">
        <v>2457</v>
      </c>
    </row>
    <row r="1124" spans="2:65" s="1" customFormat="1" ht="39">
      <c r="B1124" s="25"/>
      <c r="D1124" s="117" t="s">
        <v>114</v>
      </c>
      <c r="F1124" s="118" t="s">
        <v>2458</v>
      </c>
      <c r="L1124" s="25"/>
      <c r="M1124" s="119"/>
      <c r="T1124" s="46"/>
      <c r="AT1124" s="13" t="s">
        <v>114</v>
      </c>
      <c r="AU1124" s="13" t="s">
        <v>66</v>
      </c>
    </row>
    <row r="1125" spans="2:65" s="1" customFormat="1" ht="16.5" customHeight="1">
      <c r="B1125" s="104"/>
      <c r="C1125" s="105" t="s">
        <v>2459</v>
      </c>
      <c r="D1125" s="105" t="s">
        <v>107</v>
      </c>
      <c r="E1125" s="106" t="s">
        <v>2460</v>
      </c>
      <c r="F1125" s="107" t="s">
        <v>2461</v>
      </c>
      <c r="G1125" s="108" t="s">
        <v>118</v>
      </c>
      <c r="H1125" s="109">
        <v>2</v>
      </c>
      <c r="I1125" s="110">
        <v>132200</v>
      </c>
      <c r="J1125" s="110">
        <f>ROUND(I1125*H1125,2)</f>
        <v>264400</v>
      </c>
      <c r="K1125" s="107" t="s">
        <v>111</v>
      </c>
      <c r="L1125" s="25"/>
      <c r="M1125" s="111" t="s">
        <v>3</v>
      </c>
      <c r="N1125" s="112" t="s">
        <v>37</v>
      </c>
      <c r="O1125" s="113">
        <v>0</v>
      </c>
      <c r="P1125" s="113">
        <f>O1125*H1125</f>
        <v>0</v>
      </c>
      <c r="Q1125" s="113">
        <v>0</v>
      </c>
      <c r="R1125" s="113">
        <f>Q1125*H1125</f>
        <v>0</v>
      </c>
      <c r="S1125" s="113">
        <v>0</v>
      </c>
      <c r="T1125" s="114">
        <f>S1125*H1125</f>
        <v>0</v>
      </c>
      <c r="AR1125" s="115" t="s">
        <v>112</v>
      </c>
      <c r="AT1125" s="115" t="s">
        <v>107</v>
      </c>
      <c r="AU1125" s="115" t="s">
        <v>66</v>
      </c>
      <c r="AY1125" s="13" t="s">
        <v>113</v>
      </c>
      <c r="BE1125" s="116">
        <f>IF(N1125="základní",J1125,0)</f>
        <v>264400</v>
      </c>
      <c r="BF1125" s="116">
        <f>IF(N1125="snížená",J1125,0)</f>
        <v>0</v>
      </c>
      <c r="BG1125" s="116">
        <f>IF(N1125="zákl. přenesená",J1125,0)</f>
        <v>0</v>
      </c>
      <c r="BH1125" s="116">
        <f>IF(N1125="sníž. přenesená",J1125,0)</f>
        <v>0</v>
      </c>
      <c r="BI1125" s="116">
        <f>IF(N1125="nulová",J1125,0)</f>
        <v>0</v>
      </c>
      <c r="BJ1125" s="13" t="s">
        <v>74</v>
      </c>
      <c r="BK1125" s="116">
        <f>ROUND(I1125*H1125,2)</f>
        <v>264400</v>
      </c>
      <c r="BL1125" s="13" t="s">
        <v>112</v>
      </c>
      <c r="BM1125" s="115" t="s">
        <v>2462</v>
      </c>
    </row>
    <row r="1126" spans="2:65" s="1" customFormat="1" ht="39">
      <c r="B1126" s="25"/>
      <c r="D1126" s="117" t="s">
        <v>114</v>
      </c>
      <c r="F1126" s="118" t="s">
        <v>2463</v>
      </c>
      <c r="L1126" s="25"/>
      <c r="M1126" s="119"/>
      <c r="T1126" s="46"/>
      <c r="AT1126" s="13" t="s">
        <v>114</v>
      </c>
      <c r="AU1126" s="13" t="s">
        <v>66</v>
      </c>
    </row>
    <row r="1127" spans="2:65" s="1" customFormat="1" ht="16.5" customHeight="1">
      <c r="B1127" s="104"/>
      <c r="C1127" s="105" t="s">
        <v>1293</v>
      </c>
      <c r="D1127" s="105" t="s">
        <v>107</v>
      </c>
      <c r="E1127" s="106" t="s">
        <v>2464</v>
      </c>
      <c r="F1127" s="107" t="s">
        <v>2465</v>
      </c>
      <c r="G1127" s="108" t="s">
        <v>118</v>
      </c>
      <c r="H1127" s="109">
        <v>0.01</v>
      </c>
      <c r="I1127" s="110">
        <v>136000</v>
      </c>
      <c r="J1127" s="110">
        <f>ROUND(I1127*H1127,2)</f>
        <v>1360</v>
      </c>
      <c r="K1127" s="107" t="s">
        <v>111</v>
      </c>
      <c r="L1127" s="25"/>
      <c r="M1127" s="111" t="s">
        <v>3</v>
      </c>
      <c r="N1127" s="112" t="s">
        <v>37</v>
      </c>
      <c r="O1127" s="113">
        <v>0</v>
      </c>
      <c r="P1127" s="113">
        <f>O1127*H1127</f>
        <v>0</v>
      </c>
      <c r="Q1127" s="113">
        <v>0</v>
      </c>
      <c r="R1127" s="113">
        <f>Q1127*H1127</f>
        <v>0</v>
      </c>
      <c r="S1127" s="113">
        <v>0</v>
      </c>
      <c r="T1127" s="114">
        <f>S1127*H1127</f>
        <v>0</v>
      </c>
      <c r="AR1127" s="115" t="s">
        <v>112</v>
      </c>
      <c r="AT1127" s="115" t="s">
        <v>107</v>
      </c>
      <c r="AU1127" s="115" t="s">
        <v>66</v>
      </c>
      <c r="AY1127" s="13" t="s">
        <v>113</v>
      </c>
      <c r="BE1127" s="116">
        <f>IF(N1127="základní",J1127,0)</f>
        <v>1360</v>
      </c>
      <c r="BF1127" s="116">
        <f>IF(N1127="snížená",J1127,0)</f>
        <v>0</v>
      </c>
      <c r="BG1127" s="116">
        <f>IF(N1127="zákl. přenesená",J1127,0)</f>
        <v>0</v>
      </c>
      <c r="BH1127" s="116">
        <f>IF(N1127="sníž. přenesená",J1127,0)</f>
        <v>0</v>
      </c>
      <c r="BI1127" s="116">
        <f>IF(N1127="nulová",J1127,0)</f>
        <v>0</v>
      </c>
      <c r="BJ1127" s="13" t="s">
        <v>74</v>
      </c>
      <c r="BK1127" s="116">
        <f>ROUND(I1127*H1127,2)</f>
        <v>1360</v>
      </c>
      <c r="BL1127" s="13" t="s">
        <v>112</v>
      </c>
      <c r="BM1127" s="115" t="s">
        <v>2466</v>
      </c>
    </row>
    <row r="1128" spans="2:65" s="1" customFormat="1" ht="39">
      <c r="B1128" s="25"/>
      <c r="D1128" s="117" t="s">
        <v>114</v>
      </c>
      <c r="F1128" s="118" t="s">
        <v>2467</v>
      </c>
      <c r="L1128" s="25"/>
      <c r="M1128" s="119"/>
      <c r="T1128" s="46"/>
      <c r="AT1128" s="13" t="s">
        <v>114</v>
      </c>
      <c r="AU1128" s="13" t="s">
        <v>66</v>
      </c>
    </row>
    <row r="1129" spans="2:65" s="1" customFormat="1" ht="16.5" customHeight="1">
      <c r="B1129" s="104"/>
      <c r="C1129" s="105" t="s">
        <v>2468</v>
      </c>
      <c r="D1129" s="105" t="s">
        <v>107</v>
      </c>
      <c r="E1129" s="106" t="s">
        <v>2469</v>
      </c>
      <c r="F1129" s="107" t="s">
        <v>2470</v>
      </c>
      <c r="G1129" s="108" t="s">
        <v>118</v>
      </c>
      <c r="H1129" s="109">
        <v>2</v>
      </c>
      <c r="I1129" s="110">
        <v>142600</v>
      </c>
      <c r="J1129" s="110">
        <f>ROUND(I1129*H1129,2)</f>
        <v>285200</v>
      </c>
      <c r="K1129" s="107" t="s">
        <v>111</v>
      </c>
      <c r="L1129" s="25"/>
      <c r="M1129" s="111" t="s">
        <v>3</v>
      </c>
      <c r="N1129" s="112" t="s">
        <v>37</v>
      </c>
      <c r="O1129" s="113">
        <v>0</v>
      </c>
      <c r="P1129" s="113">
        <f>O1129*H1129</f>
        <v>0</v>
      </c>
      <c r="Q1129" s="113">
        <v>0</v>
      </c>
      <c r="R1129" s="113">
        <f>Q1129*H1129</f>
        <v>0</v>
      </c>
      <c r="S1129" s="113">
        <v>0</v>
      </c>
      <c r="T1129" s="114">
        <f>S1129*H1129</f>
        <v>0</v>
      </c>
      <c r="AR1129" s="115" t="s">
        <v>112</v>
      </c>
      <c r="AT1129" s="115" t="s">
        <v>107</v>
      </c>
      <c r="AU1129" s="115" t="s">
        <v>66</v>
      </c>
      <c r="AY1129" s="13" t="s">
        <v>113</v>
      </c>
      <c r="BE1129" s="116">
        <f>IF(N1129="základní",J1129,0)</f>
        <v>285200</v>
      </c>
      <c r="BF1129" s="116">
        <f>IF(N1129="snížená",J1129,0)</f>
        <v>0</v>
      </c>
      <c r="BG1129" s="116">
        <f>IF(N1129="zákl. přenesená",J1129,0)</f>
        <v>0</v>
      </c>
      <c r="BH1129" s="116">
        <f>IF(N1129="sníž. přenesená",J1129,0)</f>
        <v>0</v>
      </c>
      <c r="BI1129" s="116">
        <f>IF(N1129="nulová",J1129,0)</f>
        <v>0</v>
      </c>
      <c r="BJ1129" s="13" t="s">
        <v>74</v>
      </c>
      <c r="BK1129" s="116">
        <f>ROUND(I1129*H1129,2)</f>
        <v>285200</v>
      </c>
      <c r="BL1129" s="13" t="s">
        <v>112</v>
      </c>
      <c r="BM1129" s="115" t="s">
        <v>2471</v>
      </c>
    </row>
    <row r="1130" spans="2:65" s="1" customFormat="1" ht="58.5">
      <c r="B1130" s="25"/>
      <c r="D1130" s="117" t="s">
        <v>114</v>
      </c>
      <c r="F1130" s="118" t="s">
        <v>2472</v>
      </c>
      <c r="L1130" s="25"/>
      <c r="M1130" s="119"/>
      <c r="T1130" s="46"/>
      <c r="AT1130" s="13" t="s">
        <v>114</v>
      </c>
      <c r="AU1130" s="13" t="s">
        <v>66</v>
      </c>
    </row>
    <row r="1131" spans="2:65" s="1" customFormat="1" ht="16.5" customHeight="1">
      <c r="B1131" s="104"/>
      <c r="C1131" s="105" t="s">
        <v>1298</v>
      </c>
      <c r="D1131" s="105" t="s">
        <v>107</v>
      </c>
      <c r="E1131" s="106" t="s">
        <v>2473</v>
      </c>
      <c r="F1131" s="107" t="s">
        <v>2474</v>
      </c>
      <c r="G1131" s="108" t="s">
        <v>118</v>
      </c>
      <c r="H1131" s="109">
        <v>2</v>
      </c>
      <c r="I1131" s="110">
        <v>145400</v>
      </c>
      <c r="J1131" s="110">
        <f>ROUND(I1131*H1131,2)</f>
        <v>290800</v>
      </c>
      <c r="K1131" s="107" t="s">
        <v>111</v>
      </c>
      <c r="L1131" s="25"/>
      <c r="M1131" s="111" t="s">
        <v>3</v>
      </c>
      <c r="N1131" s="112" t="s">
        <v>37</v>
      </c>
      <c r="O1131" s="113">
        <v>0</v>
      </c>
      <c r="P1131" s="113">
        <f>O1131*H1131</f>
        <v>0</v>
      </c>
      <c r="Q1131" s="113">
        <v>0</v>
      </c>
      <c r="R1131" s="113">
        <f>Q1131*H1131</f>
        <v>0</v>
      </c>
      <c r="S1131" s="113">
        <v>0</v>
      </c>
      <c r="T1131" s="114">
        <f>S1131*H1131</f>
        <v>0</v>
      </c>
      <c r="AR1131" s="115" t="s">
        <v>112</v>
      </c>
      <c r="AT1131" s="115" t="s">
        <v>107</v>
      </c>
      <c r="AU1131" s="115" t="s">
        <v>66</v>
      </c>
      <c r="AY1131" s="13" t="s">
        <v>113</v>
      </c>
      <c r="BE1131" s="116">
        <f>IF(N1131="základní",J1131,0)</f>
        <v>290800</v>
      </c>
      <c r="BF1131" s="116">
        <f>IF(N1131="snížená",J1131,0)</f>
        <v>0</v>
      </c>
      <c r="BG1131" s="116">
        <f>IF(N1131="zákl. přenesená",J1131,0)</f>
        <v>0</v>
      </c>
      <c r="BH1131" s="116">
        <f>IF(N1131="sníž. přenesená",J1131,0)</f>
        <v>0</v>
      </c>
      <c r="BI1131" s="116">
        <f>IF(N1131="nulová",J1131,0)</f>
        <v>0</v>
      </c>
      <c r="BJ1131" s="13" t="s">
        <v>74</v>
      </c>
      <c r="BK1131" s="116">
        <f>ROUND(I1131*H1131,2)</f>
        <v>290800</v>
      </c>
      <c r="BL1131" s="13" t="s">
        <v>112</v>
      </c>
      <c r="BM1131" s="115" t="s">
        <v>2475</v>
      </c>
    </row>
    <row r="1132" spans="2:65" s="1" customFormat="1" ht="58.5">
      <c r="B1132" s="25"/>
      <c r="D1132" s="117" t="s">
        <v>114</v>
      </c>
      <c r="F1132" s="118" t="s">
        <v>2476</v>
      </c>
      <c r="L1132" s="25"/>
      <c r="M1132" s="119"/>
      <c r="T1132" s="46"/>
      <c r="AT1132" s="13" t="s">
        <v>114</v>
      </c>
      <c r="AU1132" s="13" t="s">
        <v>66</v>
      </c>
    </row>
    <row r="1133" spans="2:65" s="1" customFormat="1" ht="16.5" customHeight="1">
      <c r="B1133" s="104"/>
      <c r="C1133" s="105" t="s">
        <v>2477</v>
      </c>
      <c r="D1133" s="105" t="s">
        <v>107</v>
      </c>
      <c r="E1133" s="106" t="s">
        <v>2478</v>
      </c>
      <c r="F1133" s="107" t="s">
        <v>2479</v>
      </c>
      <c r="G1133" s="108" t="s">
        <v>118</v>
      </c>
      <c r="H1133" s="109">
        <v>0.01</v>
      </c>
      <c r="I1133" s="110">
        <v>149800</v>
      </c>
      <c r="J1133" s="110">
        <f>ROUND(I1133*H1133,2)</f>
        <v>1498</v>
      </c>
      <c r="K1133" s="107" t="s">
        <v>111</v>
      </c>
      <c r="L1133" s="25"/>
      <c r="M1133" s="111" t="s">
        <v>3</v>
      </c>
      <c r="N1133" s="112" t="s">
        <v>37</v>
      </c>
      <c r="O1133" s="113">
        <v>0</v>
      </c>
      <c r="P1133" s="113">
        <f>O1133*H1133</f>
        <v>0</v>
      </c>
      <c r="Q1133" s="113">
        <v>0</v>
      </c>
      <c r="R1133" s="113">
        <f>Q1133*H1133</f>
        <v>0</v>
      </c>
      <c r="S1133" s="113">
        <v>0</v>
      </c>
      <c r="T1133" s="114">
        <f>S1133*H1133</f>
        <v>0</v>
      </c>
      <c r="AR1133" s="115" t="s">
        <v>112</v>
      </c>
      <c r="AT1133" s="115" t="s">
        <v>107</v>
      </c>
      <c r="AU1133" s="115" t="s">
        <v>66</v>
      </c>
      <c r="AY1133" s="13" t="s">
        <v>113</v>
      </c>
      <c r="BE1133" s="116">
        <f>IF(N1133="základní",J1133,0)</f>
        <v>1498</v>
      </c>
      <c r="BF1133" s="116">
        <f>IF(N1133="snížená",J1133,0)</f>
        <v>0</v>
      </c>
      <c r="BG1133" s="116">
        <f>IF(N1133="zákl. přenesená",J1133,0)</f>
        <v>0</v>
      </c>
      <c r="BH1133" s="116">
        <f>IF(N1133="sníž. přenesená",J1133,0)</f>
        <v>0</v>
      </c>
      <c r="BI1133" s="116">
        <f>IF(N1133="nulová",J1133,0)</f>
        <v>0</v>
      </c>
      <c r="BJ1133" s="13" t="s">
        <v>74</v>
      </c>
      <c r="BK1133" s="116">
        <f>ROUND(I1133*H1133,2)</f>
        <v>1498</v>
      </c>
      <c r="BL1133" s="13" t="s">
        <v>112</v>
      </c>
      <c r="BM1133" s="115" t="s">
        <v>2480</v>
      </c>
    </row>
    <row r="1134" spans="2:65" s="1" customFormat="1" ht="58.5">
      <c r="B1134" s="25"/>
      <c r="D1134" s="117" t="s">
        <v>114</v>
      </c>
      <c r="F1134" s="118" t="s">
        <v>2481</v>
      </c>
      <c r="L1134" s="25"/>
      <c r="M1134" s="119"/>
      <c r="T1134" s="46"/>
      <c r="AT1134" s="13" t="s">
        <v>114</v>
      </c>
      <c r="AU1134" s="13" t="s">
        <v>66</v>
      </c>
    </row>
    <row r="1135" spans="2:65" s="1" customFormat="1" ht="16.5" customHeight="1">
      <c r="B1135" s="104"/>
      <c r="C1135" s="105" t="s">
        <v>1302</v>
      </c>
      <c r="D1135" s="105" t="s">
        <v>107</v>
      </c>
      <c r="E1135" s="106" t="s">
        <v>2482</v>
      </c>
      <c r="F1135" s="107" t="s">
        <v>2483</v>
      </c>
      <c r="G1135" s="108" t="s">
        <v>124</v>
      </c>
      <c r="H1135" s="109">
        <v>50</v>
      </c>
      <c r="I1135" s="110">
        <v>685</v>
      </c>
      <c r="J1135" s="110">
        <f>ROUND(I1135*H1135,2)</f>
        <v>34250</v>
      </c>
      <c r="K1135" s="107" t="s">
        <v>111</v>
      </c>
      <c r="L1135" s="25"/>
      <c r="M1135" s="111" t="s">
        <v>3</v>
      </c>
      <c r="N1135" s="112" t="s">
        <v>37</v>
      </c>
      <c r="O1135" s="113">
        <v>0</v>
      </c>
      <c r="P1135" s="113">
        <f>O1135*H1135</f>
        <v>0</v>
      </c>
      <c r="Q1135" s="113">
        <v>0</v>
      </c>
      <c r="R1135" s="113">
        <f>Q1135*H1135</f>
        <v>0</v>
      </c>
      <c r="S1135" s="113">
        <v>0</v>
      </c>
      <c r="T1135" s="114">
        <f>S1135*H1135</f>
        <v>0</v>
      </c>
      <c r="AR1135" s="115" t="s">
        <v>112</v>
      </c>
      <c r="AT1135" s="115" t="s">
        <v>107</v>
      </c>
      <c r="AU1135" s="115" t="s">
        <v>66</v>
      </c>
      <c r="AY1135" s="13" t="s">
        <v>113</v>
      </c>
      <c r="BE1135" s="116">
        <f>IF(N1135="základní",J1135,0)</f>
        <v>34250</v>
      </c>
      <c r="BF1135" s="116">
        <f>IF(N1135="snížená",J1135,0)</f>
        <v>0</v>
      </c>
      <c r="BG1135" s="116">
        <f>IF(N1135="zákl. přenesená",J1135,0)</f>
        <v>0</v>
      </c>
      <c r="BH1135" s="116">
        <f>IF(N1135="sníž. přenesená",J1135,0)</f>
        <v>0</v>
      </c>
      <c r="BI1135" s="116">
        <f>IF(N1135="nulová",J1135,0)</f>
        <v>0</v>
      </c>
      <c r="BJ1135" s="13" t="s">
        <v>74</v>
      </c>
      <c r="BK1135" s="116">
        <f>ROUND(I1135*H1135,2)</f>
        <v>34250</v>
      </c>
      <c r="BL1135" s="13" t="s">
        <v>112</v>
      </c>
      <c r="BM1135" s="115" t="s">
        <v>2484</v>
      </c>
    </row>
    <row r="1136" spans="2:65" s="1" customFormat="1" ht="29.25">
      <c r="B1136" s="25"/>
      <c r="D1136" s="117" t="s">
        <v>114</v>
      </c>
      <c r="F1136" s="118" t="s">
        <v>2485</v>
      </c>
      <c r="L1136" s="25"/>
      <c r="M1136" s="119"/>
      <c r="T1136" s="46"/>
      <c r="AT1136" s="13" t="s">
        <v>114</v>
      </c>
      <c r="AU1136" s="13" t="s">
        <v>66</v>
      </c>
    </row>
    <row r="1137" spans="2:65" s="1" customFormat="1" ht="16.5" customHeight="1">
      <c r="B1137" s="104"/>
      <c r="C1137" s="105" t="s">
        <v>2486</v>
      </c>
      <c r="D1137" s="105" t="s">
        <v>107</v>
      </c>
      <c r="E1137" s="106" t="s">
        <v>2487</v>
      </c>
      <c r="F1137" s="107" t="s">
        <v>2488</v>
      </c>
      <c r="G1137" s="108" t="s">
        <v>124</v>
      </c>
      <c r="H1137" s="109">
        <v>50</v>
      </c>
      <c r="I1137" s="110">
        <v>700</v>
      </c>
      <c r="J1137" s="110">
        <f>ROUND(I1137*H1137,2)</f>
        <v>35000</v>
      </c>
      <c r="K1137" s="107" t="s">
        <v>111</v>
      </c>
      <c r="L1137" s="25"/>
      <c r="M1137" s="111" t="s">
        <v>3</v>
      </c>
      <c r="N1137" s="112" t="s">
        <v>37</v>
      </c>
      <c r="O1137" s="113">
        <v>0</v>
      </c>
      <c r="P1137" s="113">
        <f>O1137*H1137</f>
        <v>0</v>
      </c>
      <c r="Q1137" s="113">
        <v>0</v>
      </c>
      <c r="R1137" s="113">
        <f>Q1137*H1137</f>
        <v>0</v>
      </c>
      <c r="S1137" s="113">
        <v>0</v>
      </c>
      <c r="T1137" s="114">
        <f>S1137*H1137</f>
        <v>0</v>
      </c>
      <c r="AR1137" s="115" t="s">
        <v>112</v>
      </c>
      <c r="AT1137" s="115" t="s">
        <v>107</v>
      </c>
      <c r="AU1137" s="115" t="s">
        <v>66</v>
      </c>
      <c r="AY1137" s="13" t="s">
        <v>113</v>
      </c>
      <c r="BE1137" s="116">
        <f>IF(N1137="základní",J1137,0)</f>
        <v>35000</v>
      </c>
      <c r="BF1137" s="116">
        <f>IF(N1137="snížená",J1137,0)</f>
        <v>0</v>
      </c>
      <c r="BG1137" s="116">
        <f>IF(N1137="zákl. přenesená",J1137,0)</f>
        <v>0</v>
      </c>
      <c r="BH1137" s="116">
        <f>IF(N1137="sníž. přenesená",J1137,0)</f>
        <v>0</v>
      </c>
      <c r="BI1137" s="116">
        <f>IF(N1137="nulová",J1137,0)</f>
        <v>0</v>
      </c>
      <c r="BJ1137" s="13" t="s">
        <v>74</v>
      </c>
      <c r="BK1137" s="116">
        <f>ROUND(I1137*H1137,2)</f>
        <v>35000</v>
      </c>
      <c r="BL1137" s="13" t="s">
        <v>112</v>
      </c>
      <c r="BM1137" s="115" t="s">
        <v>2489</v>
      </c>
    </row>
    <row r="1138" spans="2:65" s="1" customFormat="1" ht="19.5">
      <c r="B1138" s="25"/>
      <c r="D1138" s="117" t="s">
        <v>114</v>
      </c>
      <c r="F1138" s="118" t="s">
        <v>2490</v>
      </c>
      <c r="L1138" s="25"/>
      <c r="M1138" s="119"/>
      <c r="T1138" s="46"/>
      <c r="AT1138" s="13" t="s">
        <v>114</v>
      </c>
      <c r="AU1138" s="13" t="s">
        <v>66</v>
      </c>
    </row>
    <row r="1139" spans="2:65" s="1" customFormat="1" ht="16.5" customHeight="1">
      <c r="B1139" s="104"/>
      <c r="C1139" s="105" t="s">
        <v>1307</v>
      </c>
      <c r="D1139" s="105" t="s">
        <v>107</v>
      </c>
      <c r="E1139" s="106" t="s">
        <v>2491</v>
      </c>
      <c r="F1139" s="107" t="s">
        <v>2492</v>
      </c>
      <c r="G1139" s="108" t="s">
        <v>124</v>
      </c>
      <c r="H1139" s="109">
        <v>100</v>
      </c>
      <c r="I1139" s="110">
        <v>467</v>
      </c>
      <c r="J1139" s="110">
        <f>ROUND(I1139*H1139,2)</f>
        <v>46700</v>
      </c>
      <c r="K1139" s="107" t="s">
        <v>111</v>
      </c>
      <c r="L1139" s="25"/>
      <c r="M1139" s="111" t="s">
        <v>3</v>
      </c>
      <c r="N1139" s="112" t="s">
        <v>37</v>
      </c>
      <c r="O1139" s="113">
        <v>0</v>
      </c>
      <c r="P1139" s="113">
        <f>O1139*H1139</f>
        <v>0</v>
      </c>
      <c r="Q1139" s="113">
        <v>0</v>
      </c>
      <c r="R1139" s="113">
        <f>Q1139*H1139</f>
        <v>0</v>
      </c>
      <c r="S1139" s="113">
        <v>0</v>
      </c>
      <c r="T1139" s="114">
        <f>S1139*H1139</f>
        <v>0</v>
      </c>
      <c r="AR1139" s="115" t="s">
        <v>112</v>
      </c>
      <c r="AT1139" s="115" t="s">
        <v>107</v>
      </c>
      <c r="AU1139" s="115" t="s">
        <v>66</v>
      </c>
      <c r="AY1139" s="13" t="s">
        <v>113</v>
      </c>
      <c r="BE1139" s="116">
        <f>IF(N1139="základní",J1139,0)</f>
        <v>46700</v>
      </c>
      <c r="BF1139" s="116">
        <f>IF(N1139="snížená",J1139,0)</f>
        <v>0</v>
      </c>
      <c r="BG1139" s="116">
        <f>IF(N1139="zákl. přenesená",J1139,0)</f>
        <v>0</v>
      </c>
      <c r="BH1139" s="116">
        <f>IF(N1139="sníž. přenesená",J1139,0)</f>
        <v>0</v>
      </c>
      <c r="BI1139" s="116">
        <f>IF(N1139="nulová",J1139,0)</f>
        <v>0</v>
      </c>
      <c r="BJ1139" s="13" t="s">
        <v>74</v>
      </c>
      <c r="BK1139" s="116">
        <f>ROUND(I1139*H1139,2)</f>
        <v>46700</v>
      </c>
      <c r="BL1139" s="13" t="s">
        <v>112</v>
      </c>
      <c r="BM1139" s="115" t="s">
        <v>2493</v>
      </c>
    </row>
    <row r="1140" spans="2:65" s="1" customFormat="1" ht="48.75">
      <c r="B1140" s="25"/>
      <c r="D1140" s="117" t="s">
        <v>114</v>
      </c>
      <c r="F1140" s="118" t="s">
        <v>2494</v>
      </c>
      <c r="L1140" s="25"/>
      <c r="M1140" s="119"/>
      <c r="T1140" s="46"/>
      <c r="AT1140" s="13" t="s">
        <v>114</v>
      </c>
      <c r="AU1140" s="13" t="s">
        <v>66</v>
      </c>
    </row>
    <row r="1141" spans="2:65" s="1" customFormat="1" ht="16.5" customHeight="1">
      <c r="B1141" s="104"/>
      <c r="C1141" s="105" t="s">
        <v>2495</v>
      </c>
      <c r="D1141" s="105" t="s">
        <v>107</v>
      </c>
      <c r="E1141" s="106" t="s">
        <v>2496</v>
      </c>
      <c r="F1141" s="107" t="s">
        <v>2497</v>
      </c>
      <c r="G1141" s="108" t="s">
        <v>124</v>
      </c>
      <c r="H1141" s="109">
        <v>100</v>
      </c>
      <c r="I1141" s="110">
        <v>476</v>
      </c>
      <c r="J1141" s="110">
        <f>ROUND(I1141*H1141,2)</f>
        <v>47600</v>
      </c>
      <c r="K1141" s="107" t="s">
        <v>111</v>
      </c>
      <c r="L1141" s="25"/>
      <c r="M1141" s="111" t="s">
        <v>3</v>
      </c>
      <c r="N1141" s="112" t="s">
        <v>37</v>
      </c>
      <c r="O1141" s="113">
        <v>0</v>
      </c>
      <c r="P1141" s="113">
        <f>O1141*H1141</f>
        <v>0</v>
      </c>
      <c r="Q1141" s="113">
        <v>0</v>
      </c>
      <c r="R1141" s="113">
        <f>Q1141*H1141</f>
        <v>0</v>
      </c>
      <c r="S1141" s="113">
        <v>0</v>
      </c>
      <c r="T1141" s="114">
        <f>S1141*H1141</f>
        <v>0</v>
      </c>
      <c r="AR1141" s="115" t="s">
        <v>112</v>
      </c>
      <c r="AT1141" s="115" t="s">
        <v>107</v>
      </c>
      <c r="AU1141" s="115" t="s">
        <v>66</v>
      </c>
      <c r="AY1141" s="13" t="s">
        <v>113</v>
      </c>
      <c r="BE1141" s="116">
        <f>IF(N1141="základní",J1141,0)</f>
        <v>47600</v>
      </c>
      <c r="BF1141" s="116">
        <f>IF(N1141="snížená",J1141,0)</f>
        <v>0</v>
      </c>
      <c r="BG1141" s="116">
        <f>IF(N1141="zákl. přenesená",J1141,0)</f>
        <v>0</v>
      </c>
      <c r="BH1141" s="116">
        <f>IF(N1141="sníž. přenesená",J1141,0)</f>
        <v>0</v>
      </c>
      <c r="BI1141" s="116">
        <f>IF(N1141="nulová",J1141,0)</f>
        <v>0</v>
      </c>
      <c r="BJ1141" s="13" t="s">
        <v>74</v>
      </c>
      <c r="BK1141" s="116">
        <f>ROUND(I1141*H1141,2)</f>
        <v>47600</v>
      </c>
      <c r="BL1141" s="13" t="s">
        <v>112</v>
      </c>
      <c r="BM1141" s="115" t="s">
        <v>2498</v>
      </c>
    </row>
    <row r="1142" spans="2:65" s="1" customFormat="1" ht="48.75">
      <c r="B1142" s="25"/>
      <c r="D1142" s="117" t="s">
        <v>114</v>
      </c>
      <c r="F1142" s="118" t="s">
        <v>2499</v>
      </c>
      <c r="L1142" s="25"/>
      <c r="M1142" s="119"/>
      <c r="T1142" s="46"/>
      <c r="AT1142" s="13" t="s">
        <v>114</v>
      </c>
      <c r="AU1142" s="13" t="s">
        <v>66</v>
      </c>
    </row>
    <row r="1143" spans="2:65" s="1" customFormat="1" ht="16.5" customHeight="1">
      <c r="B1143" s="104"/>
      <c r="C1143" s="105" t="s">
        <v>1311</v>
      </c>
      <c r="D1143" s="105" t="s">
        <v>107</v>
      </c>
      <c r="E1143" s="106" t="s">
        <v>2500</v>
      </c>
      <c r="F1143" s="107" t="s">
        <v>2501</v>
      </c>
      <c r="G1143" s="108" t="s">
        <v>124</v>
      </c>
      <c r="H1143" s="109">
        <v>100</v>
      </c>
      <c r="I1143" s="110">
        <v>467</v>
      </c>
      <c r="J1143" s="110">
        <f>ROUND(I1143*H1143,2)</f>
        <v>46700</v>
      </c>
      <c r="K1143" s="107" t="s">
        <v>111</v>
      </c>
      <c r="L1143" s="25"/>
      <c r="M1143" s="111" t="s">
        <v>3</v>
      </c>
      <c r="N1143" s="112" t="s">
        <v>37</v>
      </c>
      <c r="O1143" s="113">
        <v>0</v>
      </c>
      <c r="P1143" s="113">
        <f>O1143*H1143</f>
        <v>0</v>
      </c>
      <c r="Q1143" s="113">
        <v>0</v>
      </c>
      <c r="R1143" s="113">
        <f>Q1143*H1143</f>
        <v>0</v>
      </c>
      <c r="S1143" s="113">
        <v>0</v>
      </c>
      <c r="T1143" s="114">
        <f>S1143*H1143</f>
        <v>0</v>
      </c>
      <c r="AR1143" s="115" t="s">
        <v>112</v>
      </c>
      <c r="AT1143" s="115" t="s">
        <v>107</v>
      </c>
      <c r="AU1143" s="115" t="s">
        <v>66</v>
      </c>
      <c r="AY1143" s="13" t="s">
        <v>113</v>
      </c>
      <c r="BE1143" s="116">
        <f>IF(N1143="základní",J1143,0)</f>
        <v>46700</v>
      </c>
      <c r="BF1143" s="116">
        <f>IF(N1143="snížená",J1143,0)</f>
        <v>0</v>
      </c>
      <c r="BG1143" s="116">
        <f>IF(N1143="zákl. přenesená",J1143,0)</f>
        <v>0</v>
      </c>
      <c r="BH1143" s="116">
        <f>IF(N1143="sníž. přenesená",J1143,0)</f>
        <v>0</v>
      </c>
      <c r="BI1143" s="116">
        <f>IF(N1143="nulová",J1143,0)</f>
        <v>0</v>
      </c>
      <c r="BJ1143" s="13" t="s">
        <v>74</v>
      </c>
      <c r="BK1143" s="116">
        <f>ROUND(I1143*H1143,2)</f>
        <v>46700</v>
      </c>
      <c r="BL1143" s="13" t="s">
        <v>112</v>
      </c>
      <c r="BM1143" s="115" t="s">
        <v>2502</v>
      </c>
    </row>
    <row r="1144" spans="2:65" s="1" customFormat="1" ht="39">
      <c r="B1144" s="25"/>
      <c r="D1144" s="117" t="s">
        <v>114</v>
      </c>
      <c r="F1144" s="118" t="s">
        <v>2503</v>
      </c>
      <c r="L1144" s="25"/>
      <c r="M1144" s="119"/>
      <c r="T1144" s="46"/>
      <c r="AT1144" s="13" t="s">
        <v>114</v>
      </c>
      <c r="AU1144" s="13" t="s">
        <v>66</v>
      </c>
    </row>
    <row r="1145" spans="2:65" s="1" customFormat="1" ht="16.5" customHeight="1">
      <c r="B1145" s="104"/>
      <c r="C1145" s="105" t="s">
        <v>2504</v>
      </c>
      <c r="D1145" s="105" t="s">
        <v>107</v>
      </c>
      <c r="E1145" s="106" t="s">
        <v>2505</v>
      </c>
      <c r="F1145" s="107" t="s">
        <v>2506</v>
      </c>
      <c r="G1145" s="108" t="s">
        <v>124</v>
      </c>
      <c r="H1145" s="109">
        <v>200</v>
      </c>
      <c r="I1145" s="110">
        <v>476</v>
      </c>
      <c r="J1145" s="110">
        <f>ROUND(I1145*H1145,2)</f>
        <v>95200</v>
      </c>
      <c r="K1145" s="107" t="s">
        <v>111</v>
      </c>
      <c r="L1145" s="25"/>
      <c r="M1145" s="111" t="s">
        <v>3</v>
      </c>
      <c r="N1145" s="112" t="s">
        <v>37</v>
      </c>
      <c r="O1145" s="113">
        <v>0</v>
      </c>
      <c r="P1145" s="113">
        <f>O1145*H1145</f>
        <v>0</v>
      </c>
      <c r="Q1145" s="113">
        <v>0</v>
      </c>
      <c r="R1145" s="113">
        <f>Q1145*H1145</f>
        <v>0</v>
      </c>
      <c r="S1145" s="113">
        <v>0</v>
      </c>
      <c r="T1145" s="114">
        <f>S1145*H1145</f>
        <v>0</v>
      </c>
      <c r="AR1145" s="115" t="s">
        <v>112</v>
      </c>
      <c r="AT1145" s="115" t="s">
        <v>107</v>
      </c>
      <c r="AU1145" s="115" t="s">
        <v>66</v>
      </c>
      <c r="AY1145" s="13" t="s">
        <v>113</v>
      </c>
      <c r="BE1145" s="116">
        <f>IF(N1145="základní",J1145,0)</f>
        <v>95200</v>
      </c>
      <c r="BF1145" s="116">
        <f>IF(N1145="snížená",J1145,0)</f>
        <v>0</v>
      </c>
      <c r="BG1145" s="116">
        <f>IF(N1145="zákl. přenesená",J1145,0)</f>
        <v>0</v>
      </c>
      <c r="BH1145" s="116">
        <f>IF(N1145="sníž. přenesená",J1145,0)</f>
        <v>0</v>
      </c>
      <c r="BI1145" s="116">
        <f>IF(N1145="nulová",J1145,0)</f>
        <v>0</v>
      </c>
      <c r="BJ1145" s="13" t="s">
        <v>74</v>
      </c>
      <c r="BK1145" s="116">
        <f>ROUND(I1145*H1145,2)</f>
        <v>95200</v>
      </c>
      <c r="BL1145" s="13" t="s">
        <v>112</v>
      </c>
      <c r="BM1145" s="115" t="s">
        <v>2507</v>
      </c>
    </row>
    <row r="1146" spans="2:65" s="1" customFormat="1" ht="39">
      <c r="B1146" s="25"/>
      <c r="D1146" s="117" t="s">
        <v>114</v>
      </c>
      <c r="F1146" s="118" t="s">
        <v>2508</v>
      </c>
      <c r="L1146" s="25"/>
      <c r="M1146" s="119"/>
      <c r="T1146" s="46"/>
      <c r="AT1146" s="13" t="s">
        <v>114</v>
      </c>
      <c r="AU1146" s="13" t="s">
        <v>66</v>
      </c>
    </row>
    <row r="1147" spans="2:65" s="1" customFormat="1" ht="16.5" customHeight="1">
      <c r="B1147" s="104"/>
      <c r="C1147" s="105" t="s">
        <v>1316</v>
      </c>
      <c r="D1147" s="105" t="s">
        <v>107</v>
      </c>
      <c r="E1147" s="106" t="s">
        <v>2509</v>
      </c>
      <c r="F1147" s="107" t="s">
        <v>2510</v>
      </c>
      <c r="G1147" s="108" t="s">
        <v>124</v>
      </c>
      <c r="H1147" s="109">
        <v>100</v>
      </c>
      <c r="I1147" s="110">
        <v>467</v>
      </c>
      <c r="J1147" s="110">
        <f>ROUND(I1147*H1147,2)</f>
        <v>46700</v>
      </c>
      <c r="K1147" s="107" t="s">
        <v>111</v>
      </c>
      <c r="L1147" s="25"/>
      <c r="M1147" s="111" t="s">
        <v>3</v>
      </c>
      <c r="N1147" s="112" t="s">
        <v>37</v>
      </c>
      <c r="O1147" s="113">
        <v>0</v>
      </c>
      <c r="P1147" s="113">
        <f>O1147*H1147</f>
        <v>0</v>
      </c>
      <c r="Q1147" s="113">
        <v>0</v>
      </c>
      <c r="R1147" s="113">
        <f>Q1147*H1147</f>
        <v>0</v>
      </c>
      <c r="S1147" s="113">
        <v>0</v>
      </c>
      <c r="T1147" s="114">
        <f>S1147*H1147</f>
        <v>0</v>
      </c>
      <c r="AR1147" s="115" t="s">
        <v>112</v>
      </c>
      <c r="AT1147" s="115" t="s">
        <v>107</v>
      </c>
      <c r="AU1147" s="115" t="s">
        <v>66</v>
      </c>
      <c r="AY1147" s="13" t="s">
        <v>113</v>
      </c>
      <c r="BE1147" s="116">
        <f>IF(N1147="základní",J1147,0)</f>
        <v>46700</v>
      </c>
      <c r="BF1147" s="116">
        <f>IF(N1147="snížená",J1147,0)</f>
        <v>0</v>
      </c>
      <c r="BG1147" s="116">
        <f>IF(N1147="zákl. přenesená",J1147,0)</f>
        <v>0</v>
      </c>
      <c r="BH1147" s="116">
        <f>IF(N1147="sníž. přenesená",J1147,0)</f>
        <v>0</v>
      </c>
      <c r="BI1147" s="116">
        <f>IF(N1147="nulová",J1147,0)</f>
        <v>0</v>
      </c>
      <c r="BJ1147" s="13" t="s">
        <v>74</v>
      </c>
      <c r="BK1147" s="116">
        <f>ROUND(I1147*H1147,2)</f>
        <v>46700</v>
      </c>
      <c r="BL1147" s="13" t="s">
        <v>112</v>
      </c>
      <c r="BM1147" s="115" t="s">
        <v>2511</v>
      </c>
    </row>
    <row r="1148" spans="2:65" s="1" customFormat="1" ht="58.5">
      <c r="B1148" s="25"/>
      <c r="D1148" s="117" t="s">
        <v>114</v>
      </c>
      <c r="F1148" s="118" t="s">
        <v>2512</v>
      </c>
      <c r="L1148" s="25"/>
      <c r="M1148" s="119"/>
      <c r="T1148" s="46"/>
      <c r="AT1148" s="13" t="s">
        <v>114</v>
      </c>
      <c r="AU1148" s="13" t="s">
        <v>66</v>
      </c>
    </row>
    <row r="1149" spans="2:65" s="1" customFormat="1" ht="16.5" customHeight="1">
      <c r="B1149" s="104"/>
      <c r="C1149" s="105" t="s">
        <v>2513</v>
      </c>
      <c r="D1149" s="105" t="s">
        <v>107</v>
      </c>
      <c r="E1149" s="106" t="s">
        <v>2514</v>
      </c>
      <c r="F1149" s="107" t="s">
        <v>2515</v>
      </c>
      <c r="G1149" s="108" t="s">
        <v>124</v>
      </c>
      <c r="H1149" s="109">
        <v>100</v>
      </c>
      <c r="I1149" s="110">
        <v>476</v>
      </c>
      <c r="J1149" s="110">
        <f>ROUND(I1149*H1149,2)</f>
        <v>47600</v>
      </c>
      <c r="K1149" s="107" t="s">
        <v>111</v>
      </c>
      <c r="L1149" s="25"/>
      <c r="M1149" s="111" t="s">
        <v>3</v>
      </c>
      <c r="N1149" s="112" t="s">
        <v>37</v>
      </c>
      <c r="O1149" s="113">
        <v>0</v>
      </c>
      <c r="P1149" s="113">
        <f>O1149*H1149</f>
        <v>0</v>
      </c>
      <c r="Q1149" s="113">
        <v>0</v>
      </c>
      <c r="R1149" s="113">
        <f>Q1149*H1149</f>
        <v>0</v>
      </c>
      <c r="S1149" s="113">
        <v>0</v>
      </c>
      <c r="T1149" s="114">
        <f>S1149*H1149</f>
        <v>0</v>
      </c>
      <c r="AR1149" s="115" t="s">
        <v>112</v>
      </c>
      <c r="AT1149" s="115" t="s">
        <v>107</v>
      </c>
      <c r="AU1149" s="115" t="s">
        <v>66</v>
      </c>
      <c r="AY1149" s="13" t="s">
        <v>113</v>
      </c>
      <c r="BE1149" s="116">
        <f>IF(N1149="základní",J1149,0)</f>
        <v>47600</v>
      </c>
      <c r="BF1149" s="116">
        <f>IF(N1149="snížená",J1149,0)</f>
        <v>0</v>
      </c>
      <c r="BG1149" s="116">
        <f>IF(N1149="zákl. přenesená",J1149,0)</f>
        <v>0</v>
      </c>
      <c r="BH1149" s="116">
        <f>IF(N1149="sníž. přenesená",J1149,0)</f>
        <v>0</v>
      </c>
      <c r="BI1149" s="116">
        <f>IF(N1149="nulová",J1149,0)</f>
        <v>0</v>
      </c>
      <c r="BJ1149" s="13" t="s">
        <v>74</v>
      </c>
      <c r="BK1149" s="116">
        <f>ROUND(I1149*H1149,2)</f>
        <v>47600</v>
      </c>
      <c r="BL1149" s="13" t="s">
        <v>112</v>
      </c>
      <c r="BM1149" s="115" t="s">
        <v>2516</v>
      </c>
    </row>
    <row r="1150" spans="2:65" s="1" customFormat="1" ht="58.5">
      <c r="B1150" s="25"/>
      <c r="D1150" s="117" t="s">
        <v>114</v>
      </c>
      <c r="F1150" s="118" t="s">
        <v>2517</v>
      </c>
      <c r="L1150" s="25"/>
      <c r="M1150" s="119"/>
      <c r="T1150" s="46"/>
      <c r="AT1150" s="13" t="s">
        <v>114</v>
      </c>
      <c r="AU1150" s="13" t="s">
        <v>66</v>
      </c>
    </row>
    <row r="1151" spans="2:65" s="1" customFormat="1" ht="16.5" customHeight="1">
      <c r="B1151" s="104"/>
      <c r="C1151" s="105" t="s">
        <v>1320</v>
      </c>
      <c r="D1151" s="105" t="s">
        <v>107</v>
      </c>
      <c r="E1151" s="106" t="s">
        <v>2518</v>
      </c>
      <c r="F1151" s="107" t="s">
        <v>2519</v>
      </c>
      <c r="G1151" s="108" t="s">
        <v>118</v>
      </c>
      <c r="H1151" s="109">
        <v>0.5</v>
      </c>
      <c r="I1151" s="110">
        <v>67100</v>
      </c>
      <c r="J1151" s="110">
        <f>ROUND(I1151*H1151,2)</f>
        <v>33550</v>
      </c>
      <c r="K1151" s="107" t="s">
        <v>111</v>
      </c>
      <c r="L1151" s="25"/>
      <c r="M1151" s="111" t="s">
        <v>3</v>
      </c>
      <c r="N1151" s="112" t="s">
        <v>37</v>
      </c>
      <c r="O1151" s="113">
        <v>0</v>
      </c>
      <c r="P1151" s="113">
        <f>O1151*H1151</f>
        <v>0</v>
      </c>
      <c r="Q1151" s="113">
        <v>0</v>
      </c>
      <c r="R1151" s="113">
        <f>Q1151*H1151</f>
        <v>0</v>
      </c>
      <c r="S1151" s="113">
        <v>0</v>
      </c>
      <c r="T1151" s="114">
        <f>S1151*H1151</f>
        <v>0</v>
      </c>
      <c r="AR1151" s="115" t="s">
        <v>112</v>
      </c>
      <c r="AT1151" s="115" t="s">
        <v>107</v>
      </c>
      <c r="AU1151" s="115" t="s">
        <v>66</v>
      </c>
      <c r="AY1151" s="13" t="s">
        <v>113</v>
      </c>
      <c r="BE1151" s="116">
        <f>IF(N1151="základní",J1151,0)</f>
        <v>33550</v>
      </c>
      <c r="BF1151" s="116">
        <f>IF(N1151="snížená",J1151,0)</f>
        <v>0</v>
      </c>
      <c r="BG1151" s="116">
        <f>IF(N1151="zákl. přenesená",J1151,0)</f>
        <v>0</v>
      </c>
      <c r="BH1151" s="116">
        <f>IF(N1151="sníž. přenesená",J1151,0)</f>
        <v>0</v>
      </c>
      <c r="BI1151" s="116">
        <f>IF(N1151="nulová",J1151,0)</f>
        <v>0</v>
      </c>
      <c r="BJ1151" s="13" t="s">
        <v>74</v>
      </c>
      <c r="BK1151" s="116">
        <f>ROUND(I1151*H1151,2)</f>
        <v>33550</v>
      </c>
      <c r="BL1151" s="13" t="s">
        <v>112</v>
      </c>
      <c r="BM1151" s="115" t="s">
        <v>2520</v>
      </c>
    </row>
    <row r="1152" spans="2:65" s="1" customFormat="1" ht="19.5">
      <c r="B1152" s="25"/>
      <c r="D1152" s="117" t="s">
        <v>114</v>
      </c>
      <c r="F1152" s="118" t="s">
        <v>2521</v>
      </c>
      <c r="L1152" s="25"/>
      <c r="M1152" s="119"/>
      <c r="T1152" s="46"/>
      <c r="AT1152" s="13" t="s">
        <v>114</v>
      </c>
      <c r="AU1152" s="13" t="s">
        <v>66</v>
      </c>
    </row>
    <row r="1153" spans="2:65" s="1" customFormat="1" ht="16.5" customHeight="1">
      <c r="B1153" s="104"/>
      <c r="C1153" s="105" t="s">
        <v>2522</v>
      </c>
      <c r="D1153" s="105" t="s">
        <v>107</v>
      </c>
      <c r="E1153" s="106" t="s">
        <v>2523</v>
      </c>
      <c r="F1153" s="107" t="s">
        <v>2524</v>
      </c>
      <c r="G1153" s="108" t="s">
        <v>118</v>
      </c>
      <c r="H1153" s="109">
        <v>0.5</v>
      </c>
      <c r="I1153" s="110">
        <v>67100</v>
      </c>
      <c r="J1153" s="110">
        <f>ROUND(I1153*H1153,2)</f>
        <v>33550</v>
      </c>
      <c r="K1153" s="107" t="s">
        <v>111</v>
      </c>
      <c r="L1153" s="25"/>
      <c r="M1153" s="111" t="s">
        <v>3</v>
      </c>
      <c r="N1153" s="112" t="s">
        <v>37</v>
      </c>
      <c r="O1153" s="113">
        <v>0</v>
      </c>
      <c r="P1153" s="113">
        <f>O1153*H1153</f>
        <v>0</v>
      </c>
      <c r="Q1153" s="113">
        <v>0</v>
      </c>
      <c r="R1153" s="113">
        <f>Q1153*H1153</f>
        <v>0</v>
      </c>
      <c r="S1153" s="113">
        <v>0</v>
      </c>
      <c r="T1153" s="114">
        <f>S1153*H1153</f>
        <v>0</v>
      </c>
      <c r="AR1153" s="115" t="s">
        <v>112</v>
      </c>
      <c r="AT1153" s="115" t="s">
        <v>107</v>
      </c>
      <c r="AU1153" s="115" t="s">
        <v>66</v>
      </c>
      <c r="AY1153" s="13" t="s">
        <v>113</v>
      </c>
      <c r="BE1153" s="116">
        <f>IF(N1153="základní",J1153,0)</f>
        <v>33550</v>
      </c>
      <c r="BF1153" s="116">
        <f>IF(N1153="snížená",J1153,0)</f>
        <v>0</v>
      </c>
      <c r="BG1153" s="116">
        <f>IF(N1153="zákl. přenesená",J1153,0)</f>
        <v>0</v>
      </c>
      <c r="BH1153" s="116">
        <f>IF(N1153="sníž. přenesená",J1153,0)</f>
        <v>0</v>
      </c>
      <c r="BI1153" s="116">
        <f>IF(N1153="nulová",J1153,0)</f>
        <v>0</v>
      </c>
      <c r="BJ1153" s="13" t="s">
        <v>74</v>
      </c>
      <c r="BK1153" s="116">
        <f>ROUND(I1153*H1153,2)</f>
        <v>33550</v>
      </c>
      <c r="BL1153" s="13" t="s">
        <v>112</v>
      </c>
      <c r="BM1153" s="115" t="s">
        <v>2525</v>
      </c>
    </row>
    <row r="1154" spans="2:65" s="1" customFormat="1" ht="19.5">
      <c r="B1154" s="25"/>
      <c r="D1154" s="117" t="s">
        <v>114</v>
      </c>
      <c r="F1154" s="118" t="s">
        <v>2526</v>
      </c>
      <c r="L1154" s="25"/>
      <c r="M1154" s="119"/>
      <c r="T1154" s="46"/>
      <c r="AT1154" s="13" t="s">
        <v>114</v>
      </c>
      <c r="AU1154" s="13" t="s">
        <v>66</v>
      </c>
    </row>
    <row r="1155" spans="2:65" s="1" customFormat="1" ht="16.5" customHeight="1">
      <c r="B1155" s="104"/>
      <c r="C1155" s="105" t="s">
        <v>1325</v>
      </c>
      <c r="D1155" s="105" t="s">
        <v>107</v>
      </c>
      <c r="E1155" s="106" t="s">
        <v>2527</v>
      </c>
      <c r="F1155" s="107" t="s">
        <v>2528</v>
      </c>
      <c r="G1155" s="108" t="s">
        <v>124</v>
      </c>
      <c r="H1155" s="109">
        <v>200</v>
      </c>
      <c r="I1155" s="110">
        <v>299</v>
      </c>
      <c r="J1155" s="110">
        <f>ROUND(I1155*H1155,2)</f>
        <v>59800</v>
      </c>
      <c r="K1155" s="107" t="s">
        <v>111</v>
      </c>
      <c r="L1155" s="25"/>
      <c r="M1155" s="111" t="s">
        <v>3</v>
      </c>
      <c r="N1155" s="112" t="s">
        <v>37</v>
      </c>
      <c r="O1155" s="113">
        <v>0</v>
      </c>
      <c r="P1155" s="113">
        <f>O1155*H1155</f>
        <v>0</v>
      </c>
      <c r="Q1155" s="113">
        <v>0</v>
      </c>
      <c r="R1155" s="113">
        <f>Q1155*H1155</f>
        <v>0</v>
      </c>
      <c r="S1155" s="113">
        <v>0</v>
      </c>
      <c r="T1155" s="114">
        <f>S1155*H1155</f>
        <v>0</v>
      </c>
      <c r="AR1155" s="115" t="s">
        <v>112</v>
      </c>
      <c r="AT1155" s="115" t="s">
        <v>107</v>
      </c>
      <c r="AU1155" s="115" t="s">
        <v>66</v>
      </c>
      <c r="AY1155" s="13" t="s">
        <v>113</v>
      </c>
      <c r="BE1155" s="116">
        <f>IF(N1155="základní",J1155,0)</f>
        <v>59800</v>
      </c>
      <c r="BF1155" s="116">
        <f>IF(N1155="snížená",J1155,0)</f>
        <v>0</v>
      </c>
      <c r="BG1155" s="116">
        <f>IF(N1155="zákl. přenesená",J1155,0)</f>
        <v>0</v>
      </c>
      <c r="BH1155" s="116">
        <f>IF(N1155="sníž. přenesená",J1155,0)</f>
        <v>0</v>
      </c>
      <c r="BI1155" s="116">
        <f>IF(N1155="nulová",J1155,0)</f>
        <v>0</v>
      </c>
      <c r="BJ1155" s="13" t="s">
        <v>74</v>
      </c>
      <c r="BK1155" s="116">
        <f>ROUND(I1155*H1155,2)</f>
        <v>59800</v>
      </c>
      <c r="BL1155" s="13" t="s">
        <v>112</v>
      </c>
      <c r="BM1155" s="115" t="s">
        <v>2529</v>
      </c>
    </row>
    <row r="1156" spans="2:65" s="1" customFormat="1" ht="19.5">
      <c r="B1156" s="25"/>
      <c r="D1156" s="117" t="s">
        <v>114</v>
      </c>
      <c r="F1156" s="118" t="s">
        <v>2530</v>
      </c>
      <c r="L1156" s="25"/>
      <c r="M1156" s="119"/>
      <c r="T1156" s="46"/>
      <c r="AT1156" s="13" t="s">
        <v>114</v>
      </c>
      <c r="AU1156" s="13" t="s">
        <v>66</v>
      </c>
    </row>
    <row r="1157" spans="2:65" s="1" customFormat="1" ht="16.5" customHeight="1">
      <c r="B1157" s="104"/>
      <c r="C1157" s="105" t="s">
        <v>2531</v>
      </c>
      <c r="D1157" s="105" t="s">
        <v>107</v>
      </c>
      <c r="E1157" s="106" t="s">
        <v>2532</v>
      </c>
      <c r="F1157" s="107" t="s">
        <v>2533</v>
      </c>
      <c r="G1157" s="108" t="s">
        <v>124</v>
      </c>
      <c r="H1157" s="109">
        <v>200</v>
      </c>
      <c r="I1157" s="110">
        <v>299</v>
      </c>
      <c r="J1157" s="110">
        <f>ROUND(I1157*H1157,2)</f>
        <v>59800</v>
      </c>
      <c r="K1157" s="107" t="s">
        <v>111</v>
      </c>
      <c r="L1157" s="25"/>
      <c r="M1157" s="111" t="s">
        <v>3</v>
      </c>
      <c r="N1157" s="112" t="s">
        <v>37</v>
      </c>
      <c r="O1157" s="113">
        <v>0</v>
      </c>
      <c r="P1157" s="113">
        <f>O1157*H1157</f>
        <v>0</v>
      </c>
      <c r="Q1157" s="113">
        <v>0</v>
      </c>
      <c r="R1157" s="113">
        <f>Q1157*H1157</f>
        <v>0</v>
      </c>
      <c r="S1157" s="113">
        <v>0</v>
      </c>
      <c r="T1157" s="114">
        <f>S1157*H1157</f>
        <v>0</v>
      </c>
      <c r="AR1157" s="115" t="s">
        <v>112</v>
      </c>
      <c r="AT1157" s="115" t="s">
        <v>107</v>
      </c>
      <c r="AU1157" s="115" t="s">
        <v>66</v>
      </c>
      <c r="AY1157" s="13" t="s">
        <v>113</v>
      </c>
      <c r="BE1157" s="116">
        <f>IF(N1157="základní",J1157,0)</f>
        <v>59800</v>
      </c>
      <c r="BF1157" s="116">
        <f>IF(N1157="snížená",J1157,0)</f>
        <v>0</v>
      </c>
      <c r="BG1157" s="116">
        <f>IF(N1157="zákl. přenesená",J1157,0)</f>
        <v>0</v>
      </c>
      <c r="BH1157" s="116">
        <f>IF(N1157="sníž. přenesená",J1157,0)</f>
        <v>0</v>
      </c>
      <c r="BI1157" s="116">
        <f>IF(N1157="nulová",J1157,0)</f>
        <v>0</v>
      </c>
      <c r="BJ1157" s="13" t="s">
        <v>74</v>
      </c>
      <c r="BK1157" s="116">
        <f>ROUND(I1157*H1157,2)</f>
        <v>59800</v>
      </c>
      <c r="BL1157" s="13" t="s">
        <v>112</v>
      </c>
      <c r="BM1157" s="115" t="s">
        <v>2534</v>
      </c>
    </row>
    <row r="1158" spans="2:65" s="1" customFormat="1" ht="19.5">
      <c r="B1158" s="25"/>
      <c r="D1158" s="117" t="s">
        <v>114</v>
      </c>
      <c r="F1158" s="118" t="s">
        <v>2535</v>
      </c>
      <c r="L1158" s="25"/>
      <c r="M1158" s="119"/>
      <c r="T1158" s="46"/>
      <c r="AT1158" s="13" t="s">
        <v>114</v>
      </c>
      <c r="AU1158" s="13" t="s">
        <v>66</v>
      </c>
    </row>
    <row r="1159" spans="2:65" s="1" customFormat="1" ht="21.75" customHeight="1">
      <c r="B1159" s="104"/>
      <c r="C1159" s="105" t="s">
        <v>1329</v>
      </c>
      <c r="D1159" s="105" t="s">
        <v>107</v>
      </c>
      <c r="E1159" s="106" t="s">
        <v>2536</v>
      </c>
      <c r="F1159" s="107" t="s">
        <v>2537</v>
      </c>
      <c r="G1159" s="108" t="s">
        <v>124</v>
      </c>
      <c r="H1159" s="109">
        <v>100</v>
      </c>
      <c r="I1159" s="110">
        <v>717</v>
      </c>
      <c r="J1159" s="110">
        <f>ROUND(I1159*H1159,2)</f>
        <v>71700</v>
      </c>
      <c r="K1159" s="107" t="s">
        <v>111</v>
      </c>
      <c r="L1159" s="25"/>
      <c r="M1159" s="111" t="s">
        <v>3</v>
      </c>
      <c r="N1159" s="112" t="s">
        <v>37</v>
      </c>
      <c r="O1159" s="113">
        <v>0</v>
      </c>
      <c r="P1159" s="113">
        <f>O1159*H1159</f>
        <v>0</v>
      </c>
      <c r="Q1159" s="113">
        <v>0</v>
      </c>
      <c r="R1159" s="113">
        <f>Q1159*H1159</f>
        <v>0</v>
      </c>
      <c r="S1159" s="113">
        <v>0</v>
      </c>
      <c r="T1159" s="114">
        <f>S1159*H1159</f>
        <v>0</v>
      </c>
      <c r="AR1159" s="115" t="s">
        <v>112</v>
      </c>
      <c r="AT1159" s="115" t="s">
        <v>107</v>
      </c>
      <c r="AU1159" s="115" t="s">
        <v>66</v>
      </c>
      <c r="AY1159" s="13" t="s">
        <v>113</v>
      </c>
      <c r="BE1159" s="116">
        <f>IF(N1159="základní",J1159,0)</f>
        <v>71700</v>
      </c>
      <c r="BF1159" s="116">
        <f>IF(N1159="snížená",J1159,0)</f>
        <v>0</v>
      </c>
      <c r="BG1159" s="116">
        <f>IF(N1159="zákl. přenesená",J1159,0)</f>
        <v>0</v>
      </c>
      <c r="BH1159" s="116">
        <f>IF(N1159="sníž. přenesená",J1159,0)</f>
        <v>0</v>
      </c>
      <c r="BI1159" s="116">
        <f>IF(N1159="nulová",J1159,0)</f>
        <v>0</v>
      </c>
      <c r="BJ1159" s="13" t="s">
        <v>74</v>
      </c>
      <c r="BK1159" s="116">
        <f>ROUND(I1159*H1159,2)</f>
        <v>71700</v>
      </c>
      <c r="BL1159" s="13" t="s">
        <v>112</v>
      </c>
      <c r="BM1159" s="115" t="s">
        <v>2538</v>
      </c>
    </row>
    <row r="1160" spans="2:65" s="1" customFormat="1" ht="58.5">
      <c r="B1160" s="25"/>
      <c r="D1160" s="117" t="s">
        <v>114</v>
      </c>
      <c r="F1160" s="118" t="s">
        <v>2539</v>
      </c>
      <c r="L1160" s="25"/>
      <c r="M1160" s="119"/>
      <c r="T1160" s="46"/>
      <c r="AT1160" s="13" t="s">
        <v>114</v>
      </c>
      <c r="AU1160" s="13" t="s">
        <v>66</v>
      </c>
    </row>
    <row r="1161" spans="2:65" s="1" customFormat="1" ht="16.5" customHeight="1">
      <c r="B1161" s="104"/>
      <c r="C1161" s="105" t="s">
        <v>2540</v>
      </c>
      <c r="D1161" s="105" t="s">
        <v>107</v>
      </c>
      <c r="E1161" s="106" t="s">
        <v>2541</v>
      </c>
      <c r="F1161" s="107" t="s">
        <v>2542</v>
      </c>
      <c r="G1161" s="108" t="s">
        <v>124</v>
      </c>
      <c r="H1161" s="109">
        <v>100</v>
      </c>
      <c r="I1161" s="110">
        <v>717</v>
      </c>
      <c r="J1161" s="110">
        <f>ROUND(I1161*H1161,2)</f>
        <v>71700</v>
      </c>
      <c r="K1161" s="107" t="s">
        <v>111</v>
      </c>
      <c r="L1161" s="25"/>
      <c r="M1161" s="111" t="s">
        <v>3</v>
      </c>
      <c r="N1161" s="112" t="s">
        <v>37</v>
      </c>
      <c r="O1161" s="113">
        <v>0</v>
      </c>
      <c r="P1161" s="113">
        <f>O1161*H1161</f>
        <v>0</v>
      </c>
      <c r="Q1161" s="113">
        <v>0</v>
      </c>
      <c r="R1161" s="113">
        <f>Q1161*H1161</f>
        <v>0</v>
      </c>
      <c r="S1161" s="113">
        <v>0</v>
      </c>
      <c r="T1161" s="114">
        <f>S1161*H1161</f>
        <v>0</v>
      </c>
      <c r="AR1161" s="115" t="s">
        <v>112</v>
      </c>
      <c r="AT1161" s="115" t="s">
        <v>107</v>
      </c>
      <c r="AU1161" s="115" t="s">
        <v>66</v>
      </c>
      <c r="AY1161" s="13" t="s">
        <v>113</v>
      </c>
      <c r="BE1161" s="116">
        <f>IF(N1161="základní",J1161,0)</f>
        <v>71700</v>
      </c>
      <c r="BF1161" s="116">
        <f>IF(N1161="snížená",J1161,0)</f>
        <v>0</v>
      </c>
      <c r="BG1161" s="116">
        <f>IF(N1161="zákl. přenesená",J1161,0)</f>
        <v>0</v>
      </c>
      <c r="BH1161" s="116">
        <f>IF(N1161="sníž. přenesená",J1161,0)</f>
        <v>0</v>
      </c>
      <c r="BI1161" s="116">
        <f>IF(N1161="nulová",J1161,0)</f>
        <v>0</v>
      </c>
      <c r="BJ1161" s="13" t="s">
        <v>74</v>
      </c>
      <c r="BK1161" s="116">
        <f>ROUND(I1161*H1161,2)</f>
        <v>71700</v>
      </c>
      <c r="BL1161" s="13" t="s">
        <v>112</v>
      </c>
      <c r="BM1161" s="115" t="s">
        <v>2543</v>
      </c>
    </row>
    <row r="1162" spans="2:65" s="1" customFormat="1" ht="58.5">
      <c r="B1162" s="25"/>
      <c r="D1162" s="117" t="s">
        <v>114</v>
      </c>
      <c r="F1162" s="118" t="s">
        <v>2544</v>
      </c>
      <c r="L1162" s="25"/>
      <c r="M1162" s="119"/>
      <c r="T1162" s="46"/>
      <c r="AT1162" s="13" t="s">
        <v>114</v>
      </c>
      <c r="AU1162" s="13" t="s">
        <v>66</v>
      </c>
    </row>
    <row r="1163" spans="2:65" s="1" customFormat="1" ht="16.5" customHeight="1">
      <c r="B1163" s="104"/>
      <c r="C1163" s="105" t="s">
        <v>1334</v>
      </c>
      <c r="D1163" s="105" t="s">
        <v>107</v>
      </c>
      <c r="E1163" s="106" t="s">
        <v>2545</v>
      </c>
      <c r="F1163" s="107" t="s">
        <v>2546</v>
      </c>
      <c r="G1163" s="108" t="s">
        <v>124</v>
      </c>
      <c r="H1163" s="109">
        <v>200</v>
      </c>
      <c r="I1163" s="110">
        <v>717</v>
      </c>
      <c r="J1163" s="110">
        <f>ROUND(I1163*H1163,2)</f>
        <v>143400</v>
      </c>
      <c r="K1163" s="107" t="s">
        <v>111</v>
      </c>
      <c r="L1163" s="25"/>
      <c r="M1163" s="111" t="s">
        <v>3</v>
      </c>
      <c r="N1163" s="112" t="s">
        <v>37</v>
      </c>
      <c r="O1163" s="113">
        <v>0</v>
      </c>
      <c r="P1163" s="113">
        <f>O1163*H1163</f>
        <v>0</v>
      </c>
      <c r="Q1163" s="113">
        <v>0</v>
      </c>
      <c r="R1163" s="113">
        <f>Q1163*H1163</f>
        <v>0</v>
      </c>
      <c r="S1163" s="113">
        <v>0</v>
      </c>
      <c r="T1163" s="114">
        <f>S1163*H1163</f>
        <v>0</v>
      </c>
      <c r="AR1163" s="115" t="s">
        <v>112</v>
      </c>
      <c r="AT1163" s="115" t="s">
        <v>107</v>
      </c>
      <c r="AU1163" s="115" t="s">
        <v>66</v>
      </c>
      <c r="AY1163" s="13" t="s">
        <v>113</v>
      </c>
      <c r="BE1163" s="116">
        <f>IF(N1163="základní",J1163,0)</f>
        <v>143400</v>
      </c>
      <c r="BF1163" s="116">
        <f>IF(N1163="snížená",J1163,0)</f>
        <v>0</v>
      </c>
      <c r="BG1163" s="116">
        <f>IF(N1163="zákl. přenesená",J1163,0)</f>
        <v>0</v>
      </c>
      <c r="BH1163" s="116">
        <f>IF(N1163="sníž. přenesená",J1163,0)</f>
        <v>0</v>
      </c>
      <c r="BI1163" s="116">
        <f>IF(N1163="nulová",J1163,0)</f>
        <v>0</v>
      </c>
      <c r="BJ1163" s="13" t="s">
        <v>74</v>
      </c>
      <c r="BK1163" s="116">
        <f>ROUND(I1163*H1163,2)</f>
        <v>143400</v>
      </c>
      <c r="BL1163" s="13" t="s">
        <v>112</v>
      </c>
      <c r="BM1163" s="115" t="s">
        <v>2547</v>
      </c>
    </row>
    <row r="1164" spans="2:65" s="1" customFormat="1" ht="58.5">
      <c r="B1164" s="25"/>
      <c r="D1164" s="117" t="s">
        <v>114</v>
      </c>
      <c r="F1164" s="118" t="s">
        <v>2548</v>
      </c>
      <c r="L1164" s="25"/>
      <c r="M1164" s="119"/>
      <c r="T1164" s="46"/>
      <c r="AT1164" s="13" t="s">
        <v>114</v>
      </c>
      <c r="AU1164" s="13" t="s">
        <v>66</v>
      </c>
    </row>
    <row r="1165" spans="2:65" s="1" customFormat="1" ht="21.75" customHeight="1">
      <c r="B1165" s="104"/>
      <c r="C1165" s="105" t="s">
        <v>2549</v>
      </c>
      <c r="D1165" s="105" t="s">
        <v>107</v>
      </c>
      <c r="E1165" s="106" t="s">
        <v>2550</v>
      </c>
      <c r="F1165" s="107" t="s">
        <v>2551</v>
      </c>
      <c r="G1165" s="108" t="s">
        <v>124</v>
      </c>
      <c r="H1165" s="109">
        <v>200</v>
      </c>
      <c r="I1165" s="110">
        <v>640</v>
      </c>
      <c r="J1165" s="110">
        <f>ROUND(I1165*H1165,2)</f>
        <v>128000</v>
      </c>
      <c r="K1165" s="107" t="s">
        <v>111</v>
      </c>
      <c r="L1165" s="25"/>
      <c r="M1165" s="111" t="s">
        <v>3</v>
      </c>
      <c r="N1165" s="112" t="s">
        <v>37</v>
      </c>
      <c r="O1165" s="113">
        <v>0</v>
      </c>
      <c r="P1165" s="113">
        <f>O1165*H1165</f>
        <v>0</v>
      </c>
      <c r="Q1165" s="113">
        <v>0</v>
      </c>
      <c r="R1165" s="113">
        <f>Q1165*H1165</f>
        <v>0</v>
      </c>
      <c r="S1165" s="113">
        <v>0</v>
      </c>
      <c r="T1165" s="114">
        <f>S1165*H1165</f>
        <v>0</v>
      </c>
      <c r="AR1165" s="115" t="s">
        <v>112</v>
      </c>
      <c r="AT1165" s="115" t="s">
        <v>107</v>
      </c>
      <c r="AU1165" s="115" t="s">
        <v>66</v>
      </c>
      <c r="AY1165" s="13" t="s">
        <v>113</v>
      </c>
      <c r="BE1165" s="116">
        <f>IF(N1165="základní",J1165,0)</f>
        <v>128000</v>
      </c>
      <c r="BF1165" s="116">
        <f>IF(N1165="snížená",J1165,0)</f>
        <v>0</v>
      </c>
      <c r="BG1165" s="116">
        <f>IF(N1165="zákl. přenesená",J1165,0)</f>
        <v>0</v>
      </c>
      <c r="BH1165" s="116">
        <f>IF(N1165="sníž. přenesená",J1165,0)</f>
        <v>0</v>
      </c>
      <c r="BI1165" s="116">
        <f>IF(N1165="nulová",J1165,0)</f>
        <v>0</v>
      </c>
      <c r="BJ1165" s="13" t="s">
        <v>74</v>
      </c>
      <c r="BK1165" s="116">
        <f>ROUND(I1165*H1165,2)</f>
        <v>128000</v>
      </c>
      <c r="BL1165" s="13" t="s">
        <v>112</v>
      </c>
      <c r="BM1165" s="115" t="s">
        <v>2552</v>
      </c>
    </row>
    <row r="1166" spans="2:65" s="1" customFormat="1" ht="58.5">
      <c r="B1166" s="25"/>
      <c r="D1166" s="117" t="s">
        <v>114</v>
      </c>
      <c r="F1166" s="118" t="s">
        <v>2553</v>
      </c>
      <c r="L1166" s="25"/>
      <c r="M1166" s="119"/>
      <c r="T1166" s="46"/>
      <c r="AT1166" s="13" t="s">
        <v>114</v>
      </c>
      <c r="AU1166" s="13" t="s">
        <v>66</v>
      </c>
    </row>
    <row r="1167" spans="2:65" s="1" customFormat="1" ht="21.75" customHeight="1">
      <c r="B1167" s="104"/>
      <c r="C1167" s="105" t="s">
        <v>1338</v>
      </c>
      <c r="D1167" s="105" t="s">
        <v>107</v>
      </c>
      <c r="E1167" s="106" t="s">
        <v>2554</v>
      </c>
      <c r="F1167" s="107" t="s">
        <v>2555</v>
      </c>
      <c r="G1167" s="108" t="s">
        <v>124</v>
      </c>
      <c r="H1167" s="109">
        <v>200</v>
      </c>
      <c r="I1167" s="110">
        <v>640</v>
      </c>
      <c r="J1167" s="110">
        <f>ROUND(I1167*H1167,2)</f>
        <v>128000</v>
      </c>
      <c r="K1167" s="107" t="s">
        <v>111</v>
      </c>
      <c r="L1167" s="25"/>
      <c r="M1167" s="111" t="s">
        <v>3</v>
      </c>
      <c r="N1167" s="112" t="s">
        <v>37</v>
      </c>
      <c r="O1167" s="113">
        <v>0</v>
      </c>
      <c r="P1167" s="113">
        <f>O1167*H1167</f>
        <v>0</v>
      </c>
      <c r="Q1167" s="113">
        <v>0</v>
      </c>
      <c r="R1167" s="113">
        <f>Q1167*H1167</f>
        <v>0</v>
      </c>
      <c r="S1167" s="113">
        <v>0</v>
      </c>
      <c r="T1167" s="114">
        <f>S1167*H1167</f>
        <v>0</v>
      </c>
      <c r="AR1167" s="115" t="s">
        <v>112</v>
      </c>
      <c r="AT1167" s="115" t="s">
        <v>107</v>
      </c>
      <c r="AU1167" s="115" t="s">
        <v>66</v>
      </c>
      <c r="AY1167" s="13" t="s">
        <v>113</v>
      </c>
      <c r="BE1167" s="116">
        <f>IF(N1167="základní",J1167,0)</f>
        <v>128000</v>
      </c>
      <c r="BF1167" s="116">
        <f>IF(N1167="snížená",J1167,0)</f>
        <v>0</v>
      </c>
      <c r="BG1167" s="116">
        <f>IF(N1167="zákl. přenesená",J1167,0)</f>
        <v>0</v>
      </c>
      <c r="BH1167" s="116">
        <f>IF(N1167="sníž. přenesená",J1167,0)</f>
        <v>0</v>
      </c>
      <c r="BI1167" s="116">
        <f>IF(N1167="nulová",J1167,0)</f>
        <v>0</v>
      </c>
      <c r="BJ1167" s="13" t="s">
        <v>74</v>
      </c>
      <c r="BK1167" s="116">
        <f>ROUND(I1167*H1167,2)</f>
        <v>128000</v>
      </c>
      <c r="BL1167" s="13" t="s">
        <v>112</v>
      </c>
      <c r="BM1167" s="115" t="s">
        <v>2556</v>
      </c>
    </row>
    <row r="1168" spans="2:65" s="1" customFormat="1" ht="58.5">
      <c r="B1168" s="25"/>
      <c r="D1168" s="117" t="s">
        <v>114</v>
      </c>
      <c r="F1168" s="118" t="s">
        <v>2557</v>
      </c>
      <c r="L1168" s="25"/>
      <c r="M1168" s="119"/>
      <c r="T1168" s="46"/>
      <c r="AT1168" s="13" t="s">
        <v>114</v>
      </c>
      <c r="AU1168" s="13" t="s">
        <v>66</v>
      </c>
    </row>
    <row r="1169" spans="2:65" s="1" customFormat="1" ht="21.75" customHeight="1">
      <c r="B1169" s="104"/>
      <c r="C1169" s="105" t="s">
        <v>2558</v>
      </c>
      <c r="D1169" s="105" t="s">
        <v>107</v>
      </c>
      <c r="E1169" s="106" t="s">
        <v>2559</v>
      </c>
      <c r="F1169" s="107" t="s">
        <v>2560</v>
      </c>
      <c r="G1169" s="108" t="s">
        <v>124</v>
      </c>
      <c r="H1169" s="109">
        <v>200</v>
      </c>
      <c r="I1169" s="110">
        <v>640</v>
      </c>
      <c r="J1169" s="110">
        <f>ROUND(I1169*H1169,2)</f>
        <v>128000</v>
      </c>
      <c r="K1169" s="107" t="s">
        <v>111</v>
      </c>
      <c r="L1169" s="25"/>
      <c r="M1169" s="111" t="s">
        <v>3</v>
      </c>
      <c r="N1169" s="112" t="s">
        <v>37</v>
      </c>
      <c r="O1169" s="113">
        <v>0</v>
      </c>
      <c r="P1169" s="113">
        <f>O1169*H1169</f>
        <v>0</v>
      </c>
      <c r="Q1169" s="113">
        <v>0</v>
      </c>
      <c r="R1169" s="113">
        <f>Q1169*H1169</f>
        <v>0</v>
      </c>
      <c r="S1169" s="113">
        <v>0</v>
      </c>
      <c r="T1169" s="114">
        <f>S1169*H1169</f>
        <v>0</v>
      </c>
      <c r="AR1169" s="115" t="s">
        <v>112</v>
      </c>
      <c r="AT1169" s="115" t="s">
        <v>107</v>
      </c>
      <c r="AU1169" s="115" t="s">
        <v>66</v>
      </c>
      <c r="AY1169" s="13" t="s">
        <v>113</v>
      </c>
      <c r="BE1169" s="116">
        <f>IF(N1169="základní",J1169,0)</f>
        <v>128000</v>
      </c>
      <c r="BF1169" s="116">
        <f>IF(N1169="snížená",J1169,0)</f>
        <v>0</v>
      </c>
      <c r="BG1169" s="116">
        <f>IF(N1169="zákl. přenesená",J1169,0)</f>
        <v>0</v>
      </c>
      <c r="BH1169" s="116">
        <f>IF(N1169="sníž. přenesená",J1169,0)</f>
        <v>0</v>
      </c>
      <c r="BI1169" s="116">
        <f>IF(N1169="nulová",J1169,0)</f>
        <v>0</v>
      </c>
      <c r="BJ1169" s="13" t="s">
        <v>74</v>
      </c>
      <c r="BK1169" s="116">
        <f>ROUND(I1169*H1169,2)</f>
        <v>128000</v>
      </c>
      <c r="BL1169" s="13" t="s">
        <v>112</v>
      </c>
      <c r="BM1169" s="115" t="s">
        <v>2561</v>
      </c>
    </row>
    <row r="1170" spans="2:65" s="1" customFormat="1" ht="58.5">
      <c r="B1170" s="25"/>
      <c r="D1170" s="117" t="s">
        <v>114</v>
      </c>
      <c r="F1170" s="118" t="s">
        <v>2562</v>
      </c>
      <c r="L1170" s="25"/>
      <c r="M1170" s="119"/>
      <c r="T1170" s="46"/>
      <c r="AT1170" s="13" t="s">
        <v>114</v>
      </c>
      <c r="AU1170" s="13" t="s">
        <v>66</v>
      </c>
    </row>
    <row r="1171" spans="2:65" s="1" customFormat="1" ht="16.5" customHeight="1">
      <c r="B1171" s="104"/>
      <c r="C1171" s="105" t="s">
        <v>1343</v>
      </c>
      <c r="D1171" s="105" t="s">
        <v>107</v>
      </c>
      <c r="E1171" s="106" t="s">
        <v>2563</v>
      </c>
      <c r="F1171" s="107" t="s">
        <v>2564</v>
      </c>
      <c r="G1171" s="108" t="s">
        <v>2565</v>
      </c>
      <c r="H1171" s="109">
        <v>200</v>
      </c>
      <c r="I1171" s="110">
        <v>7650</v>
      </c>
      <c r="J1171" s="110">
        <f>ROUND(I1171*H1171,2)</f>
        <v>1530000</v>
      </c>
      <c r="K1171" s="107" t="s">
        <v>111</v>
      </c>
      <c r="L1171" s="25"/>
      <c r="M1171" s="111" t="s">
        <v>3</v>
      </c>
      <c r="N1171" s="112" t="s">
        <v>37</v>
      </c>
      <c r="O1171" s="113">
        <v>0</v>
      </c>
      <c r="P1171" s="113">
        <f>O1171*H1171</f>
        <v>0</v>
      </c>
      <c r="Q1171" s="113">
        <v>0</v>
      </c>
      <c r="R1171" s="113">
        <f>Q1171*H1171</f>
        <v>0</v>
      </c>
      <c r="S1171" s="113">
        <v>0</v>
      </c>
      <c r="T1171" s="114">
        <f>S1171*H1171</f>
        <v>0</v>
      </c>
      <c r="AR1171" s="115" t="s">
        <v>112</v>
      </c>
      <c r="AT1171" s="115" t="s">
        <v>107</v>
      </c>
      <c r="AU1171" s="115" t="s">
        <v>66</v>
      </c>
      <c r="AY1171" s="13" t="s">
        <v>113</v>
      </c>
      <c r="BE1171" s="116">
        <f>IF(N1171="základní",J1171,0)</f>
        <v>1530000</v>
      </c>
      <c r="BF1171" s="116">
        <f>IF(N1171="snížená",J1171,0)</f>
        <v>0</v>
      </c>
      <c r="BG1171" s="116">
        <f>IF(N1171="zákl. přenesená",J1171,0)</f>
        <v>0</v>
      </c>
      <c r="BH1171" s="116">
        <f>IF(N1171="sníž. přenesená",J1171,0)</f>
        <v>0</v>
      </c>
      <c r="BI1171" s="116">
        <f>IF(N1171="nulová",J1171,0)</f>
        <v>0</v>
      </c>
      <c r="BJ1171" s="13" t="s">
        <v>74</v>
      </c>
      <c r="BK1171" s="116">
        <f>ROUND(I1171*H1171,2)</f>
        <v>1530000</v>
      </c>
      <c r="BL1171" s="13" t="s">
        <v>112</v>
      </c>
      <c r="BM1171" s="115" t="s">
        <v>2566</v>
      </c>
    </row>
    <row r="1172" spans="2:65" s="1" customFormat="1" ht="39">
      <c r="B1172" s="25"/>
      <c r="D1172" s="117" t="s">
        <v>114</v>
      </c>
      <c r="F1172" s="118" t="s">
        <v>2567</v>
      </c>
      <c r="L1172" s="25"/>
      <c r="M1172" s="119"/>
      <c r="T1172" s="46"/>
      <c r="AT1172" s="13" t="s">
        <v>114</v>
      </c>
      <c r="AU1172" s="13" t="s">
        <v>66</v>
      </c>
    </row>
    <row r="1173" spans="2:65" s="1" customFormat="1" ht="16.5" customHeight="1">
      <c r="B1173" s="104"/>
      <c r="C1173" s="105" t="s">
        <v>2568</v>
      </c>
      <c r="D1173" s="105" t="s">
        <v>107</v>
      </c>
      <c r="E1173" s="106" t="s">
        <v>2569</v>
      </c>
      <c r="F1173" s="107" t="s">
        <v>2570</v>
      </c>
      <c r="G1173" s="108" t="s">
        <v>2565</v>
      </c>
      <c r="H1173" s="109">
        <v>100</v>
      </c>
      <c r="I1173" s="110">
        <v>7470</v>
      </c>
      <c r="J1173" s="110">
        <f>ROUND(I1173*H1173,2)</f>
        <v>747000</v>
      </c>
      <c r="K1173" s="107" t="s">
        <v>111</v>
      </c>
      <c r="L1173" s="25"/>
      <c r="M1173" s="111" t="s">
        <v>3</v>
      </c>
      <c r="N1173" s="112" t="s">
        <v>37</v>
      </c>
      <c r="O1173" s="113">
        <v>0</v>
      </c>
      <c r="P1173" s="113">
        <f>O1173*H1173</f>
        <v>0</v>
      </c>
      <c r="Q1173" s="113">
        <v>0</v>
      </c>
      <c r="R1173" s="113">
        <f>Q1173*H1173</f>
        <v>0</v>
      </c>
      <c r="S1173" s="113">
        <v>0</v>
      </c>
      <c r="T1173" s="114">
        <f>S1173*H1173</f>
        <v>0</v>
      </c>
      <c r="AR1173" s="115" t="s">
        <v>112</v>
      </c>
      <c r="AT1173" s="115" t="s">
        <v>107</v>
      </c>
      <c r="AU1173" s="115" t="s">
        <v>66</v>
      </c>
      <c r="AY1173" s="13" t="s">
        <v>113</v>
      </c>
      <c r="BE1173" s="116">
        <f>IF(N1173="základní",J1173,0)</f>
        <v>747000</v>
      </c>
      <c r="BF1173" s="116">
        <f>IF(N1173="snížená",J1173,0)</f>
        <v>0</v>
      </c>
      <c r="BG1173" s="116">
        <f>IF(N1173="zákl. přenesená",J1173,0)</f>
        <v>0</v>
      </c>
      <c r="BH1173" s="116">
        <f>IF(N1173="sníž. přenesená",J1173,0)</f>
        <v>0</v>
      </c>
      <c r="BI1173" s="116">
        <f>IF(N1173="nulová",J1173,0)</f>
        <v>0</v>
      </c>
      <c r="BJ1173" s="13" t="s">
        <v>74</v>
      </c>
      <c r="BK1173" s="116">
        <f>ROUND(I1173*H1173,2)</f>
        <v>747000</v>
      </c>
      <c r="BL1173" s="13" t="s">
        <v>112</v>
      </c>
      <c r="BM1173" s="115" t="s">
        <v>2571</v>
      </c>
    </row>
    <row r="1174" spans="2:65" s="1" customFormat="1" ht="39">
      <c r="B1174" s="25"/>
      <c r="D1174" s="117" t="s">
        <v>114</v>
      </c>
      <c r="F1174" s="118" t="s">
        <v>2572</v>
      </c>
      <c r="L1174" s="25"/>
      <c r="M1174" s="119"/>
      <c r="T1174" s="46"/>
      <c r="AT1174" s="13" t="s">
        <v>114</v>
      </c>
      <c r="AU1174" s="13" t="s">
        <v>66</v>
      </c>
    </row>
    <row r="1175" spans="2:65" s="1" customFormat="1" ht="16.5" customHeight="1">
      <c r="B1175" s="104"/>
      <c r="C1175" s="105" t="s">
        <v>1347</v>
      </c>
      <c r="D1175" s="105" t="s">
        <v>107</v>
      </c>
      <c r="E1175" s="106" t="s">
        <v>2573</v>
      </c>
      <c r="F1175" s="107" t="s">
        <v>2574</v>
      </c>
      <c r="G1175" s="108" t="s">
        <v>2565</v>
      </c>
      <c r="H1175" s="109">
        <v>100</v>
      </c>
      <c r="I1175" s="110">
        <v>8030</v>
      </c>
      <c r="J1175" s="110">
        <f>ROUND(I1175*H1175,2)</f>
        <v>803000</v>
      </c>
      <c r="K1175" s="107" t="s">
        <v>111</v>
      </c>
      <c r="L1175" s="25"/>
      <c r="M1175" s="111" t="s">
        <v>3</v>
      </c>
      <c r="N1175" s="112" t="s">
        <v>37</v>
      </c>
      <c r="O1175" s="113">
        <v>0</v>
      </c>
      <c r="P1175" s="113">
        <f>O1175*H1175</f>
        <v>0</v>
      </c>
      <c r="Q1175" s="113">
        <v>0</v>
      </c>
      <c r="R1175" s="113">
        <f>Q1175*H1175</f>
        <v>0</v>
      </c>
      <c r="S1175" s="113">
        <v>0</v>
      </c>
      <c r="T1175" s="114">
        <f>S1175*H1175</f>
        <v>0</v>
      </c>
      <c r="AR1175" s="115" t="s">
        <v>112</v>
      </c>
      <c r="AT1175" s="115" t="s">
        <v>107</v>
      </c>
      <c r="AU1175" s="115" t="s">
        <v>66</v>
      </c>
      <c r="AY1175" s="13" t="s">
        <v>113</v>
      </c>
      <c r="BE1175" s="116">
        <f>IF(N1175="základní",J1175,0)</f>
        <v>803000</v>
      </c>
      <c r="BF1175" s="116">
        <f>IF(N1175="snížená",J1175,0)</f>
        <v>0</v>
      </c>
      <c r="BG1175" s="116">
        <f>IF(N1175="zákl. přenesená",J1175,0)</f>
        <v>0</v>
      </c>
      <c r="BH1175" s="116">
        <f>IF(N1175="sníž. přenesená",J1175,0)</f>
        <v>0</v>
      </c>
      <c r="BI1175" s="116">
        <f>IF(N1175="nulová",J1175,0)</f>
        <v>0</v>
      </c>
      <c r="BJ1175" s="13" t="s">
        <v>74</v>
      </c>
      <c r="BK1175" s="116">
        <f>ROUND(I1175*H1175,2)</f>
        <v>803000</v>
      </c>
      <c r="BL1175" s="13" t="s">
        <v>112</v>
      </c>
      <c r="BM1175" s="115" t="s">
        <v>2575</v>
      </c>
    </row>
    <row r="1176" spans="2:65" s="1" customFormat="1" ht="39">
      <c r="B1176" s="25"/>
      <c r="D1176" s="117" t="s">
        <v>114</v>
      </c>
      <c r="F1176" s="118" t="s">
        <v>2576</v>
      </c>
      <c r="L1176" s="25"/>
      <c r="M1176" s="119"/>
      <c r="T1176" s="46"/>
      <c r="AT1176" s="13" t="s">
        <v>114</v>
      </c>
      <c r="AU1176" s="13" t="s">
        <v>66</v>
      </c>
    </row>
    <row r="1177" spans="2:65" s="1" customFormat="1" ht="16.5" customHeight="1">
      <c r="B1177" s="104"/>
      <c r="C1177" s="105" t="s">
        <v>2577</v>
      </c>
      <c r="D1177" s="105" t="s">
        <v>107</v>
      </c>
      <c r="E1177" s="106" t="s">
        <v>2578</v>
      </c>
      <c r="F1177" s="107" t="s">
        <v>2579</v>
      </c>
      <c r="G1177" s="108" t="s">
        <v>2565</v>
      </c>
      <c r="H1177" s="109">
        <v>100</v>
      </c>
      <c r="I1177" s="110">
        <v>7870</v>
      </c>
      <c r="J1177" s="110">
        <f>ROUND(I1177*H1177,2)</f>
        <v>787000</v>
      </c>
      <c r="K1177" s="107" t="s">
        <v>111</v>
      </c>
      <c r="L1177" s="25"/>
      <c r="M1177" s="111" t="s">
        <v>3</v>
      </c>
      <c r="N1177" s="112" t="s">
        <v>37</v>
      </c>
      <c r="O1177" s="113">
        <v>0</v>
      </c>
      <c r="P1177" s="113">
        <f>O1177*H1177</f>
        <v>0</v>
      </c>
      <c r="Q1177" s="113">
        <v>0</v>
      </c>
      <c r="R1177" s="113">
        <f>Q1177*H1177</f>
        <v>0</v>
      </c>
      <c r="S1177" s="113">
        <v>0</v>
      </c>
      <c r="T1177" s="114">
        <f>S1177*H1177</f>
        <v>0</v>
      </c>
      <c r="AR1177" s="115" t="s">
        <v>112</v>
      </c>
      <c r="AT1177" s="115" t="s">
        <v>107</v>
      </c>
      <c r="AU1177" s="115" t="s">
        <v>66</v>
      </c>
      <c r="AY1177" s="13" t="s">
        <v>113</v>
      </c>
      <c r="BE1177" s="116">
        <f>IF(N1177="základní",J1177,0)</f>
        <v>787000</v>
      </c>
      <c r="BF1177" s="116">
        <f>IF(N1177="snížená",J1177,0)</f>
        <v>0</v>
      </c>
      <c r="BG1177" s="116">
        <f>IF(N1177="zákl. přenesená",J1177,0)</f>
        <v>0</v>
      </c>
      <c r="BH1177" s="116">
        <f>IF(N1177="sníž. přenesená",J1177,0)</f>
        <v>0</v>
      </c>
      <c r="BI1177" s="116">
        <f>IF(N1177="nulová",J1177,0)</f>
        <v>0</v>
      </c>
      <c r="BJ1177" s="13" t="s">
        <v>74</v>
      </c>
      <c r="BK1177" s="116">
        <f>ROUND(I1177*H1177,2)</f>
        <v>787000</v>
      </c>
      <c r="BL1177" s="13" t="s">
        <v>112</v>
      </c>
      <c r="BM1177" s="115" t="s">
        <v>2580</v>
      </c>
    </row>
    <row r="1178" spans="2:65" s="1" customFormat="1" ht="39">
      <c r="B1178" s="25"/>
      <c r="D1178" s="117" t="s">
        <v>114</v>
      </c>
      <c r="F1178" s="118" t="s">
        <v>2581</v>
      </c>
      <c r="L1178" s="25"/>
      <c r="M1178" s="119"/>
      <c r="T1178" s="46"/>
      <c r="AT1178" s="13" t="s">
        <v>114</v>
      </c>
      <c r="AU1178" s="13" t="s">
        <v>66</v>
      </c>
    </row>
    <row r="1179" spans="2:65" s="1" customFormat="1" ht="16.5" customHeight="1">
      <c r="B1179" s="104"/>
      <c r="C1179" s="105" t="s">
        <v>1352</v>
      </c>
      <c r="D1179" s="105" t="s">
        <v>107</v>
      </c>
      <c r="E1179" s="106" t="s">
        <v>2582</v>
      </c>
      <c r="F1179" s="107" t="s">
        <v>2583</v>
      </c>
      <c r="G1179" s="108" t="s">
        <v>2565</v>
      </c>
      <c r="H1179" s="109">
        <v>30</v>
      </c>
      <c r="I1179" s="110">
        <v>7840</v>
      </c>
      <c r="J1179" s="110">
        <f>ROUND(I1179*H1179,2)</f>
        <v>235200</v>
      </c>
      <c r="K1179" s="107" t="s">
        <v>111</v>
      </c>
      <c r="L1179" s="25"/>
      <c r="M1179" s="111" t="s">
        <v>3</v>
      </c>
      <c r="N1179" s="112" t="s">
        <v>37</v>
      </c>
      <c r="O1179" s="113">
        <v>0</v>
      </c>
      <c r="P1179" s="113">
        <f>O1179*H1179</f>
        <v>0</v>
      </c>
      <c r="Q1179" s="113">
        <v>0</v>
      </c>
      <c r="R1179" s="113">
        <f>Q1179*H1179</f>
        <v>0</v>
      </c>
      <c r="S1179" s="113">
        <v>0</v>
      </c>
      <c r="T1179" s="114">
        <f>S1179*H1179</f>
        <v>0</v>
      </c>
      <c r="AR1179" s="115" t="s">
        <v>112</v>
      </c>
      <c r="AT1179" s="115" t="s">
        <v>107</v>
      </c>
      <c r="AU1179" s="115" t="s">
        <v>66</v>
      </c>
      <c r="AY1179" s="13" t="s">
        <v>113</v>
      </c>
      <c r="BE1179" s="116">
        <f>IF(N1179="základní",J1179,0)</f>
        <v>235200</v>
      </c>
      <c r="BF1179" s="116">
        <f>IF(N1179="snížená",J1179,0)</f>
        <v>0</v>
      </c>
      <c r="BG1179" s="116">
        <f>IF(N1179="zákl. přenesená",J1179,0)</f>
        <v>0</v>
      </c>
      <c r="BH1179" s="116">
        <f>IF(N1179="sníž. přenesená",J1179,0)</f>
        <v>0</v>
      </c>
      <c r="BI1179" s="116">
        <f>IF(N1179="nulová",J1179,0)</f>
        <v>0</v>
      </c>
      <c r="BJ1179" s="13" t="s">
        <v>74</v>
      </c>
      <c r="BK1179" s="116">
        <f>ROUND(I1179*H1179,2)</f>
        <v>235200</v>
      </c>
      <c r="BL1179" s="13" t="s">
        <v>112</v>
      </c>
      <c r="BM1179" s="115" t="s">
        <v>2584</v>
      </c>
    </row>
    <row r="1180" spans="2:65" s="1" customFormat="1" ht="39">
      <c r="B1180" s="25"/>
      <c r="D1180" s="117" t="s">
        <v>114</v>
      </c>
      <c r="F1180" s="118" t="s">
        <v>2585</v>
      </c>
      <c r="L1180" s="25"/>
      <c r="M1180" s="119"/>
      <c r="T1180" s="46"/>
      <c r="AT1180" s="13" t="s">
        <v>114</v>
      </c>
      <c r="AU1180" s="13" t="s">
        <v>66</v>
      </c>
    </row>
    <row r="1181" spans="2:65" s="1" customFormat="1" ht="16.5" customHeight="1">
      <c r="B1181" s="104"/>
      <c r="C1181" s="105" t="s">
        <v>2586</v>
      </c>
      <c r="D1181" s="105" t="s">
        <v>107</v>
      </c>
      <c r="E1181" s="106" t="s">
        <v>2587</v>
      </c>
      <c r="F1181" s="107" t="s">
        <v>2588</v>
      </c>
      <c r="G1181" s="108" t="s">
        <v>2565</v>
      </c>
      <c r="H1181" s="109">
        <v>30</v>
      </c>
      <c r="I1181" s="110">
        <v>7840</v>
      </c>
      <c r="J1181" s="110">
        <f>ROUND(I1181*H1181,2)</f>
        <v>235200</v>
      </c>
      <c r="K1181" s="107" t="s">
        <v>111</v>
      </c>
      <c r="L1181" s="25"/>
      <c r="M1181" s="111" t="s">
        <v>3</v>
      </c>
      <c r="N1181" s="112" t="s">
        <v>37</v>
      </c>
      <c r="O1181" s="113">
        <v>0</v>
      </c>
      <c r="P1181" s="113">
        <f>O1181*H1181</f>
        <v>0</v>
      </c>
      <c r="Q1181" s="113">
        <v>0</v>
      </c>
      <c r="R1181" s="113">
        <f>Q1181*H1181</f>
        <v>0</v>
      </c>
      <c r="S1181" s="113">
        <v>0</v>
      </c>
      <c r="T1181" s="114">
        <f>S1181*H1181</f>
        <v>0</v>
      </c>
      <c r="AR1181" s="115" t="s">
        <v>112</v>
      </c>
      <c r="AT1181" s="115" t="s">
        <v>107</v>
      </c>
      <c r="AU1181" s="115" t="s">
        <v>66</v>
      </c>
      <c r="AY1181" s="13" t="s">
        <v>113</v>
      </c>
      <c r="BE1181" s="116">
        <f>IF(N1181="základní",J1181,0)</f>
        <v>235200</v>
      </c>
      <c r="BF1181" s="116">
        <f>IF(N1181="snížená",J1181,0)</f>
        <v>0</v>
      </c>
      <c r="BG1181" s="116">
        <f>IF(N1181="zákl. přenesená",J1181,0)</f>
        <v>0</v>
      </c>
      <c r="BH1181" s="116">
        <f>IF(N1181="sníž. přenesená",J1181,0)</f>
        <v>0</v>
      </c>
      <c r="BI1181" s="116">
        <f>IF(N1181="nulová",J1181,0)</f>
        <v>0</v>
      </c>
      <c r="BJ1181" s="13" t="s">
        <v>74</v>
      </c>
      <c r="BK1181" s="116">
        <f>ROUND(I1181*H1181,2)</f>
        <v>235200</v>
      </c>
      <c r="BL1181" s="13" t="s">
        <v>112</v>
      </c>
      <c r="BM1181" s="115" t="s">
        <v>2589</v>
      </c>
    </row>
    <row r="1182" spans="2:65" s="1" customFormat="1" ht="39">
      <c r="B1182" s="25"/>
      <c r="D1182" s="117" t="s">
        <v>114</v>
      </c>
      <c r="F1182" s="118" t="s">
        <v>2590</v>
      </c>
      <c r="L1182" s="25"/>
      <c r="M1182" s="119"/>
      <c r="T1182" s="46"/>
      <c r="AT1182" s="13" t="s">
        <v>114</v>
      </c>
      <c r="AU1182" s="13" t="s">
        <v>66</v>
      </c>
    </row>
    <row r="1183" spans="2:65" s="1" customFormat="1" ht="16.5" customHeight="1">
      <c r="B1183" s="104"/>
      <c r="C1183" s="105" t="s">
        <v>1356</v>
      </c>
      <c r="D1183" s="105" t="s">
        <v>107</v>
      </c>
      <c r="E1183" s="106" t="s">
        <v>2591</v>
      </c>
      <c r="F1183" s="107" t="s">
        <v>2592</v>
      </c>
      <c r="G1183" s="108" t="s">
        <v>2565</v>
      </c>
      <c r="H1183" s="109">
        <v>30</v>
      </c>
      <c r="I1183" s="110">
        <v>7840</v>
      </c>
      <c r="J1183" s="110">
        <f>ROUND(I1183*H1183,2)</f>
        <v>235200</v>
      </c>
      <c r="K1183" s="107" t="s">
        <v>111</v>
      </c>
      <c r="L1183" s="25"/>
      <c r="M1183" s="111" t="s">
        <v>3</v>
      </c>
      <c r="N1183" s="112" t="s">
        <v>37</v>
      </c>
      <c r="O1183" s="113">
        <v>0</v>
      </c>
      <c r="P1183" s="113">
        <f>O1183*H1183</f>
        <v>0</v>
      </c>
      <c r="Q1183" s="113">
        <v>0</v>
      </c>
      <c r="R1183" s="113">
        <f>Q1183*H1183</f>
        <v>0</v>
      </c>
      <c r="S1183" s="113">
        <v>0</v>
      </c>
      <c r="T1183" s="114">
        <f>S1183*H1183</f>
        <v>0</v>
      </c>
      <c r="AR1183" s="115" t="s">
        <v>112</v>
      </c>
      <c r="AT1183" s="115" t="s">
        <v>107</v>
      </c>
      <c r="AU1183" s="115" t="s">
        <v>66</v>
      </c>
      <c r="AY1183" s="13" t="s">
        <v>113</v>
      </c>
      <c r="BE1183" s="116">
        <f>IF(N1183="základní",J1183,0)</f>
        <v>235200</v>
      </c>
      <c r="BF1183" s="116">
        <f>IF(N1183="snížená",J1183,0)</f>
        <v>0</v>
      </c>
      <c r="BG1183" s="116">
        <f>IF(N1183="zákl. přenesená",J1183,0)</f>
        <v>0</v>
      </c>
      <c r="BH1183" s="116">
        <f>IF(N1183="sníž. přenesená",J1183,0)</f>
        <v>0</v>
      </c>
      <c r="BI1183" s="116">
        <f>IF(N1183="nulová",J1183,0)</f>
        <v>0</v>
      </c>
      <c r="BJ1183" s="13" t="s">
        <v>74</v>
      </c>
      <c r="BK1183" s="116">
        <f>ROUND(I1183*H1183,2)</f>
        <v>235200</v>
      </c>
      <c r="BL1183" s="13" t="s">
        <v>112</v>
      </c>
      <c r="BM1183" s="115" t="s">
        <v>2593</v>
      </c>
    </row>
    <row r="1184" spans="2:65" s="1" customFormat="1" ht="39">
      <c r="B1184" s="25"/>
      <c r="D1184" s="117" t="s">
        <v>114</v>
      </c>
      <c r="F1184" s="118" t="s">
        <v>2594</v>
      </c>
      <c r="L1184" s="25"/>
      <c r="M1184" s="119"/>
      <c r="T1184" s="46"/>
      <c r="AT1184" s="13" t="s">
        <v>114</v>
      </c>
      <c r="AU1184" s="13" t="s">
        <v>66</v>
      </c>
    </row>
    <row r="1185" spans="2:65" s="1" customFormat="1" ht="16.5" customHeight="1">
      <c r="B1185" s="104"/>
      <c r="C1185" s="105" t="s">
        <v>2595</v>
      </c>
      <c r="D1185" s="105" t="s">
        <v>107</v>
      </c>
      <c r="E1185" s="106" t="s">
        <v>2596</v>
      </c>
      <c r="F1185" s="107" t="s">
        <v>2597</v>
      </c>
      <c r="G1185" s="108" t="s">
        <v>2565</v>
      </c>
      <c r="H1185" s="109">
        <v>30</v>
      </c>
      <c r="I1185" s="110">
        <v>8080</v>
      </c>
      <c r="J1185" s="110">
        <f>ROUND(I1185*H1185,2)</f>
        <v>242400</v>
      </c>
      <c r="K1185" s="107" t="s">
        <v>111</v>
      </c>
      <c r="L1185" s="25"/>
      <c r="M1185" s="111" t="s">
        <v>3</v>
      </c>
      <c r="N1185" s="112" t="s">
        <v>37</v>
      </c>
      <c r="O1185" s="113">
        <v>0</v>
      </c>
      <c r="P1185" s="113">
        <f>O1185*H1185</f>
        <v>0</v>
      </c>
      <c r="Q1185" s="113">
        <v>0</v>
      </c>
      <c r="R1185" s="113">
        <f>Q1185*H1185</f>
        <v>0</v>
      </c>
      <c r="S1185" s="113">
        <v>0</v>
      </c>
      <c r="T1185" s="114">
        <f>S1185*H1185</f>
        <v>0</v>
      </c>
      <c r="AR1185" s="115" t="s">
        <v>112</v>
      </c>
      <c r="AT1185" s="115" t="s">
        <v>107</v>
      </c>
      <c r="AU1185" s="115" t="s">
        <v>66</v>
      </c>
      <c r="AY1185" s="13" t="s">
        <v>113</v>
      </c>
      <c r="BE1185" s="116">
        <f>IF(N1185="základní",J1185,0)</f>
        <v>242400</v>
      </c>
      <c r="BF1185" s="116">
        <f>IF(N1185="snížená",J1185,0)</f>
        <v>0</v>
      </c>
      <c r="BG1185" s="116">
        <f>IF(N1185="zákl. přenesená",J1185,0)</f>
        <v>0</v>
      </c>
      <c r="BH1185" s="116">
        <f>IF(N1185="sníž. přenesená",J1185,0)</f>
        <v>0</v>
      </c>
      <c r="BI1185" s="116">
        <f>IF(N1185="nulová",J1185,0)</f>
        <v>0</v>
      </c>
      <c r="BJ1185" s="13" t="s">
        <v>74</v>
      </c>
      <c r="BK1185" s="116">
        <f>ROUND(I1185*H1185,2)</f>
        <v>242400</v>
      </c>
      <c r="BL1185" s="13" t="s">
        <v>112</v>
      </c>
      <c r="BM1185" s="115" t="s">
        <v>2598</v>
      </c>
    </row>
    <row r="1186" spans="2:65" s="1" customFormat="1" ht="39">
      <c r="B1186" s="25"/>
      <c r="D1186" s="117" t="s">
        <v>114</v>
      </c>
      <c r="F1186" s="118" t="s">
        <v>2599</v>
      </c>
      <c r="L1186" s="25"/>
      <c r="M1186" s="119"/>
      <c r="T1186" s="46"/>
      <c r="AT1186" s="13" t="s">
        <v>114</v>
      </c>
      <c r="AU1186" s="13" t="s">
        <v>66</v>
      </c>
    </row>
    <row r="1187" spans="2:65" s="1" customFormat="1" ht="16.5" customHeight="1">
      <c r="B1187" s="104"/>
      <c r="C1187" s="105" t="s">
        <v>1361</v>
      </c>
      <c r="D1187" s="105" t="s">
        <v>107</v>
      </c>
      <c r="E1187" s="106" t="s">
        <v>2600</v>
      </c>
      <c r="F1187" s="107" t="s">
        <v>2601</v>
      </c>
      <c r="G1187" s="108" t="s">
        <v>2565</v>
      </c>
      <c r="H1187" s="109">
        <v>30</v>
      </c>
      <c r="I1187" s="110">
        <v>8080</v>
      </c>
      <c r="J1187" s="110">
        <f>ROUND(I1187*H1187,2)</f>
        <v>242400</v>
      </c>
      <c r="K1187" s="107" t="s">
        <v>111</v>
      </c>
      <c r="L1187" s="25"/>
      <c r="M1187" s="111" t="s">
        <v>3</v>
      </c>
      <c r="N1187" s="112" t="s">
        <v>37</v>
      </c>
      <c r="O1187" s="113">
        <v>0</v>
      </c>
      <c r="P1187" s="113">
        <f>O1187*H1187</f>
        <v>0</v>
      </c>
      <c r="Q1187" s="113">
        <v>0</v>
      </c>
      <c r="R1187" s="113">
        <f>Q1187*H1187</f>
        <v>0</v>
      </c>
      <c r="S1187" s="113">
        <v>0</v>
      </c>
      <c r="T1187" s="114">
        <f>S1187*H1187</f>
        <v>0</v>
      </c>
      <c r="AR1187" s="115" t="s">
        <v>112</v>
      </c>
      <c r="AT1187" s="115" t="s">
        <v>107</v>
      </c>
      <c r="AU1187" s="115" t="s">
        <v>66</v>
      </c>
      <c r="AY1187" s="13" t="s">
        <v>113</v>
      </c>
      <c r="BE1187" s="116">
        <f>IF(N1187="základní",J1187,0)</f>
        <v>242400</v>
      </c>
      <c r="BF1187" s="116">
        <f>IF(N1187="snížená",J1187,0)</f>
        <v>0</v>
      </c>
      <c r="BG1187" s="116">
        <f>IF(N1187="zákl. přenesená",J1187,0)</f>
        <v>0</v>
      </c>
      <c r="BH1187" s="116">
        <f>IF(N1187="sníž. přenesená",J1187,0)</f>
        <v>0</v>
      </c>
      <c r="BI1187" s="116">
        <f>IF(N1187="nulová",J1187,0)</f>
        <v>0</v>
      </c>
      <c r="BJ1187" s="13" t="s">
        <v>74</v>
      </c>
      <c r="BK1187" s="116">
        <f>ROUND(I1187*H1187,2)</f>
        <v>242400</v>
      </c>
      <c r="BL1187" s="13" t="s">
        <v>112</v>
      </c>
      <c r="BM1187" s="115" t="s">
        <v>2602</v>
      </c>
    </row>
    <row r="1188" spans="2:65" s="1" customFormat="1" ht="39">
      <c r="B1188" s="25"/>
      <c r="D1188" s="117" t="s">
        <v>114</v>
      </c>
      <c r="F1188" s="118" t="s">
        <v>2603</v>
      </c>
      <c r="L1188" s="25"/>
      <c r="M1188" s="119"/>
      <c r="T1188" s="46"/>
      <c r="AT1188" s="13" t="s">
        <v>114</v>
      </c>
      <c r="AU1188" s="13" t="s">
        <v>66</v>
      </c>
    </row>
    <row r="1189" spans="2:65" s="1" customFormat="1" ht="16.5" customHeight="1">
      <c r="B1189" s="104"/>
      <c r="C1189" s="105" t="s">
        <v>2604</v>
      </c>
      <c r="D1189" s="105" t="s">
        <v>107</v>
      </c>
      <c r="E1189" s="106" t="s">
        <v>2605</v>
      </c>
      <c r="F1189" s="107" t="s">
        <v>2606</v>
      </c>
      <c r="G1189" s="108" t="s">
        <v>2565</v>
      </c>
      <c r="H1189" s="109">
        <v>30</v>
      </c>
      <c r="I1189" s="110">
        <v>8080</v>
      </c>
      <c r="J1189" s="110">
        <f>ROUND(I1189*H1189,2)</f>
        <v>242400</v>
      </c>
      <c r="K1189" s="107" t="s">
        <v>111</v>
      </c>
      <c r="L1189" s="25"/>
      <c r="M1189" s="111" t="s">
        <v>3</v>
      </c>
      <c r="N1189" s="112" t="s">
        <v>37</v>
      </c>
      <c r="O1189" s="113">
        <v>0</v>
      </c>
      <c r="P1189" s="113">
        <f>O1189*H1189</f>
        <v>0</v>
      </c>
      <c r="Q1189" s="113">
        <v>0</v>
      </c>
      <c r="R1189" s="113">
        <f>Q1189*H1189</f>
        <v>0</v>
      </c>
      <c r="S1189" s="113">
        <v>0</v>
      </c>
      <c r="T1189" s="114">
        <f>S1189*H1189</f>
        <v>0</v>
      </c>
      <c r="AR1189" s="115" t="s">
        <v>112</v>
      </c>
      <c r="AT1189" s="115" t="s">
        <v>107</v>
      </c>
      <c r="AU1189" s="115" t="s">
        <v>66</v>
      </c>
      <c r="AY1189" s="13" t="s">
        <v>113</v>
      </c>
      <c r="BE1189" s="116">
        <f>IF(N1189="základní",J1189,0)</f>
        <v>242400</v>
      </c>
      <c r="BF1189" s="116">
        <f>IF(N1189="snížená",J1189,0)</f>
        <v>0</v>
      </c>
      <c r="BG1189" s="116">
        <f>IF(N1189="zákl. přenesená",J1189,0)</f>
        <v>0</v>
      </c>
      <c r="BH1189" s="116">
        <f>IF(N1189="sníž. přenesená",J1189,0)</f>
        <v>0</v>
      </c>
      <c r="BI1189" s="116">
        <f>IF(N1189="nulová",J1189,0)</f>
        <v>0</v>
      </c>
      <c r="BJ1189" s="13" t="s">
        <v>74</v>
      </c>
      <c r="BK1189" s="116">
        <f>ROUND(I1189*H1189,2)</f>
        <v>242400</v>
      </c>
      <c r="BL1189" s="13" t="s">
        <v>112</v>
      </c>
      <c r="BM1189" s="115" t="s">
        <v>2607</v>
      </c>
    </row>
    <row r="1190" spans="2:65" s="1" customFormat="1" ht="39">
      <c r="B1190" s="25"/>
      <c r="D1190" s="117" t="s">
        <v>114</v>
      </c>
      <c r="F1190" s="118" t="s">
        <v>2608</v>
      </c>
      <c r="L1190" s="25"/>
      <c r="M1190" s="119"/>
      <c r="T1190" s="46"/>
      <c r="AT1190" s="13" t="s">
        <v>114</v>
      </c>
      <c r="AU1190" s="13" t="s">
        <v>66</v>
      </c>
    </row>
    <row r="1191" spans="2:65" s="1" customFormat="1" ht="16.5" customHeight="1">
      <c r="B1191" s="104"/>
      <c r="C1191" s="105" t="s">
        <v>1365</v>
      </c>
      <c r="D1191" s="105" t="s">
        <v>107</v>
      </c>
      <c r="E1191" s="106" t="s">
        <v>2609</v>
      </c>
      <c r="F1191" s="107" t="s">
        <v>2610</v>
      </c>
      <c r="G1191" s="108" t="s">
        <v>2565</v>
      </c>
      <c r="H1191" s="109">
        <v>150</v>
      </c>
      <c r="I1191" s="110">
        <v>7000</v>
      </c>
      <c r="J1191" s="110">
        <f>ROUND(I1191*H1191,2)</f>
        <v>1050000</v>
      </c>
      <c r="K1191" s="107" t="s">
        <v>111</v>
      </c>
      <c r="L1191" s="25"/>
      <c r="M1191" s="111" t="s">
        <v>3</v>
      </c>
      <c r="N1191" s="112" t="s">
        <v>37</v>
      </c>
      <c r="O1191" s="113">
        <v>0</v>
      </c>
      <c r="P1191" s="113">
        <f>O1191*H1191</f>
        <v>0</v>
      </c>
      <c r="Q1191" s="113">
        <v>0</v>
      </c>
      <c r="R1191" s="113">
        <f>Q1191*H1191</f>
        <v>0</v>
      </c>
      <c r="S1191" s="113">
        <v>0</v>
      </c>
      <c r="T1191" s="114">
        <f>S1191*H1191</f>
        <v>0</v>
      </c>
      <c r="AR1191" s="115" t="s">
        <v>112</v>
      </c>
      <c r="AT1191" s="115" t="s">
        <v>107</v>
      </c>
      <c r="AU1191" s="115" t="s">
        <v>66</v>
      </c>
      <c r="AY1191" s="13" t="s">
        <v>113</v>
      </c>
      <c r="BE1191" s="116">
        <f>IF(N1191="základní",J1191,0)</f>
        <v>1050000</v>
      </c>
      <c r="BF1191" s="116">
        <f>IF(N1191="snížená",J1191,0)</f>
        <v>0</v>
      </c>
      <c r="BG1191" s="116">
        <f>IF(N1191="zákl. přenesená",J1191,0)</f>
        <v>0</v>
      </c>
      <c r="BH1191" s="116">
        <f>IF(N1191="sníž. přenesená",J1191,0)</f>
        <v>0</v>
      </c>
      <c r="BI1191" s="116">
        <f>IF(N1191="nulová",J1191,0)</f>
        <v>0</v>
      </c>
      <c r="BJ1191" s="13" t="s">
        <v>74</v>
      </c>
      <c r="BK1191" s="116">
        <f>ROUND(I1191*H1191,2)</f>
        <v>1050000</v>
      </c>
      <c r="BL1191" s="13" t="s">
        <v>112</v>
      </c>
      <c r="BM1191" s="115" t="s">
        <v>2611</v>
      </c>
    </row>
    <row r="1192" spans="2:65" s="1" customFormat="1" ht="39">
      <c r="B1192" s="25"/>
      <c r="D1192" s="117" t="s">
        <v>114</v>
      </c>
      <c r="F1192" s="118" t="s">
        <v>2612</v>
      </c>
      <c r="L1192" s="25"/>
      <c r="M1192" s="119"/>
      <c r="T1192" s="46"/>
      <c r="AT1192" s="13" t="s">
        <v>114</v>
      </c>
      <c r="AU1192" s="13" t="s">
        <v>66</v>
      </c>
    </row>
    <row r="1193" spans="2:65" s="1" customFormat="1" ht="16.5" customHeight="1">
      <c r="B1193" s="104"/>
      <c r="C1193" s="105" t="s">
        <v>2613</v>
      </c>
      <c r="D1193" s="105" t="s">
        <v>107</v>
      </c>
      <c r="E1193" s="106" t="s">
        <v>2614</v>
      </c>
      <c r="F1193" s="107" t="s">
        <v>2615</v>
      </c>
      <c r="G1193" s="108" t="s">
        <v>2565</v>
      </c>
      <c r="H1193" s="109">
        <v>100</v>
      </c>
      <c r="I1193" s="110">
        <v>7000</v>
      </c>
      <c r="J1193" s="110">
        <f>ROUND(I1193*H1193,2)</f>
        <v>700000</v>
      </c>
      <c r="K1193" s="107" t="s">
        <v>111</v>
      </c>
      <c r="L1193" s="25"/>
      <c r="M1193" s="111" t="s">
        <v>3</v>
      </c>
      <c r="N1193" s="112" t="s">
        <v>37</v>
      </c>
      <c r="O1193" s="113">
        <v>0</v>
      </c>
      <c r="P1193" s="113">
        <f>O1193*H1193</f>
        <v>0</v>
      </c>
      <c r="Q1193" s="113">
        <v>0</v>
      </c>
      <c r="R1193" s="113">
        <f>Q1193*H1193</f>
        <v>0</v>
      </c>
      <c r="S1193" s="113">
        <v>0</v>
      </c>
      <c r="T1193" s="114">
        <f>S1193*H1193</f>
        <v>0</v>
      </c>
      <c r="AR1193" s="115" t="s">
        <v>112</v>
      </c>
      <c r="AT1193" s="115" t="s">
        <v>107</v>
      </c>
      <c r="AU1193" s="115" t="s">
        <v>66</v>
      </c>
      <c r="AY1193" s="13" t="s">
        <v>113</v>
      </c>
      <c r="BE1193" s="116">
        <f>IF(N1193="základní",J1193,0)</f>
        <v>700000</v>
      </c>
      <c r="BF1193" s="116">
        <f>IF(N1193="snížená",J1193,0)</f>
        <v>0</v>
      </c>
      <c r="BG1193" s="116">
        <f>IF(N1193="zákl. přenesená",J1193,0)</f>
        <v>0</v>
      </c>
      <c r="BH1193" s="116">
        <f>IF(N1193="sníž. přenesená",J1193,0)</f>
        <v>0</v>
      </c>
      <c r="BI1193" s="116">
        <f>IF(N1193="nulová",J1193,0)</f>
        <v>0</v>
      </c>
      <c r="BJ1193" s="13" t="s">
        <v>74</v>
      </c>
      <c r="BK1193" s="116">
        <f>ROUND(I1193*H1193,2)</f>
        <v>700000</v>
      </c>
      <c r="BL1193" s="13" t="s">
        <v>112</v>
      </c>
      <c r="BM1193" s="115" t="s">
        <v>2616</v>
      </c>
    </row>
    <row r="1194" spans="2:65" s="1" customFormat="1" ht="39">
      <c r="B1194" s="25"/>
      <c r="D1194" s="117" t="s">
        <v>114</v>
      </c>
      <c r="F1194" s="118" t="s">
        <v>2617</v>
      </c>
      <c r="L1194" s="25"/>
      <c r="M1194" s="119"/>
      <c r="T1194" s="46"/>
      <c r="AT1194" s="13" t="s">
        <v>114</v>
      </c>
      <c r="AU1194" s="13" t="s">
        <v>66</v>
      </c>
    </row>
    <row r="1195" spans="2:65" s="1" customFormat="1" ht="16.5" customHeight="1">
      <c r="B1195" s="104"/>
      <c r="C1195" s="105" t="s">
        <v>1370</v>
      </c>
      <c r="D1195" s="105" t="s">
        <v>107</v>
      </c>
      <c r="E1195" s="106" t="s">
        <v>2618</v>
      </c>
      <c r="F1195" s="107" t="s">
        <v>2619</v>
      </c>
      <c r="G1195" s="108" t="s">
        <v>2565</v>
      </c>
      <c r="H1195" s="109">
        <v>150</v>
      </c>
      <c r="I1195" s="110">
        <v>6900</v>
      </c>
      <c r="J1195" s="110">
        <f>ROUND(I1195*H1195,2)</f>
        <v>1035000</v>
      </c>
      <c r="K1195" s="107" t="s">
        <v>111</v>
      </c>
      <c r="L1195" s="25"/>
      <c r="M1195" s="111" t="s">
        <v>3</v>
      </c>
      <c r="N1195" s="112" t="s">
        <v>37</v>
      </c>
      <c r="O1195" s="113">
        <v>0</v>
      </c>
      <c r="P1195" s="113">
        <f>O1195*H1195</f>
        <v>0</v>
      </c>
      <c r="Q1195" s="113">
        <v>0</v>
      </c>
      <c r="R1195" s="113">
        <f>Q1195*H1195</f>
        <v>0</v>
      </c>
      <c r="S1195" s="113">
        <v>0</v>
      </c>
      <c r="T1195" s="114">
        <f>S1195*H1195</f>
        <v>0</v>
      </c>
      <c r="AR1195" s="115" t="s">
        <v>112</v>
      </c>
      <c r="AT1195" s="115" t="s">
        <v>107</v>
      </c>
      <c r="AU1195" s="115" t="s">
        <v>66</v>
      </c>
      <c r="AY1195" s="13" t="s">
        <v>113</v>
      </c>
      <c r="BE1195" s="116">
        <f>IF(N1195="základní",J1195,0)</f>
        <v>1035000</v>
      </c>
      <c r="BF1195" s="116">
        <f>IF(N1195="snížená",J1195,0)</f>
        <v>0</v>
      </c>
      <c r="BG1195" s="116">
        <f>IF(N1195="zákl. přenesená",J1195,0)</f>
        <v>0</v>
      </c>
      <c r="BH1195" s="116">
        <f>IF(N1195="sníž. přenesená",J1195,0)</f>
        <v>0</v>
      </c>
      <c r="BI1195" s="116">
        <f>IF(N1195="nulová",J1195,0)</f>
        <v>0</v>
      </c>
      <c r="BJ1195" s="13" t="s">
        <v>74</v>
      </c>
      <c r="BK1195" s="116">
        <f>ROUND(I1195*H1195,2)</f>
        <v>1035000</v>
      </c>
      <c r="BL1195" s="13" t="s">
        <v>112</v>
      </c>
      <c r="BM1195" s="115" t="s">
        <v>2620</v>
      </c>
    </row>
    <row r="1196" spans="2:65" s="1" customFormat="1" ht="39">
      <c r="B1196" s="25"/>
      <c r="D1196" s="117" t="s">
        <v>114</v>
      </c>
      <c r="F1196" s="118" t="s">
        <v>2621</v>
      </c>
      <c r="L1196" s="25"/>
      <c r="M1196" s="119"/>
      <c r="T1196" s="46"/>
      <c r="AT1196" s="13" t="s">
        <v>114</v>
      </c>
      <c r="AU1196" s="13" t="s">
        <v>66</v>
      </c>
    </row>
    <row r="1197" spans="2:65" s="1" customFormat="1" ht="16.5" customHeight="1">
      <c r="B1197" s="104"/>
      <c r="C1197" s="105" t="s">
        <v>2622</v>
      </c>
      <c r="D1197" s="105" t="s">
        <v>107</v>
      </c>
      <c r="E1197" s="106" t="s">
        <v>2623</v>
      </c>
      <c r="F1197" s="107" t="s">
        <v>2624</v>
      </c>
      <c r="G1197" s="108" t="s">
        <v>2565</v>
      </c>
      <c r="H1197" s="109">
        <v>100</v>
      </c>
      <c r="I1197" s="110">
        <v>7810</v>
      </c>
      <c r="J1197" s="110">
        <f>ROUND(I1197*H1197,2)</f>
        <v>781000</v>
      </c>
      <c r="K1197" s="107" t="s">
        <v>111</v>
      </c>
      <c r="L1197" s="25"/>
      <c r="M1197" s="111" t="s">
        <v>3</v>
      </c>
      <c r="N1197" s="112" t="s">
        <v>37</v>
      </c>
      <c r="O1197" s="113">
        <v>0</v>
      </c>
      <c r="P1197" s="113">
        <f>O1197*H1197</f>
        <v>0</v>
      </c>
      <c r="Q1197" s="113">
        <v>0</v>
      </c>
      <c r="R1197" s="113">
        <f>Q1197*H1197</f>
        <v>0</v>
      </c>
      <c r="S1197" s="113">
        <v>0</v>
      </c>
      <c r="T1197" s="114">
        <f>S1197*H1197</f>
        <v>0</v>
      </c>
      <c r="AR1197" s="115" t="s">
        <v>112</v>
      </c>
      <c r="AT1197" s="115" t="s">
        <v>107</v>
      </c>
      <c r="AU1197" s="115" t="s">
        <v>66</v>
      </c>
      <c r="AY1197" s="13" t="s">
        <v>113</v>
      </c>
      <c r="BE1197" s="116">
        <f>IF(N1197="základní",J1197,0)</f>
        <v>781000</v>
      </c>
      <c r="BF1197" s="116">
        <f>IF(N1197="snížená",J1197,0)</f>
        <v>0</v>
      </c>
      <c r="BG1197" s="116">
        <f>IF(N1197="zákl. přenesená",J1197,0)</f>
        <v>0</v>
      </c>
      <c r="BH1197" s="116">
        <f>IF(N1197="sníž. přenesená",J1197,0)</f>
        <v>0</v>
      </c>
      <c r="BI1197" s="116">
        <f>IF(N1197="nulová",J1197,0)</f>
        <v>0</v>
      </c>
      <c r="BJ1197" s="13" t="s">
        <v>74</v>
      </c>
      <c r="BK1197" s="116">
        <f>ROUND(I1197*H1197,2)</f>
        <v>781000</v>
      </c>
      <c r="BL1197" s="13" t="s">
        <v>112</v>
      </c>
      <c r="BM1197" s="115" t="s">
        <v>2625</v>
      </c>
    </row>
    <row r="1198" spans="2:65" s="1" customFormat="1" ht="39">
      <c r="B1198" s="25"/>
      <c r="D1198" s="117" t="s">
        <v>114</v>
      </c>
      <c r="F1198" s="118" t="s">
        <v>2626</v>
      </c>
      <c r="L1198" s="25"/>
      <c r="M1198" s="119"/>
      <c r="T1198" s="46"/>
      <c r="AT1198" s="13" t="s">
        <v>114</v>
      </c>
      <c r="AU1198" s="13" t="s">
        <v>66</v>
      </c>
    </row>
    <row r="1199" spans="2:65" s="1" customFormat="1" ht="16.5" customHeight="1">
      <c r="B1199" s="104"/>
      <c r="C1199" s="105" t="s">
        <v>1374</v>
      </c>
      <c r="D1199" s="105" t="s">
        <v>107</v>
      </c>
      <c r="E1199" s="106" t="s">
        <v>2627</v>
      </c>
      <c r="F1199" s="107" t="s">
        <v>2628</v>
      </c>
      <c r="G1199" s="108" t="s">
        <v>2565</v>
      </c>
      <c r="H1199" s="109">
        <v>100</v>
      </c>
      <c r="I1199" s="110">
        <v>7810</v>
      </c>
      <c r="J1199" s="110">
        <f>ROUND(I1199*H1199,2)</f>
        <v>781000</v>
      </c>
      <c r="K1199" s="107" t="s">
        <v>111</v>
      </c>
      <c r="L1199" s="25"/>
      <c r="M1199" s="111" t="s">
        <v>3</v>
      </c>
      <c r="N1199" s="112" t="s">
        <v>37</v>
      </c>
      <c r="O1199" s="113">
        <v>0</v>
      </c>
      <c r="P1199" s="113">
        <f>O1199*H1199</f>
        <v>0</v>
      </c>
      <c r="Q1199" s="113">
        <v>0</v>
      </c>
      <c r="R1199" s="113">
        <f>Q1199*H1199</f>
        <v>0</v>
      </c>
      <c r="S1199" s="113">
        <v>0</v>
      </c>
      <c r="T1199" s="114">
        <f>S1199*H1199</f>
        <v>0</v>
      </c>
      <c r="AR1199" s="115" t="s">
        <v>112</v>
      </c>
      <c r="AT1199" s="115" t="s">
        <v>107</v>
      </c>
      <c r="AU1199" s="115" t="s">
        <v>66</v>
      </c>
      <c r="AY1199" s="13" t="s">
        <v>113</v>
      </c>
      <c r="BE1199" s="116">
        <f>IF(N1199="základní",J1199,0)</f>
        <v>781000</v>
      </c>
      <c r="BF1199" s="116">
        <f>IF(N1199="snížená",J1199,0)</f>
        <v>0</v>
      </c>
      <c r="BG1199" s="116">
        <f>IF(N1199="zákl. přenesená",J1199,0)</f>
        <v>0</v>
      </c>
      <c r="BH1199" s="116">
        <f>IF(N1199="sníž. přenesená",J1199,0)</f>
        <v>0</v>
      </c>
      <c r="BI1199" s="116">
        <f>IF(N1199="nulová",J1199,0)</f>
        <v>0</v>
      </c>
      <c r="BJ1199" s="13" t="s">
        <v>74</v>
      </c>
      <c r="BK1199" s="116">
        <f>ROUND(I1199*H1199,2)</f>
        <v>781000</v>
      </c>
      <c r="BL1199" s="13" t="s">
        <v>112</v>
      </c>
      <c r="BM1199" s="115" t="s">
        <v>2629</v>
      </c>
    </row>
    <row r="1200" spans="2:65" s="1" customFormat="1" ht="39">
      <c r="B1200" s="25"/>
      <c r="D1200" s="117" t="s">
        <v>114</v>
      </c>
      <c r="F1200" s="118" t="s">
        <v>2630</v>
      </c>
      <c r="L1200" s="25"/>
      <c r="M1200" s="119"/>
      <c r="T1200" s="46"/>
      <c r="AT1200" s="13" t="s">
        <v>114</v>
      </c>
      <c r="AU1200" s="13" t="s">
        <v>66</v>
      </c>
    </row>
    <row r="1201" spans="2:65" s="1" customFormat="1" ht="16.5" customHeight="1">
      <c r="B1201" s="104"/>
      <c r="C1201" s="105" t="s">
        <v>2631</v>
      </c>
      <c r="D1201" s="105" t="s">
        <v>107</v>
      </c>
      <c r="E1201" s="106" t="s">
        <v>2632</v>
      </c>
      <c r="F1201" s="107" t="s">
        <v>2633</v>
      </c>
      <c r="G1201" s="108" t="s">
        <v>2565</v>
      </c>
      <c r="H1201" s="109">
        <v>120</v>
      </c>
      <c r="I1201" s="110">
        <v>7700</v>
      </c>
      <c r="J1201" s="110">
        <f>ROUND(I1201*H1201,2)</f>
        <v>924000</v>
      </c>
      <c r="K1201" s="107" t="s">
        <v>111</v>
      </c>
      <c r="L1201" s="25"/>
      <c r="M1201" s="111" t="s">
        <v>3</v>
      </c>
      <c r="N1201" s="112" t="s">
        <v>37</v>
      </c>
      <c r="O1201" s="113">
        <v>0</v>
      </c>
      <c r="P1201" s="113">
        <f>O1201*H1201</f>
        <v>0</v>
      </c>
      <c r="Q1201" s="113">
        <v>0</v>
      </c>
      <c r="R1201" s="113">
        <f>Q1201*H1201</f>
        <v>0</v>
      </c>
      <c r="S1201" s="113">
        <v>0</v>
      </c>
      <c r="T1201" s="114">
        <f>S1201*H1201</f>
        <v>0</v>
      </c>
      <c r="AR1201" s="115" t="s">
        <v>112</v>
      </c>
      <c r="AT1201" s="115" t="s">
        <v>107</v>
      </c>
      <c r="AU1201" s="115" t="s">
        <v>66</v>
      </c>
      <c r="AY1201" s="13" t="s">
        <v>113</v>
      </c>
      <c r="BE1201" s="116">
        <f>IF(N1201="základní",J1201,0)</f>
        <v>924000</v>
      </c>
      <c r="BF1201" s="116">
        <f>IF(N1201="snížená",J1201,0)</f>
        <v>0</v>
      </c>
      <c r="BG1201" s="116">
        <f>IF(N1201="zákl. přenesená",J1201,0)</f>
        <v>0</v>
      </c>
      <c r="BH1201" s="116">
        <f>IF(N1201="sníž. přenesená",J1201,0)</f>
        <v>0</v>
      </c>
      <c r="BI1201" s="116">
        <f>IF(N1201="nulová",J1201,0)</f>
        <v>0</v>
      </c>
      <c r="BJ1201" s="13" t="s">
        <v>74</v>
      </c>
      <c r="BK1201" s="116">
        <f>ROUND(I1201*H1201,2)</f>
        <v>924000</v>
      </c>
      <c r="BL1201" s="13" t="s">
        <v>112</v>
      </c>
      <c r="BM1201" s="115" t="s">
        <v>2634</v>
      </c>
    </row>
    <row r="1202" spans="2:65" s="1" customFormat="1" ht="39">
      <c r="B1202" s="25"/>
      <c r="D1202" s="117" t="s">
        <v>114</v>
      </c>
      <c r="F1202" s="118" t="s">
        <v>2635</v>
      </c>
      <c r="L1202" s="25"/>
      <c r="M1202" s="119"/>
      <c r="T1202" s="46"/>
      <c r="AT1202" s="13" t="s">
        <v>114</v>
      </c>
      <c r="AU1202" s="13" t="s">
        <v>66</v>
      </c>
    </row>
    <row r="1203" spans="2:65" s="1" customFormat="1" ht="16.5" customHeight="1">
      <c r="B1203" s="104"/>
      <c r="C1203" s="105" t="s">
        <v>1379</v>
      </c>
      <c r="D1203" s="105" t="s">
        <v>107</v>
      </c>
      <c r="E1203" s="106" t="s">
        <v>2636</v>
      </c>
      <c r="F1203" s="107" t="s">
        <v>2637</v>
      </c>
      <c r="G1203" s="108" t="s">
        <v>2565</v>
      </c>
      <c r="H1203" s="109">
        <v>40</v>
      </c>
      <c r="I1203" s="110">
        <v>7700</v>
      </c>
      <c r="J1203" s="110">
        <f>ROUND(I1203*H1203,2)</f>
        <v>308000</v>
      </c>
      <c r="K1203" s="107" t="s">
        <v>111</v>
      </c>
      <c r="L1203" s="25"/>
      <c r="M1203" s="111" t="s">
        <v>3</v>
      </c>
      <c r="N1203" s="112" t="s">
        <v>37</v>
      </c>
      <c r="O1203" s="113">
        <v>0</v>
      </c>
      <c r="P1203" s="113">
        <f>O1203*H1203</f>
        <v>0</v>
      </c>
      <c r="Q1203" s="113">
        <v>0</v>
      </c>
      <c r="R1203" s="113">
        <f>Q1203*H1203</f>
        <v>0</v>
      </c>
      <c r="S1203" s="113">
        <v>0</v>
      </c>
      <c r="T1203" s="114">
        <f>S1203*H1203</f>
        <v>0</v>
      </c>
      <c r="AR1203" s="115" t="s">
        <v>112</v>
      </c>
      <c r="AT1203" s="115" t="s">
        <v>107</v>
      </c>
      <c r="AU1203" s="115" t="s">
        <v>66</v>
      </c>
      <c r="AY1203" s="13" t="s">
        <v>113</v>
      </c>
      <c r="BE1203" s="116">
        <f>IF(N1203="základní",J1203,0)</f>
        <v>308000</v>
      </c>
      <c r="BF1203" s="116">
        <f>IF(N1203="snížená",J1203,0)</f>
        <v>0</v>
      </c>
      <c r="BG1203" s="116">
        <f>IF(N1203="zákl. přenesená",J1203,0)</f>
        <v>0</v>
      </c>
      <c r="BH1203" s="116">
        <f>IF(N1203="sníž. přenesená",J1203,0)</f>
        <v>0</v>
      </c>
      <c r="BI1203" s="116">
        <f>IF(N1203="nulová",J1203,0)</f>
        <v>0</v>
      </c>
      <c r="BJ1203" s="13" t="s">
        <v>74</v>
      </c>
      <c r="BK1203" s="116">
        <f>ROUND(I1203*H1203,2)</f>
        <v>308000</v>
      </c>
      <c r="BL1203" s="13" t="s">
        <v>112</v>
      </c>
      <c r="BM1203" s="115" t="s">
        <v>2638</v>
      </c>
    </row>
    <row r="1204" spans="2:65" s="1" customFormat="1" ht="39">
      <c r="B1204" s="25"/>
      <c r="D1204" s="117" t="s">
        <v>114</v>
      </c>
      <c r="F1204" s="118" t="s">
        <v>2639</v>
      </c>
      <c r="L1204" s="25"/>
      <c r="M1204" s="119"/>
      <c r="T1204" s="46"/>
      <c r="AT1204" s="13" t="s">
        <v>114</v>
      </c>
      <c r="AU1204" s="13" t="s">
        <v>66</v>
      </c>
    </row>
    <row r="1205" spans="2:65" s="1" customFormat="1" ht="16.5" customHeight="1">
      <c r="B1205" s="104"/>
      <c r="C1205" s="105" t="s">
        <v>2640</v>
      </c>
      <c r="D1205" s="105" t="s">
        <v>107</v>
      </c>
      <c r="E1205" s="106" t="s">
        <v>2641</v>
      </c>
      <c r="F1205" s="107" t="s">
        <v>2642</v>
      </c>
      <c r="G1205" s="108" t="s">
        <v>2565</v>
      </c>
      <c r="H1205" s="109">
        <v>40</v>
      </c>
      <c r="I1205" s="110">
        <v>11500</v>
      </c>
      <c r="J1205" s="110">
        <f>ROUND(I1205*H1205,2)</f>
        <v>460000</v>
      </c>
      <c r="K1205" s="107" t="s">
        <v>111</v>
      </c>
      <c r="L1205" s="25"/>
      <c r="M1205" s="111" t="s">
        <v>3</v>
      </c>
      <c r="N1205" s="112" t="s">
        <v>37</v>
      </c>
      <c r="O1205" s="113">
        <v>0</v>
      </c>
      <c r="P1205" s="113">
        <f>O1205*H1205</f>
        <v>0</v>
      </c>
      <c r="Q1205" s="113">
        <v>0</v>
      </c>
      <c r="R1205" s="113">
        <f>Q1205*H1205</f>
        <v>0</v>
      </c>
      <c r="S1205" s="113">
        <v>0</v>
      </c>
      <c r="T1205" s="114">
        <f>S1205*H1205</f>
        <v>0</v>
      </c>
      <c r="AR1205" s="115" t="s">
        <v>112</v>
      </c>
      <c r="AT1205" s="115" t="s">
        <v>107</v>
      </c>
      <c r="AU1205" s="115" t="s">
        <v>66</v>
      </c>
      <c r="AY1205" s="13" t="s">
        <v>113</v>
      </c>
      <c r="BE1205" s="116">
        <f>IF(N1205="základní",J1205,0)</f>
        <v>460000</v>
      </c>
      <c r="BF1205" s="116">
        <f>IF(N1205="snížená",J1205,0)</f>
        <v>0</v>
      </c>
      <c r="BG1205" s="116">
        <f>IF(N1205="zákl. přenesená",J1205,0)</f>
        <v>0</v>
      </c>
      <c r="BH1205" s="116">
        <f>IF(N1205="sníž. přenesená",J1205,0)</f>
        <v>0</v>
      </c>
      <c r="BI1205" s="116">
        <f>IF(N1205="nulová",J1205,0)</f>
        <v>0</v>
      </c>
      <c r="BJ1205" s="13" t="s">
        <v>74</v>
      </c>
      <c r="BK1205" s="116">
        <f>ROUND(I1205*H1205,2)</f>
        <v>460000</v>
      </c>
      <c r="BL1205" s="13" t="s">
        <v>112</v>
      </c>
      <c r="BM1205" s="115" t="s">
        <v>2643</v>
      </c>
    </row>
    <row r="1206" spans="2:65" s="1" customFormat="1" ht="39">
      <c r="B1206" s="25"/>
      <c r="D1206" s="117" t="s">
        <v>114</v>
      </c>
      <c r="F1206" s="118" t="s">
        <v>2644</v>
      </c>
      <c r="L1206" s="25"/>
      <c r="M1206" s="119"/>
      <c r="T1206" s="46"/>
      <c r="AT1206" s="13" t="s">
        <v>114</v>
      </c>
      <c r="AU1206" s="13" t="s">
        <v>66</v>
      </c>
    </row>
    <row r="1207" spans="2:65" s="1" customFormat="1" ht="16.5" customHeight="1">
      <c r="B1207" s="104"/>
      <c r="C1207" s="105" t="s">
        <v>1383</v>
      </c>
      <c r="D1207" s="105" t="s">
        <v>107</v>
      </c>
      <c r="E1207" s="106" t="s">
        <v>2645</v>
      </c>
      <c r="F1207" s="107" t="s">
        <v>2646</v>
      </c>
      <c r="G1207" s="108" t="s">
        <v>2565</v>
      </c>
      <c r="H1207" s="109">
        <v>40</v>
      </c>
      <c r="I1207" s="110">
        <v>12100</v>
      </c>
      <c r="J1207" s="110">
        <f>ROUND(I1207*H1207,2)</f>
        <v>484000</v>
      </c>
      <c r="K1207" s="107" t="s">
        <v>111</v>
      </c>
      <c r="L1207" s="25"/>
      <c r="M1207" s="111" t="s">
        <v>3</v>
      </c>
      <c r="N1207" s="112" t="s">
        <v>37</v>
      </c>
      <c r="O1207" s="113">
        <v>0</v>
      </c>
      <c r="P1207" s="113">
        <f>O1207*H1207</f>
        <v>0</v>
      </c>
      <c r="Q1207" s="113">
        <v>0</v>
      </c>
      <c r="R1207" s="113">
        <f>Q1207*H1207</f>
        <v>0</v>
      </c>
      <c r="S1207" s="113">
        <v>0</v>
      </c>
      <c r="T1207" s="114">
        <f>S1207*H1207</f>
        <v>0</v>
      </c>
      <c r="AR1207" s="115" t="s">
        <v>112</v>
      </c>
      <c r="AT1207" s="115" t="s">
        <v>107</v>
      </c>
      <c r="AU1207" s="115" t="s">
        <v>66</v>
      </c>
      <c r="AY1207" s="13" t="s">
        <v>113</v>
      </c>
      <c r="BE1207" s="116">
        <f>IF(N1207="základní",J1207,0)</f>
        <v>484000</v>
      </c>
      <c r="BF1207" s="116">
        <f>IF(N1207="snížená",J1207,0)</f>
        <v>0</v>
      </c>
      <c r="BG1207" s="116">
        <f>IF(N1207="zákl. přenesená",J1207,0)</f>
        <v>0</v>
      </c>
      <c r="BH1207" s="116">
        <f>IF(N1207="sníž. přenesená",J1207,0)</f>
        <v>0</v>
      </c>
      <c r="BI1207" s="116">
        <f>IF(N1207="nulová",J1207,0)</f>
        <v>0</v>
      </c>
      <c r="BJ1207" s="13" t="s">
        <v>74</v>
      </c>
      <c r="BK1207" s="116">
        <f>ROUND(I1207*H1207,2)</f>
        <v>484000</v>
      </c>
      <c r="BL1207" s="13" t="s">
        <v>112</v>
      </c>
      <c r="BM1207" s="115" t="s">
        <v>2647</v>
      </c>
    </row>
    <row r="1208" spans="2:65" s="1" customFormat="1" ht="39">
      <c r="B1208" s="25"/>
      <c r="D1208" s="117" t="s">
        <v>114</v>
      </c>
      <c r="F1208" s="118" t="s">
        <v>2648</v>
      </c>
      <c r="L1208" s="25"/>
      <c r="M1208" s="119"/>
      <c r="T1208" s="46"/>
      <c r="AT1208" s="13" t="s">
        <v>114</v>
      </c>
      <c r="AU1208" s="13" t="s">
        <v>66</v>
      </c>
    </row>
    <row r="1209" spans="2:65" s="1" customFormat="1" ht="16.5" customHeight="1">
      <c r="B1209" s="104"/>
      <c r="C1209" s="105" t="s">
        <v>2649</v>
      </c>
      <c r="D1209" s="105" t="s">
        <v>107</v>
      </c>
      <c r="E1209" s="106" t="s">
        <v>2650</v>
      </c>
      <c r="F1209" s="107" t="s">
        <v>2651</v>
      </c>
      <c r="G1209" s="108" t="s">
        <v>2565</v>
      </c>
      <c r="H1209" s="109">
        <v>40</v>
      </c>
      <c r="I1209" s="110">
        <v>12100</v>
      </c>
      <c r="J1209" s="110">
        <f>ROUND(I1209*H1209,2)</f>
        <v>484000</v>
      </c>
      <c r="K1209" s="107" t="s">
        <v>111</v>
      </c>
      <c r="L1209" s="25"/>
      <c r="M1209" s="111" t="s">
        <v>3</v>
      </c>
      <c r="N1209" s="112" t="s">
        <v>37</v>
      </c>
      <c r="O1209" s="113">
        <v>0</v>
      </c>
      <c r="P1209" s="113">
        <f>O1209*H1209</f>
        <v>0</v>
      </c>
      <c r="Q1209" s="113">
        <v>0</v>
      </c>
      <c r="R1209" s="113">
        <f>Q1209*H1209</f>
        <v>0</v>
      </c>
      <c r="S1209" s="113">
        <v>0</v>
      </c>
      <c r="T1209" s="114">
        <f>S1209*H1209</f>
        <v>0</v>
      </c>
      <c r="AR1209" s="115" t="s">
        <v>112</v>
      </c>
      <c r="AT1209" s="115" t="s">
        <v>107</v>
      </c>
      <c r="AU1209" s="115" t="s">
        <v>66</v>
      </c>
      <c r="AY1209" s="13" t="s">
        <v>113</v>
      </c>
      <c r="BE1209" s="116">
        <f>IF(N1209="základní",J1209,0)</f>
        <v>484000</v>
      </c>
      <c r="BF1209" s="116">
        <f>IF(N1209="snížená",J1209,0)</f>
        <v>0</v>
      </c>
      <c r="BG1209" s="116">
        <f>IF(N1209="zákl. přenesená",J1209,0)</f>
        <v>0</v>
      </c>
      <c r="BH1209" s="116">
        <f>IF(N1209="sníž. přenesená",J1209,0)</f>
        <v>0</v>
      </c>
      <c r="BI1209" s="116">
        <f>IF(N1209="nulová",J1209,0)</f>
        <v>0</v>
      </c>
      <c r="BJ1209" s="13" t="s">
        <v>74</v>
      </c>
      <c r="BK1209" s="116">
        <f>ROUND(I1209*H1209,2)</f>
        <v>484000</v>
      </c>
      <c r="BL1209" s="13" t="s">
        <v>112</v>
      </c>
      <c r="BM1209" s="115" t="s">
        <v>2652</v>
      </c>
    </row>
    <row r="1210" spans="2:65" s="1" customFormat="1" ht="39">
      <c r="B1210" s="25"/>
      <c r="D1210" s="117" t="s">
        <v>114</v>
      </c>
      <c r="F1210" s="118" t="s">
        <v>2653</v>
      </c>
      <c r="L1210" s="25"/>
      <c r="M1210" s="119"/>
      <c r="T1210" s="46"/>
      <c r="AT1210" s="13" t="s">
        <v>114</v>
      </c>
      <c r="AU1210" s="13" t="s">
        <v>66</v>
      </c>
    </row>
    <row r="1211" spans="2:65" s="1" customFormat="1" ht="16.5" customHeight="1">
      <c r="B1211" s="104"/>
      <c r="C1211" s="105" t="s">
        <v>1388</v>
      </c>
      <c r="D1211" s="105" t="s">
        <v>107</v>
      </c>
      <c r="E1211" s="106" t="s">
        <v>2654</v>
      </c>
      <c r="F1211" s="107" t="s">
        <v>2655</v>
      </c>
      <c r="G1211" s="108" t="s">
        <v>2565</v>
      </c>
      <c r="H1211" s="109">
        <v>40</v>
      </c>
      <c r="I1211" s="110">
        <v>11300</v>
      </c>
      <c r="J1211" s="110">
        <f>ROUND(I1211*H1211,2)</f>
        <v>452000</v>
      </c>
      <c r="K1211" s="107" t="s">
        <v>111</v>
      </c>
      <c r="L1211" s="25"/>
      <c r="M1211" s="111" t="s">
        <v>3</v>
      </c>
      <c r="N1211" s="112" t="s">
        <v>37</v>
      </c>
      <c r="O1211" s="113">
        <v>0</v>
      </c>
      <c r="P1211" s="113">
        <f>O1211*H1211</f>
        <v>0</v>
      </c>
      <c r="Q1211" s="113">
        <v>0</v>
      </c>
      <c r="R1211" s="113">
        <f>Q1211*H1211</f>
        <v>0</v>
      </c>
      <c r="S1211" s="113">
        <v>0</v>
      </c>
      <c r="T1211" s="114">
        <f>S1211*H1211</f>
        <v>0</v>
      </c>
      <c r="AR1211" s="115" t="s">
        <v>112</v>
      </c>
      <c r="AT1211" s="115" t="s">
        <v>107</v>
      </c>
      <c r="AU1211" s="115" t="s">
        <v>66</v>
      </c>
      <c r="AY1211" s="13" t="s">
        <v>113</v>
      </c>
      <c r="BE1211" s="116">
        <f>IF(N1211="základní",J1211,0)</f>
        <v>452000</v>
      </c>
      <c r="BF1211" s="116">
        <f>IF(N1211="snížená",J1211,0)</f>
        <v>0</v>
      </c>
      <c r="BG1211" s="116">
        <f>IF(N1211="zákl. přenesená",J1211,0)</f>
        <v>0</v>
      </c>
      <c r="BH1211" s="116">
        <f>IF(N1211="sníž. přenesená",J1211,0)</f>
        <v>0</v>
      </c>
      <c r="BI1211" s="116">
        <f>IF(N1211="nulová",J1211,0)</f>
        <v>0</v>
      </c>
      <c r="BJ1211" s="13" t="s">
        <v>74</v>
      </c>
      <c r="BK1211" s="116">
        <f>ROUND(I1211*H1211,2)</f>
        <v>452000</v>
      </c>
      <c r="BL1211" s="13" t="s">
        <v>112</v>
      </c>
      <c r="BM1211" s="115" t="s">
        <v>2656</v>
      </c>
    </row>
    <row r="1212" spans="2:65" s="1" customFormat="1" ht="39">
      <c r="B1212" s="25"/>
      <c r="D1212" s="117" t="s">
        <v>114</v>
      </c>
      <c r="F1212" s="118" t="s">
        <v>2657</v>
      </c>
      <c r="L1212" s="25"/>
      <c r="M1212" s="119"/>
      <c r="T1212" s="46"/>
      <c r="AT1212" s="13" t="s">
        <v>114</v>
      </c>
      <c r="AU1212" s="13" t="s">
        <v>66</v>
      </c>
    </row>
    <row r="1213" spans="2:65" s="1" customFormat="1" ht="16.5" customHeight="1">
      <c r="B1213" s="104"/>
      <c r="C1213" s="105" t="s">
        <v>2658</v>
      </c>
      <c r="D1213" s="105" t="s">
        <v>107</v>
      </c>
      <c r="E1213" s="106" t="s">
        <v>2659</v>
      </c>
      <c r="F1213" s="107" t="s">
        <v>2660</v>
      </c>
      <c r="G1213" s="108" t="s">
        <v>2565</v>
      </c>
      <c r="H1213" s="109">
        <v>30</v>
      </c>
      <c r="I1213" s="110">
        <v>666</v>
      </c>
      <c r="J1213" s="110">
        <f>ROUND(I1213*H1213,2)</f>
        <v>19980</v>
      </c>
      <c r="K1213" s="107" t="s">
        <v>111</v>
      </c>
      <c r="L1213" s="25"/>
      <c r="M1213" s="111" t="s">
        <v>3</v>
      </c>
      <c r="N1213" s="112" t="s">
        <v>37</v>
      </c>
      <c r="O1213" s="113">
        <v>0</v>
      </c>
      <c r="P1213" s="113">
        <f>O1213*H1213</f>
        <v>0</v>
      </c>
      <c r="Q1213" s="113">
        <v>0</v>
      </c>
      <c r="R1213" s="113">
        <f>Q1213*H1213</f>
        <v>0</v>
      </c>
      <c r="S1213" s="113">
        <v>0</v>
      </c>
      <c r="T1213" s="114">
        <f>S1213*H1213</f>
        <v>0</v>
      </c>
      <c r="AR1213" s="115" t="s">
        <v>112</v>
      </c>
      <c r="AT1213" s="115" t="s">
        <v>107</v>
      </c>
      <c r="AU1213" s="115" t="s">
        <v>66</v>
      </c>
      <c r="AY1213" s="13" t="s">
        <v>113</v>
      </c>
      <c r="BE1213" s="116">
        <f>IF(N1213="základní",J1213,0)</f>
        <v>19980</v>
      </c>
      <c r="BF1213" s="116">
        <f>IF(N1213="snížená",J1213,0)</f>
        <v>0</v>
      </c>
      <c r="BG1213" s="116">
        <f>IF(N1213="zákl. přenesená",J1213,0)</f>
        <v>0</v>
      </c>
      <c r="BH1213" s="116">
        <f>IF(N1213="sníž. přenesená",J1213,0)</f>
        <v>0</v>
      </c>
      <c r="BI1213" s="116">
        <f>IF(N1213="nulová",J1213,0)</f>
        <v>0</v>
      </c>
      <c r="BJ1213" s="13" t="s">
        <v>74</v>
      </c>
      <c r="BK1213" s="116">
        <f>ROUND(I1213*H1213,2)</f>
        <v>19980</v>
      </c>
      <c r="BL1213" s="13" t="s">
        <v>112</v>
      </c>
      <c r="BM1213" s="115" t="s">
        <v>2661</v>
      </c>
    </row>
    <row r="1214" spans="2:65" s="1" customFormat="1" ht="39">
      <c r="B1214" s="25"/>
      <c r="D1214" s="117" t="s">
        <v>114</v>
      </c>
      <c r="F1214" s="118" t="s">
        <v>2662</v>
      </c>
      <c r="L1214" s="25"/>
      <c r="M1214" s="119"/>
      <c r="T1214" s="46"/>
      <c r="AT1214" s="13" t="s">
        <v>114</v>
      </c>
      <c r="AU1214" s="13" t="s">
        <v>66</v>
      </c>
    </row>
    <row r="1215" spans="2:65" s="1" customFormat="1" ht="16.5" customHeight="1">
      <c r="B1215" s="104"/>
      <c r="C1215" s="105" t="s">
        <v>1392</v>
      </c>
      <c r="D1215" s="105" t="s">
        <v>107</v>
      </c>
      <c r="E1215" s="106" t="s">
        <v>2663</v>
      </c>
      <c r="F1215" s="107" t="s">
        <v>2664</v>
      </c>
      <c r="G1215" s="108" t="s">
        <v>2565</v>
      </c>
      <c r="H1215" s="109">
        <v>10</v>
      </c>
      <c r="I1215" s="110">
        <v>8160</v>
      </c>
      <c r="J1215" s="110">
        <f>ROUND(I1215*H1215,2)</f>
        <v>81600</v>
      </c>
      <c r="K1215" s="107" t="s">
        <v>111</v>
      </c>
      <c r="L1215" s="25"/>
      <c r="M1215" s="111" t="s">
        <v>3</v>
      </c>
      <c r="N1215" s="112" t="s">
        <v>37</v>
      </c>
      <c r="O1215" s="113">
        <v>0</v>
      </c>
      <c r="P1215" s="113">
        <f>O1215*H1215</f>
        <v>0</v>
      </c>
      <c r="Q1215" s="113">
        <v>0</v>
      </c>
      <c r="R1215" s="113">
        <f>Q1215*H1215</f>
        <v>0</v>
      </c>
      <c r="S1215" s="113">
        <v>0</v>
      </c>
      <c r="T1215" s="114">
        <f>S1215*H1215</f>
        <v>0</v>
      </c>
      <c r="AR1215" s="115" t="s">
        <v>112</v>
      </c>
      <c r="AT1215" s="115" t="s">
        <v>107</v>
      </c>
      <c r="AU1215" s="115" t="s">
        <v>66</v>
      </c>
      <c r="AY1215" s="13" t="s">
        <v>113</v>
      </c>
      <c r="BE1215" s="116">
        <f>IF(N1215="základní",J1215,0)</f>
        <v>81600</v>
      </c>
      <c r="BF1215" s="116">
        <f>IF(N1215="snížená",J1215,0)</f>
        <v>0</v>
      </c>
      <c r="BG1215" s="116">
        <f>IF(N1215="zákl. přenesená",J1215,0)</f>
        <v>0</v>
      </c>
      <c r="BH1215" s="116">
        <f>IF(N1215="sníž. přenesená",J1215,0)</f>
        <v>0</v>
      </c>
      <c r="BI1215" s="116">
        <f>IF(N1215="nulová",J1215,0)</f>
        <v>0</v>
      </c>
      <c r="BJ1215" s="13" t="s">
        <v>74</v>
      </c>
      <c r="BK1215" s="116">
        <f>ROUND(I1215*H1215,2)</f>
        <v>81600</v>
      </c>
      <c r="BL1215" s="13" t="s">
        <v>112</v>
      </c>
      <c r="BM1215" s="115" t="s">
        <v>2665</v>
      </c>
    </row>
    <row r="1216" spans="2:65" s="1" customFormat="1" ht="39">
      <c r="B1216" s="25"/>
      <c r="D1216" s="117" t="s">
        <v>114</v>
      </c>
      <c r="F1216" s="118" t="s">
        <v>2666</v>
      </c>
      <c r="L1216" s="25"/>
      <c r="M1216" s="119"/>
      <c r="T1216" s="46"/>
      <c r="AT1216" s="13" t="s">
        <v>114</v>
      </c>
      <c r="AU1216" s="13" t="s">
        <v>66</v>
      </c>
    </row>
    <row r="1217" spans="2:65" s="1" customFormat="1" ht="16.5" customHeight="1">
      <c r="B1217" s="104"/>
      <c r="C1217" s="105" t="s">
        <v>2667</v>
      </c>
      <c r="D1217" s="105" t="s">
        <v>107</v>
      </c>
      <c r="E1217" s="106" t="s">
        <v>2668</v>
      </c>
      <c r="F1217" s="107" t="s">
        <v>2669</v>
      </c>
      <c r="G1217" s="108" t="s">
        <v>2565</v>
      </c>
      <c r="H1217" s="109">
        <v>10</v>
      </c>
      <c r="I1217" s="110">
        <v>7940</v>
      </c>
      <c r="J1217" s="110">
        <f>ROUND(I1217*H1217,2)</f>
        <v>79400</v>
      </c>
      <c r="K1217" s="107" t="s">
        <v>111</v>
      </c>
      <c r="L1217" s="25"/>
      <c r="M1217" s="111" t="s">
        <v>3</v>
      </c>
      <c r="N1217" s="112" t="s">
        <v>37</v>
      </c>
      <c r="O1217" s="113">
        <v>0</v>
      </c>
      <c r="P1217" s="113">
        <f>O1217*H1217</f>
        <v>0</v>
      </c>
      <c r="Q1217" s="113">
        <v>0</v>
      </c>
      <c r="R1217" s="113">
        <f>Q1217*H1217</f>
        <v>0</v>
      </c>
      <c r="S1217" s="113">
        <v>0</v>
      </c>
      <c r="T1217" s="114">
        <f>S1217*H1217</f>
        <v>0</v>
      </c>
      <c r="AR1217" s="115" t="s">
        <v>112</v>
      </c>
      <c r="AT1217" s="115" t="s">
        <v>107</v>
      </c>
      <c r="AU1217" s="115" t="s">
        <v>66</v>
      </c>
      <c r="AY1217" s="13" t="s">
        <v>113</v>
      </c>
      <c r="BE1217" s="116">
        <f>IF(N1217="základní",J1217,0)</f>
        <v>79400</v>
      </c>
      <c r="BF1217" s="116">
        <f>IF(N1217="snížená",J1217,0)</f>
        <v>0</v>
      </c>
      <c r="BG1217" s="116">
        <f>IF(N1217="zákl. přenesená",J1217,0)</f>
        <v>0</v>
      </c>
      <c r="BH1217" s="116">
        <f>IF(N1217="sníž. přenesená",J1217,0)</f>
        <v>0</v>
      </c>
      <c r="BI1217" s="116">
        <f>IF(N1217="nulová",J1217,0)</f>
        <v>0</v>
      </c>
      <c r="BJ1217" s="13" t="s">
        <v>74</v>
      </c>
      <c r="BK1217" s="116">
        <f>ROUND(I1217*H1217,2)</f>
        <v>79400</v>
      </c>
      <c r="BL1217" s="13" t="s">
        <v>112</v>
      </c>
      <c r="BM1217" s="115" t="s">
        <v>2670</v>
      </c>
    </row>
    <row r="1218" spans="2:65" s="1" customFormat="1" ht="39">
      <c r="B1218" s="25"/>
      <c r="D1218" s="117" t="s">
        <v>114</v>
      </c>
      <c r="F1218" s="118" t="s">
        <v>2671</v>
      </c>
      <c r="L1218" s="25"/>
      <c r="M1218" s="119"/>
      <c r="T1218" s="46"/>
      <c r="AT1218" s="13" t="s">
        <v>114</v>
      </c>
      <c r="AU1218" s="13" t="s">
        <v>66</v>
      </c>
    </row>
    <row r="1219" spans="2:65" s="1" customFormat="1" ht="16.5" customHeight="1">
      <c r="B1219" s="104"/>
      <c r="C1219" s="105" t="s">
        <v>1397</v>
      </c>
      <c r="D1219" s="105" t="s">
        <v>107</v>
      </c>
      <c r="E1219" s="106" t="s">
        <v>2672</v>
      </c>
      <c r="F1219" s="107" t="s">
        <v>2673</v>
      </c>
      <c r="G1219" s="108" t="s">
        <v>2565</v>
      </c>
      <c r="H1219" s="109">
        <v>10</v>
      </c>
      <c r="I1219" s="110">
        <v>8600</v>
      </c>
      <c r="J1219" s="110">
        <f>ROUND(I1219*H1219,2)</f>
        <v>86000</v>
      </c>
      <c r="K1219" s="107" t="s">
        <v>111</v>
      </c>
      <c r="L1219" s="25"/>
      <c r="M1219" s="111" t="s">
        <v>3</v>
      </c>
      <c r="N1219" s="112" t="s">
        <v>37</v>
      </c>
      <c r="O1219" s="113">
        <v>0</v>
      </c>
      <c r="P1219" s="113">
        <f>O1219*H1219</f>
        <v>0</v>
      </c>
      <c r="Q1219" s="113">
        <v>0</v>
      </c>
      <c r="R1219" s="113">
        <f>Q1219*H1219</f>
        <v>0</v>
      </c>
      <c r="S1219" s="113">
        <v>0</v>
      </c>
      <c r="T1219" s="114">
        <f>S1219*H1219</f>
        <v>0</v>
      </c>
      <c r="AR1219" s="115" t="s">
        <v>112</v>
      </c>
      <c r="AT1219" s="115" t="s">
        <v>107</v>
      </c>
      <c r="AU1219" s="115" t="s">
        <v>66</v>
      </c>
      <c r="AY1219" s="13" t="s">
        <v>113</v>
      </c>
      <c r="BE1219" s="116">
        <f>IF(N1219="základní",J1219,0)</f>
        <v>86000</v>
      </c>
      <c r="BF1219" s="116">
        <f>IF(N1219="snížená",J1219,0)</f>
        <v>0</v>
      </c>
      <c r="BG1219" s="116">
        <f>IF(N1219="zákl. přenesená",J1219,0)</f>
        <v>0</v>
      </c>
      <c r="BH1219" s="116">
        <f>IF(N1219="sníž. přenesená",J1219,0)</f>
        <v>0</v>
      </c>
      <c r="BI1219" s="116">
        <f>IF(N1219="nulová",J1219,0)</f>
        <v>0</v>
      </c>
      <c r="BJ1219" s="13" t="s">
        <v>74</v>
      </c>
      <c r="BK1219" s="116">
        <f>ROUND(I1219*H1219,2)</f>
        <v>86000</v>
      </c>
      <c r="BL1219" s="13" t="s">
        <v>112</v>
      </c>
      <c r="BM1219" s="115" t="s">
        <v>2674</v>
      </c>
    </row>
    <row r="1220" spans="2:65" s="1" customFormat="1" ht="39">
      <c r="B1220" s="25"/>
      <c r="D1220" s="117" t="s">
        <v>114</v>
      </c>
      <c r="F1220" s="118" t="s">
        <v>2675</v>
      </c>
      <c r="L1220" s="25"/>
      <c r="M1220" s="119"/>
      <c r="T1220" s="46"/>
      <c r="AT1220" s="13" t="s">
        <v>114</v>
      </c>
      <c r="AU1220" s="13" t="s">
        <v>66</v>
      </c>
    </row>
    <row r="1221" spans="2:65" s="1" customFormat="1" ht="16.5" customHeight="1">
      <c r="B1221" s="104"/>
      <c r="C1221" s="105" t="s">
        <v>2676</v>
      </c>
      <c r="D1221" s="105" t="s">
        <v>107</v>
      </c>
      <c r="E1221" s="106" t="s">
        <v>2677</v>
      </c>
      <c r="F1221" s="107" t="s">
        <v>2678</v>
      </c>
      <c r="G1221" s="108" t="s">
        <v>2565</v>
      </c>
      <c r="H1221" s="109">
        <v>10</v>
      </c>
      <c r="I1221" s="110">
        <v>8330</v>
      </c>
      <c r="J1221" s="110">
        <f>ROUND(I1221*H1221,2)</f>
        <v>83300</v>
      </c>
      <c r="K1221" s="107" t="s">
        <v>111</v>
      </c>
      <c r="L1221" s="25"/>
      <c r="M1221" s="111" t="s">
        <v>3</v>
      </c>
      <c r="N1221" s="112" t="s">
        <v>37</v>
      </c>
      <c r="O1221" s="113">
        <v>0</v>
      </c>
      <c r="P1221" s="113">
        <f>O1221*H1221</f>
        <v>0</v>
      </c>
      <c r="Q1221" s="113">
        <v>0</v>
      </c>
      <c r="R1221" s="113">
        <f>Q1221*H1221</f>
        <v>0</v>
      </c>
      <c r="S1221" s="113">
        <v>0</v>
      </c>
      <c r="T1221" s="114">
        <f>S1221*H1221</f>
        <v>0</v>
      </c>
      <c r="AR1221" s="115" t="s">
        <v>112</v>
      </c>
      <c r="AT1221" s="115" t="s">
        <v>107</v>
      </c>
      <c r="AU1221" s="115" t="s">
        <v>66</v>
      </c>
      <c r="AY1221" s="13" t="s">
        <v>113</v>
      </c>
      <c r="BE1221" s="116">
        <f>IF(N1221="základní",J1221,0)</f>
        <v>83300</v>
      </c>
      <c r="BF1221" s="116">
        <f>IF(N1221="snížená",J1221,0)</f>
        <v>0</v>
      </c>
      <c r="BG1221" s="116">
        <f>IF(N1221="zákl. přenesená",J1221,0)</f>
        <v>0</v>
      </c>
      <c r="BH1221" s="116">
        <f>IF(N1221="sníž. přenesená",J1221,0)</f>
        <v>0</v>
      </c>
      <c r="BI1221" s="116">
        <f>IF(N1221="nulová",J1221,0)</f>
        <v>0</v>
      </c>
      <c r="BJ1221" s="13" t="s">
        <v>74</v>
      </c>
      <c r="BK1221" s="116">
        <f>ROUND(I1221*H1221,2)</f>
        <v>83300</v>
      </c>
      <c r="BL1221" s="13" t="s">
        <v>112</v>
      </c>
      <c r="BM1221" s="115" t="s">
        <v>2679</v>
      </c>
    </row>
    <row r="1222" spans="2:65" s="1" customFormat="1" ht="39">
      <c r="B1222" s="25"/>
      <c r="D1222" s="117" t="s">
        <v>114</v>
      </c>
      <c r="F1222" s="118" t="s">
        <v>2680</v>
      </c>
      <c r="L1222" s="25"/>
      <c r="M1222" s="119"/>
      <c r="T1222" s="46"/>
      <c r="AT1222" s="13" t="s">
        <v>114</v>
      </c>
      <c r="AU1222" s="13" t="s">
        <v>66</v>
      </c>
    </row>
    <row r="1223" spans="2:65" s="1" customFormat="1" ht="21.75" customHeight="1">
      <c r="B1223" s="104"/>
      <c r="C1223" s="105" t="s">
        <v>1401</v>
      </c>
      <c r="D1223" s="105" t="s">
        <v>107</v>
      </c>
      <c r="E1223" s="106" t="s">
        <v>2681</v>
      </c>
      <c r="F1223" s="107" t="s">
        <v>2682</v>
      </c>
      <c r="G1223" s="108" t="s">
        <v>2565</v>
      </c>
      <c r="H1223" s="109">
        <v>10</v>
      </c>
      <c r="I1223" s="110">
        <v>13200</v>
      </c>
      <c r="J1223" s="110">
        <f>ROUND(I1223*H1223,2)</f>
        <v>132000</v>
      </c>
      <c r="K1223" s="107" t="s">
        <v>111</v>
      </c>
      <c r="L1223" s="25"/>
      <c r="M1223" s="111" t="s">
        <v>3</v>
      </c>
      <c r="N1223" s="112" t="s">
        <v>37</v>
      </c>
      <c r="O1223" s="113">
        <v>0</v>
      </c>
      <c r="P1223" s="113">
        <f>O1223*H1223</f>
        <v>0</v>
      </c>
      <c r="Q1223" s="113">
        <v>0</v>
      </c>
      <c r="R1223" s="113">
        <f>Q1223*H1223</f>
        <v>0</v>
      </c>
      <c r="S1223" s="113">
        <v>0</v>
      </c>
      <c r="T1223" s="114">
        <f>S1223*H1223</f>
        <v>0</v>
      </c>
      <c r="AR1223" s="115" t="s">
        <v>112</v>
      </c>
      <c r="AT1223" s="115" t="s">
        <v>107</v>
      </c>
      <c r="AU1223" s="115" t="s">
        <v>66</v>
      </c>
      <c r="AY1223" s="13" t="s">
        <v>113</v>
      </c>
      <c r="BE1223" s="116">
        <f>IF(N1223="základní",J1223,0)</f>
        <v>132000</v>
      </c>
      <c r="BF1223" s="116">
        <f>IF(N1223="snížená",J1223,0)</f>
        <v>0</v>
      </c>
      <c r="BG1223" s="116">
        <f>IF(N1223="zákl. přenesená",J1223,0)</f>
        <v>0</v>
      </c>
      <c r="BH1223" s="116">
        <f>IF(N1223="sníž. přenesená",J1223,0)</f>
        <v>0</v>
      </c>
      <c r="BI1223" s="116">
        <f>IF(N1223="nulová",J1223,0)</f>
        <v>0</v>
      </c>
      <c r="BJ1223" s="13" t="s">
        <v>74</v>
      </c>
      <c r="BK1223" s="116">
        <f>ROUND(I1223*H1223,2)</f>
        <v>132000</v>
      </c>
      <c r="BL1223" s="13" t="s">
        <v>112</v>
      </c>
      <c r="BM1223" s="115" t="s">
        <v>2683</v>
      </c>
    </row>
    <row r="1224" spans="2:65" s="1" customFormat="1" ht="39">
      <c r="B1224" s="25"/>
      <c r="D1224" s="117" t="s">
        <v>114</v>
      </c>
      <c r="F1224" s="118" t="s">
        <v>2684</v>
      </c>
      <c r="L1224" s="25"/>
      <c r="M1224" s="119"/>
      <c r="T1224" s="46"/>
      <c r="AT1224" s="13" t="s">
        <v>114</v>
      </c>
      <c r="AU1224" s="13" t="s">
        <v>66</v>
      </c>
    </row>
    <row r="1225" spans="2:65" s="1" customFormat="1" ht="16.5" customHeight="1">
      <c r="B1225" s="104"/>
      <c r="C1225" s="105" t="s">
        <v>2685</v>
      </c>
      <c r="D1225" s="105" t="s">
        <v>107</v>
      </c>
      <c r="E1225" s="106" t="s">
        <v>2686</v>
      </c>
      <c r="F1225" s="107" t="s">
        <v>2687</v>
      </c>
      <c r="G1225" s="108" t="s">
        <v>2565</v>
      </c>
      <c r="H1225" s="109">
        <v>10</v>
      </c>
      <c r="I1225" s="110">
        <v>13200</v>
      </c>
      <c r="J1225" s="110">
        <f>ROUND(I1225*H1225,2)</f>
        <v>132000</v>
      </c>
      <c r="K1225" s="107" t="s">
        <v>111</v>
      </c>
      <c r="L1225" s="25"/>
      <c r="M1225" s="111" t="s">
        <v>3</v>
      </c>
      <c r="N1225" s="112" t="s">
        <v>37</v>
      </c>
      <c r="O1225" s="113">
        <v>0</v>
      </c>
      <c r="P1225" s="113">
        <f>O1225*H1225</f>
        <v>0</v>
      </c>
      <c r="Q1225" s="113">
        <v>0</v>
      </c>
      <c r="R1225" s="113">
        <f>Q1225*H1225</f>
        <v>0</v>
      </c>
      <c r="S1225" s="113">
        <v>0</v>
      </c>
      <c r="T1225" s="114">
        <f>S1225*H1225</f>
        <v>0</v>
      </c>
      <c r="AR1225" s="115" t="s">
        <v>112</v>
      </c>
      <c r="AT1225" s="115" t="s">
        <v>107</v>
      </c>
      <c r="AU1225" s="115" t="s">
        <v>66</v>
      </c>
      <c r="AY1225" s="13" t="s">
        <v>113</v>
      </c>
      <c r="BE1225" s="116">
        <f>IF(N1225="základní",J1225,0)</f>
        <v>132000</v>
      </c>
      <c r="BF1225" s="116">
        <f>IF(N1225="snížená",J1225,0)</f>
        <v>0</v>
      </c>
      <c r="BG1225" s="116">
        <f>IF(N1225="zákl. přenesená",J1225,0)</f>
        <v>0</v>
      </c>
      <c r="BH1225" s="116">
        <f>IF(N1225="sníž. přenesená",J1225,0)</f>
        <v>0</v>
      </c>
      <c r="BI1225" s="116">
        <f>IF(N1225="nulová",J1225,0)</f>
        <v>0</v>
      </c>
      <c r="BJ1225" s="13" t="s">
        <v>74</v>
      </c>
      <c r="BK1225" s="116">
        <f>ROUND(I1225*H1225,2)</f>
        <v>132000</v>
      </c>
      <c r="BL1225" s="13" t="s">
        <v>112</v>
      </c>
      <c r="BM1225" s="115" t="s">
        <v>2688</v>
      </c>
    </row>
    <row r="1226" spans="2:65" s="1" customFormat="1" ht="39">
      <c r="B1226" s="25"/>
      <c r="D1226" s="117" t="s">
        <v>114</v>
      </c>
      <c r="F1226" s="118" t="s">
        <v>2689</v>
      </c>
      <c r="L1226" s="25"/>
      <c r="M1226" s="119"/>
      <c r="T1226" s="46"/>
      <c r="AT1226" s="13" t="s">
        <v>114</v>
      </c>
      <c r="AU1226" s="13" t="s">
        <v>66</v>
      </c>
    </row>
    <row r="1227" spans="2:65" s="1" customFormat="1" ht="16.5" customHeight="1">
      <c r="B1227" s="104"/>
      <c r="C1227" s="105" t="s">
        <v>1406</v>
      </c>
      <c r="D1227" s="105" t="s">
        <v>107</v>
      </c>
      <c r="E1227" s="106" t="s">
        <v>2690</v>
      </c>
      <c r="F1227" s="107" t="s">
        <v>2691</v>
      </c>
      <c r="G1227" s="108" t="s">
        <v>2565</v>
      </c>
      <c r="H1227" s="109">
        <v>10</v>
      </c>
      <c r="I1227" s="110">
        <v>12800</v>
      </c>
      <c r="J1227" s="110">
        <f>ROUND(I1227*H1227,2)</f>
        <v>128000</v>
      </c>
      <c r="K1227" s="107" t="s">
        <v>111</v>
      </c>
      <c r="L1227" s="25"/>
      <c r="M1227" s="111" t="s">
        <v>3</v>
      </c>
      <c r="N1227" s="112" t="s">
        <v>37</v>
      </c>
      <c r="O1227" s="113">
        <v>0</v>
      </c>
      <c r="P1227" s="113">
        <f>O1227*H1227</f>
        <v>0</v>
      </c>
      <c r="Q1227" s="113">
        <v>0</v>
      </c>
      <c r="R1227" s="113">
        <f>Q1227*H1227</f>
        <v>0</v>
      </c>
      <c r="S1227" s="113">
        <v>0</v>
      </c>
      <c r="T1227" s="114">
        <f>S1227*H1227</f>
        <v>0</v>
      </c>
      <c r="AR1227" s="115" t="s">
        <v>112</v>
      </c>
      <c r="AT1227" s="115" t="s">
        <v>107</v>
      </c>
      <c r="AU1227" s="115" t="s">
        <v>66</v>
      </c>
      <c r="AY1227" s="13" t="s">
        <v>113</v>
      </c>
      <c r="BE1227" s="116">
        <f>IF(N1227="základní",J1227,0)</f>
        <v>128000</v>
      </c>
      <c r="BF1227" s="116">
        <f>IF(N1227="snížená",J1227,0)</f>
        <v>0</v>
      </c>
      <c r="BG1227" s="116">
        <f>IF(N1227="zákl. přenesená",J1227,0)</f>
        <v>0</v>
      </c>
      <c r="BH1227" s="116">
        <f>IF(N1227="sníž. přenesená",J1227,0)</f>
        <v>0</v>
      </c>
      <c r="BI1227" s="116">
        <f>IF(N1227="nulová",J1227,0)</f>
        <v>0</v>
      </c>
      <c r="BJ1227" s="13" t="s">
        <v>74</v>
      </c>
      <c r="BK1227" s="116">
        <f>ROUND(I1227*H1227,2)</f>
        <v>128000</v>
      </c>
      <c r="BL1227" s="13" t="s">
        <v>112</v>
      </c>
      <c r="BM1227" s="115" t="s">
        <v>2692</v>
      </c>
    </row>
    <row r="1228" spans="2:65" s="1" customFormat="1" ht="39">
      <c r="B1228" s="25"/>
      <c r="D1228" s="117" t="s">
        <v>114</v>
      </c>
      <c r="F1228" s="118" t="s">
        <v>2693</v>
      </c>
      <c r="L1228" s="25"/>
      <c r="M1228" s="119"/>
      <c r="T1228" s="46"/>
      <c r="AT1228" s="13" t="s">
        <v>114</v>
      </c>
      <c r="AU1228" s="13" t="s">
        <v>66</v>
      </c>
    </row>
    <row r="1229" spans="2:65" s="1" customFormat="1" ht="16.5" customHeight="1">
      <c r="B1229" s="104"/>
      <c r="C1229" s="105" t="s">
        <v>2694</v>
      </c>
      <c r="D1229" s="105" t="s">
        <v>107</v>
      </c>
      <c r="E1229" s="106" t="s">
        <v>2695</v>
      </c>
      <c r="F1229" s="107" t="s">
        <v>2696</v>
      </c>
      <c r="G1229" s="108" t="s">
        <v>2565</v>
      </c>
      <c r="H1229" s="109">
        <v>10</v>
      </c>
      <c r="I1229" s="110">
        <v>6260</v>
      </c>
      <c r="J1229" s="110">
        <f>ROUND(I1229*H1229,2)</f>
        <v>62600</v>
      </c>
      <c r="K1229" s="107" t="s">
        <v>111</v>
      </c>
      <c r="L1229" s="25"/>
      <c r="M1229" s="111" t="s">
        <v>3</v>
      </c>
      <c r="N1229" s="112" t="s">
        <v>37</v>
      </c>
      <c r="O1229" s="113">
        <v>0</v>
      </c>
      <c r="P1229" s="113">
        <f>O1229*H1229</f>
        <v>0</v>
      </c>
      <c r="Q1229" s="113">
        <v>0</v>
      </c>
      <c r="R1229" s="113">
        <f>Q1229*H1229</f>
        <v>0</v>
      </c>
      <c r="S1229" s="113">
        <v>0</v>
      </c>
      <c r="T1229" s="114">
        <f>S1229*H1229</f>
        <v>0</v>
      </c>
      <c r="AR1229" s="115" t="s">
        <v>112</v>
      </c>
      <c r="AT1229" s="115" t="s">
        <v>107</v>
      </c>
      <c r="AU1229" s="115" t="s">
        <v>66</v>
      </c>
      <c r="AY1229" s="13" t="s">
        <v>113</v>
      </c>
      <c r="BE1229" s="116">
        <f>IF(N1229="základní",J1229,0)</f>
        <v>62600</v>
      </c>
      <c r="BF1229" s="116">
        <f>IF(N1229="snížená",J1229,0)</f>
        <v>0</v>
      </c>
      <c r="BG1229" s="116">
        <f>IF(N1229="zákl. přenesená",J1229,0)</f>
        <v>0</v>
      </c>
      <c r="BH1229" s="116">
        <f>IF(N1229="sníž. přenesená",J1229,0)</f>
        <v>0</v>
      </c>
      <c r="BI1229" s="116">
        <f>IF(N1229="nulová",J1229,0)</f>
        <v>0</v>
      </c>
      <c r="BJ1229" s="13" t="s">
        <v>74</v>
      </c>
      <c r="BK1229" s="116">
        <f>ROUND(I1229*H1229,2)</f>
        <v>62600</v>
      </c>
      <c r="BL1229" s="13" t="s">
        <v>112</v>
      </c>
      <c r="BM1229" s="115" t="s">
        <v>2697</v>
      </c>
    </row>
    <row r="1230" spans="2:65" s="1" customFormat="1" ht="39">
      <c r="B1230" s="25"/>
      <c r="D1230" s="117" t="s">
        <v>114</v>
      </c>
      <c r="F1230" s="118" t="s">
        <v>2698</v>
      </c>
      <c r="L1230" s="25"/>
      <c r="M1230" s="119"/>
      <c r="T1230" s="46"/>
      <c r="AT1230" s="13" t="s">
        <v>114</v>
      </c>
      <c r="AU1230" s="13" t="s">
        <v>66</v>
      </c>
    </row>
    <row r="1231" spans="2:65" s="1" customFormat="1" ht="16.5" customHeight="1">
      <c r="B1231" s="104"/>
      <c r="C1231" s="105" t="s">
        <v>1410</v>
      </c>
      <c r="D1231" s="105" t="s">
        <v>107</v>
      </c>
      <c r="E1231" s="106" t="s">
        <v>2699</v>
      </c>
      <c r="F1231" s="107" t="s">
        <v>2700</v>
      </c>
      <c r="G1231" s="108" t="s">
        <v>2565</v>
      </c>
      <c r="H1231" s="109">
        <v>40</v>
      </c>
      <c r="I1231" s="110">
        <v>6260</v>
      </c>
      <c r="J1231" s="110">
        <f>ROUND(I1231*H1231,2)</f>
        <v>250400</v>
      </c>
      <c r="K1231" s="107" t="s">
        <v>111</v>
      </c>
      <c r="L1231" s="25"/>
      <c r="M1231" s="111" t="s">
        <v>3</v>
      </c>
      <c r="N1231" s="112" t="s">
        <v>37</v>
      </c>
      <c r="O1231" s="113">
        <v>0</v>
      </c>
      <c r="P1231" s="113">
        <f>O1231*H1231</f>
        <v>0</v>
      </c>
      <c r="Q1231" s="113">
        <v>0</v>
      </c>
      <c r="R1231" s="113">
        <f>Q1231*H1231</f>
        <v>0</v>
      </c>
      <c r="S1231" s="113">
        <v>0</v>
      </c>
      <c r="T1231" s="114">
        <f>S1231*H1231</f>
        <v>0</v>
      </c>
      <c r="AR1231" s="115" t="s">
        <v>112</v>
      </c>
      <c r="AT1231" s="115" t="s">
        <v>107</v>
      </c>
      <c r="AU1231" s="115" t="s">
        <v>66</v>
      </c>
      <c r="AY1231" s="13" t="s">
        <v>113</v>
      </c>
      <c r="BE1231" s="116">
        <f>IF(N1231="základní",J1231,0)</f>
        <v>250400</v>
      </c>
      <c r="BF1231" s="116">
        <f>IF(N1231="snížená",J1231,0)</f>
        <v>0</v>
      </c>
      <c r="BG1231" s="116">
        <f>IF(N1231="zákl. přenesená",J1231,0)</f>
        <v>0</v>
      </c>
      <c r="BH1231" s="116">
        <f>IF(N1231="sníž. přenesená",J1231,0)</f>
        <v>0</v>
      </c>
      <c r="BI1231" s="116">
        <f>IF(N1231="nulová",J1231,0)</f>
        <v>0</v>
      </c>
      <c r="BJ1231" s="13" t="s">
        <v>74</v>
      </c>
      <c r="BK1231" s="116">
        <f>ROUND(I1231*H1231,2)</f>
        <v>250400</v>
      </c>
      <c r="BL1231" s="13" t="s">
        <v>112</v>
      </c>
      <c r="BM1231" s="115" t="s">
        <v>2701</v>
      </c>
    </row>
    <row r="1232" spans="2:65" s="1" customFormat="1" ht="39">
      <c r="B1232" s="25"/>
      <c r="D1232" s="117" t="s">
        <v>114</v>
      </c>
      <c r="F1232" s="118" t="s">
        <v>2702</v>
      </c>
      <c r="L1232" s="25"/>
      <c r="M1232" s="119"/>
      <c r="T1232" s="46"/>
      <c r="AT1232" s="13" t="s">
        <v>114</v>
      </c>
      <c r="AU1232" s="13" t="s">
        <v>66</v>
      </c>
    </row>
    <row r="1233" spans="2:65" s="1" customFormat="1" ht="16.5" customHeight="1">
      <c r="B1233" s="104"/>
      <c r="C1233" s="105" t="s">
        <v>2703</v>
      </c>
      <c r="D1233" s="105" t="s">
        <v>107</v>
      </c>
      <c r="E1233" s="106" t="s">
        <v>2704</v>
      </c>
      <c r="F1233" s="107" t="s">
        <v>2705</v>
      </c>
      <c r="G1233" s="108" t="s">
        <v>2565</v>
      </c>
      <c r="H1233" s="109">
        <v>40</v>
      </c>
      <c r="I1233" s="110">
        <v>6170</v>
      </c>
      <c r="J1233" s="110">
        <f>ROUND(I1233*H1233,2)</f>
        <v>246800</v>
      </c>
      <c r="K1233" s="107" t="s">
        <v>111</v>
      </c>
      <c r="L1233" s="25"/>
      <c r="M1233" s="111" t="s">
        <v>3</v>
      </c>
      <c r="N1233" s="112" t="s">
        <v>37</v>
      </c>
      <c r="O1233" s="113">
        <v>0</v>
      </c>
      <c r="P1233" s="113">
        <f>O1233*H1233</f>
        <v>0</v>
      </c>
      <c r="Q1233" s="113">
        <v>0</v>
      </c>
      <c r="R1233" s="113">
        <f>Q1233*H1233</f>
        <v>0</v>
      </c>
      <c r="S1233" s="113">
        <v>0</v>
      </c>
      <c r="T1233" s="114">
        <f>S1233*H1233</f>
        <v>0</v>
      </c>
      <c r="AR1233" s="115" t="s">
        <v>112</v>
      </c>
      <c r="AT1233" s="115" t="s">
        <v>107</v>
      </c>
      <c r="AU1233" s="115" t="s">
        <v>66</v>
      </c>
      <c r="AY1233" s="13" t="s">
        <v>113</v>
      </c>
      <c r="BE1233" s="116">
        <f>IF(N1233="základní",J1233,0)</f>
        <v>246800</v>
      </c>
      <c r="BF1233" s="116">
        <f>IF(N1233="snížená",J1233,0)</f>
        <v>0</v>
      </c>
      <c r="BG1233" s="116">
        <f>IF(N1233="zákl. přenesená",J1233,0)</f>
        <v>0</v>
      </c>
      <c r="BH1233" s="116">
        <f>IF(N1233="sníž. přenesená",J1233,0)</f>
        <v>0</v>
      </c>
      <c r="BI1233" s="116">
        <f>IF(N1233="nulová",J1233,0)</f>
        <v>0</v>
      </c>
      <c r="BJ1233" s="13" t="s">
        <v>74</v>
      </c>
      <c r="BK1233" s="116">
        <f>ROUND(I1233*H1233,2)</f>
        <v>246800</v>
      </c>
      <c r="BL1233" s="13" t="s">
        <v>112</v>
      </c>
      <c r="BM1233" s="115" t="s">
        <v>2706</v>
      </c>
    </row>
    <row r="1234" spans="2:65" s="1" customFormat="1" ht="39">
      <c r="B1234" s="25"/>
      <c r="D1234" s="117" t="s">
        <v>114</v>
      </c>
      <c r="F1234" s="118" t="s">
        <v>2707</v>
      </c>
      <c r="L1234" s="25"/>
      <c r="M1234" s="119"/>
      <c r="T1234" s="46"/>
      <c r="AT1234" s="13" t="s">
        <v>114</v>
      </c>
      <c r="AU1234" s="13" t="s">
        <v>66</v>
      </c>
    </row>
    <row r="1235" spans="2:65" s="1" customFormat="1" ht="16.5" customHeight="1">
      <c r="B1235" s="104"/>
      <c r="C1235" s="105" t="s">
        <v>1415</v>
      </c>
      <c r="D1235" s="105" t="s">
        <v>107</v>
      </c>
      <c r="E1235" s="106" t="s">
        <v>2708</v>
      </c>
      <c r="F1235" s="107" t="s">
        <v>2709</v>
      </c>
      <c r="G1235" s="108" t="s">
        <v>2565</v>
      </c>
      <c r="H1235" s="109">
        <v>5</v>
      </c>
      <c r="I1235" s="110">
        <v>6170</v>
      </c>
      <c r="J1235" s="110">
        <f>ROUND(I1235*H1235,2)</f>
        <v>30850</v>
      </c>
      <c r="K1235" s="107" t="s">
        <v>111</v>
      </c>
      <c r="L1235" s="25"/>
      <c r="M1235" s="111" t="s">
        <v>3</v>
      </c>
      <c r="N1235" s="112" t="s">
        <v>37</v>
      </c>
      <c r="O1235" s="113">
        <v>0</v>
      </c>
      <c r="P1235" s="113">
        <f>O1235*H1235</f>
        <v>0</v>
      </c>
      <c r="Q1235" s="113">
        <v>0</v>
      </c>
      <c r="R1235" s="113">
        <f>Q1235*H1235</f>
        <v>0</v>
      </c>
      <c r="S1235" s="113">
        <v>0</v>
      </c>
      <c r="T1235" s="114">
        <f>S1235*H1235</f>
        <v>0</v>
      </c>
      <c r="AR1235" s="115" t="s">
        <v>112</v>
      </c>
      <c r="AT1235" s="115" t="s">
        <v>107</v>
      </c>
      <c r="AU1235" s="115" t="s">
        <v>66</v>
      </c>
      <c r="AY1235" s="13" t="s">
        <v>113</v>
      </c>
      <c r="BE1235" s="116">
        <f>IF(N1235="základní",J1235,0)</f>
        <v>30850</v>
      </c>
      <c r="BF1235" s="116">
        <f>IF(N1235="snížená",J1235,0)</f>
        <v>0</v>
      </c>
      <c r="BG1235" s="116">
        <f>IF(N1235="zákl. přenesená",J1235,0)</f>
        <v>0</v>
      </c>
      <c r="BH1235" s="116">
        <f>IF(N1235="sníž. přenesená",J1235,0)</f>
        <v>0</v>
      </c>
      <c r="BI1235" s="116">
        <f>IF(N1235="nulová",J1235,0)</f>
        <v>0</v>
      </c>
      <c r="BJ1235" s="13" t="s">
        <v>74</v>
      </c>
      <c r="BK1235" s="116">
        <f>ROUND(I1235*H1235,2)</f>
        <v>30850</v>
      </c>
      <c r="BL1235" s="13" t="s">
        <v>112</v>
      </c>
      <c r="BM1235" s="115" t="s">
        <v>2710</v>
      </c>
    </row>
    <row r="1236" spans="2:65" s="1" customFormat="1" ht="39">
      <c r="B1236" s="25"/>
      <c r="D1236" s="117" t="s">
        <v>114</v>
      </c>
      <c r="F1236" s="118" t="s">
        <v>2711</v>
      </c>
      <c r="L1236" s="25"/>
      <c r="M1236" s="119"/>
      <c r="T1236" s="46"/>
      <c r="AT1236" s="13" t="s">
        <v>114</v>
      </c>
      <c r="AU1236" s="13" t="s">
        <v>66</v>
      </c>
    </row>
    <row r="1237" spans="2:65" s="1" customFormat="1" ht="16.5" customHeight="1">
      <c r="B1237" s="104"/>
      <c r="C1237" s="105" t="s">
        <v>2712</v>
      </c>
      <c r="D1237" s="105" t="s">
        <v>107</v>
      </c>
      <c r="E1237" s="106" t="s">
        <v>2713</v>
      </c>
      <c r="F1237" s="107" t="s">
        <v>2714</v>
      </c>
      <c r="G1237" s="108" t="s">
        <v>2565</v>
      </c>
      <c r="H1237" s="109">
        <v>5</v>
      </c>
      <c r="I1237" s="110">
        <v>6720</v>
      </c>
      <c r="J1237" s="110">
        <f>ROUND(I1237*H1237,2)</f>
        <v>33600</v>
      </c>
      <c r="K1237" s="107" t="s">
        <v>111</v>
      </c>
      <c r="L1237" s="25"/>
      <c r="M1237" s="111" t="s">
        <v>3</v>
      </c>
      <c r="N1237" s="112" t="s">
        <v>37</v>
      </c>
      <c r="O1237" s="113">
        <v>0</v>
      </c>
      <c r="P1237" s="113">
        <f>O1237*H1237</f>
        <v>0</v>
      </c>
      <c r="Q1237" s="113">
        <v>0</v>
      </c>
      <c r="R1237" s="113">
        <f>Q1237*H1237</f>
        <v>0</v>
      </c>
      <c r="S1237" s="113">
        <v>0</v>
      </c>
      <c r="T1237" s="114">
        <f>S1237*H1237</f>
        <v>0</v>
      </c>
      <c r="AR1237" s="115" t="s">
        <v>112</v>
      </c>
      <c r="AT1237" s="115" t="s">
        <v>107</v>
      </c>
      <c r="AU1237" s="115" t="s">
        <v>66</v>
      </c>
      <c r="AY1237" s="13" t="s">
        <v>113</v>
      </c>
      <c r="BE1237" s="116">
        <f>IF(N1237="základní",J1237,0)</f>
        <v>33600</v>
      </c>
      <c r="BF1237" s="116">
        <f>IF(N1237="snížená",J1237,0)</f>
        <v>0</v>
      </c>
      <c r="BG1237" s="116">
        <f>IF(N1237="zákl. přenesená",J1237,0)</f>
        <v>0</v>
      </c>
      <c r="BH1237" s="116">
        <f>IF(N1237="sníž. přenesená",J1237,0)</f>
        <v>0</v>
      </c>
      <c r="BI1237" s="116">
        <f>IF(N1237="nulová",J1237,0)</f>
        <v>0</v>
      </c>
      <c r="BJ1237" s="13" t="s">
        <v>74</v>
      </c>
      <c r="BK1237" s="116">
        <f>ROUND(I1237*H1237,2)</f>
        <v>33600</v>
      </c>
      <c r="BL1237" s="13" t="s">
        <v>112</v>
      </c>
      <c r="BM1237" s="115" t="s">
        <v>2715</v>
      </c>
    </row>
    <row r="1238" spans="2:65" s="1" customFormat="1" ht="39">
      <c r="B1238" s="25"/>
      <c r="D1238" s="117" t="s">
        <v>114</v>
      </c>
      <c r="F1238" s="118" t="s">
        <v>2716</v>
      </c>
      <c r="L1238" s="25"/>
      <c r="M1238" s="119"/>
      <c r="T1238" s="46"/>
      <c r="AT1238" s="13" t="s">
        <v>114</v>
      </c>
      <c r="AU1238" s="13" t="s">
        <v>66</v>
      </c>
    </row>
    <row r="1239" spans="2:65" s="1" customFormat="1" ht="16.5" customHeight="1">
      <c r="B1239" s="104"/>
      <c r="C1239" s="105" t="s">
        <v>1419</v>
      </c>
      <c r="D1239" s="105" t="s">
        <v>107</v>
      </c>
      <c r="E1239" s="106" t="s">
        <v>2717</v>
      </c>
      <c r="F1239" s="107" t="s">
        <v>2718</v>
      </c>
      <c r="G1239" s="108" t="s">
        <v>2565</v>
      </c>
      <c r="H1239" s="109">
        <v>20</v>
      </c>
      <c r="I1239" s="110">
        <v>6720</v>
      </c>
      <c r="J1239" s="110">
        <f>ROUND(I1239*H1239,2)</f>
        <v>134400</v>
      </c>
      <c r="K1239" s="107" t="s">
        <v>111</v>
      </c>
      <c r="L1239" s="25"/>
      <c r="M1239" s="111" t="s">
        <v>3</v>
      </c>
      <c r="N1239" s="112" t="s">
        <v>37</v>
      </c>
      <c r="O1239" s="113">
        <v>0</v>
      </c>
      <c r="P1239" s="113">
        <f>O1239*H1239</f>
        <v>0</v>
      </c>
      <c r="Q1239" s="113">
        <v>0</v>
      </c>
      <c r="R1239" s="113">
        <f>Q1239*H1239</f>
        <v>0</v>
      </c>
      <c r="S1239" s="113">
        <v>0</v>
      </c>
      <c r="T1239" s="114">
        <f>S1239*H1239</f>
        <v>0</v>
      </c>
      <c r="AR1239" s="115" t="s">
        <v>112</v>
      </c>
      <c r="AT1239" s="115" t="s">
        <v>107</v>
      </c>
      <c r="AU1239" s="115" t="s">
        <v>66</v>
      </c>
      <c r="AY1239" s="13" t="s">
        <v>113</v>
      </c>
      <c r="BE1239" s="116">
        <f>IF(N1239="základní",J1239,0)</f>
        <v>134400</v>
      </c>
      <c r="BF1239" s="116">
        <f>IF(N1239="snížená",J1239,0)</f>
        <v>0</v>
      </c>
      <c r="BG1239" s="116">
        <f>IF(N1239="zákl. přenesená",J1239,0)</f>
        <v>0</v>
      </c>
      <c r="BH1239" s="116">
        <f>IF(N1239="sníž. přenesená",J1239,0)</f>
        <v>0</v>
      </c>
      <c r="BI1239" s="116">
        <f>IF(N1239="nulová",J1239,0)</f>
        <v>0</v>
      </c>
      <c r="BJ1239" s="13" t="s">
        <v>74</v>
      </c>
      <c r="BK1239" s="116">
        <f>ROUND(I1239*H1239,2)</f>
        <v>134400</v>
      </c>
      <c r="BL1239" s="13" t="s">
        <v>112</v>
      </c>
      <c r="BM1239" s="115" t="s">
        <v>2719</v>
      </c>
    </row>
    <row r="1240" spans="2:65" s="1" customFormat="1" ht="39">
      <c r="B1240" s="25"/>
      <c r="D1240" s="117" t="s">
        <v>114</v>
      </c>
      <c r="F1240" s="118" t="s">
        <v>2720</v>
      </c>
      <c r="L1240" s="25"/>
      <c r="M1240" s="119"/>
      <c r="T1240" s="46"/>
      <c r="AT1240" s="13" t="s">
        <v>114</v>
      </c>
      <c r="AU1240" s="13" t="s">
        <v>66</v>
      </c>
    </row>
    <row r="1241" spans="2:65" s="1" customFormat="1" ht="16.5" customHeight="1">
      <c r="B1241" s="104"/>
      <c r="C1241" s="105" t="s">
        <v>2721</v>
      </c>
      <c r="D1241" s="105" t="s">
        <v>107</v>
      </c>
      <c r="E1241" s="106" t="s">
        <v>2722</v>
      </c>
      <c r="F1241" s="107" t="s">
        <v>2723</v>
      </c>
      <c r="G1241" s="108" t="s">
        <v>2565</v>
      </c>
      <c r="H1241" s="109">
        <v>20</v>
      </c>
      <c r="I1241" s="110">
        <v>6610</v>
      </c>
      <c r="J1241" s="110">
        <f>ROUND(I1241*H1241,2)</f>
        <v>132200</v>
      </c>
      <c r="K1241" s="107" t="s">
        <v>111</v>
      </c>
      <c r="L1241" s="25"/>
      <c r="M1241" s="111" t="s">
        <v>3</v>
      </c>
      <c r="N1241" s="112" t="s">
        <v>37</v>
      </c>
      <c r="O1241" s="113">
        <v>0</v>
      </c>
      <c r="P1241" s="113">
        <f>O1241*H1241</f>
        <v>0</v>
      </c>
      <c r="Q1241" s="113">
        <v>0</v>
      </c>
      <c r="R1241" s="113">
        <f>Q1241*H1241</f>
        <v>0</v>
      </c>
      <c r="S1241" s="113">
        <v>0</v>
      </c>
      <c r="T1241" s="114">
        <f>S1241*H1241</f>
        <v>0</v>
      </c>
      <c r="AR1241" s="115" t="s">
        <v>112</v>
      </c>
      <c r="AT1241" s="115" t="s">
        <v>107</v>
      </c>
      <c r="AU1241" s="115" t="s">
        <v>66</v>
      </c>
      <c r="AY1241" s="13" t="s">
        <v>113</v>
      </c>
      <c r="BE1241" s="116">
        <f>IF(N1241="základní",J1241,0)</f>
        <v>132200</v>
      </c>
      <c r="BF1241" s="116">
        <f>IF(N1241="snížená",J1241,0)</f>
        <v>0</v>
      </c>
      <c r="BG1241" s="116">
        <f>IF(N1241="zákl. přenesená",J1241,0)</f>
        <v>0</v>
      </c>
      <c r="BH1241" s="116">
        <f>IF(N1241="sníž. přenesená",J1241,0)</f>
        <v>0</v>
      </c>
      <c r="BI1241" s="116">
        <f>IF(N1241="nulová",J1241,0)</f>
        <v>0</v>
      </c>
      <c r="BJ1241" s="13" t="s">
        <v>74</v>
      </c>
      <c r="BK1241" s="116">
        <f>ROUND(I1241*H1241,2)</f>
        <v>132200</v>
      </c>
      <c r="BL1241" s="13" t="s">
        <v>112</v>
      </c>
      <c r="BM1241" s="115" t="s">
        <v>2724</v>
      </c>
    </row>
    <row r="1242" spans="2:65" s="1" customFormat="1" ht="39">
      <c r="B1242" s="25"/>
      <c r="D1242" s="117" t="s">
        <v>114</v>
      </c>
      <c r="F1242" s="118" t="s">
        <v>2725</v>
      </c>
      <c r="L1242" s="25"/>
      <c r="M1242" s="119"/>
      <c r="T1242" s="46"/>
      <c r="AT1242" s="13" t="s">
        <v>114</v>
      </c>
      <c r="AU1242" s="13" t="s">
        <v>66</v>
      </c>
    </row>
    <row r="1243" spans="2:65" s="1" customFormat="1" ht="16.5" customHeight="1">
      <c r="B1243" s="104"/>
      <c r="C1243" s="105" t="s">
        <v>1424</v>
      </c>
      <c r="D1243" s="105" t="s">
        <v>107</v>
      </c>
      <c r="E1243" s="106" t="s">
        <v>2726</v>
      </c>
      <c r="F1243" s="107" t="s">
        <v>2727</v>
      </c>
      <c r="G1243" s="108" t="s">
        <v>2565</v>
      </c>
      <c r="H1243" s="109">
        <v>10</v>
      </c>
      <c r="I1243" s="110">
        <v>6610</v>
      </c>
      <c r="J1243" s="110">
        <f>ROUND(I1243*H1243,2)</f>
        <v>66100</v>
      </c>
      <c r="K1243" s="107" t="s">
        <v>111</v>
      </c>
      <c r="L1243" s="25"/>
      <c r="M1243" s="111" t="s">
        <v>3</v>
      </c>
      <c r="N1243" s="112" t="s">
        <v>37</v>
      </c>
      <c r="O1243" s="113">
        <v>0</v>
      </c>
      <c r="P1243" s="113">
        <f>O1243*H1243</f>
        <v>0</v>
      </c>
      <c r="Q1243" s="113">
        <v>0</v>
      </c>
      <c r="R1243" s="113">
        <f>Q1243*H1243</f>
        <v>0</v>
      </c>
      <c r="S1243" s="113">
        <v>0</v>
      </c>
      <c r="T1243" s="114">
        <f>S1243*H1243</f>
        <v>0</v>
      </c>
      <c r="AR1243" s="115" t="s">
        <v>112</v>
      </c>
      <c r="AT1243" s="115" t="s">
        <v>107</v>
      </c>
      <c r="AU1243" s="115" t="s">
        <v>66</v>
      </c>
      <c r="AY1243" s="13" t="s">
        <v>113</v>
      </c>
      <c r="BE1243" s="116">
        <f>IF(N1243="základní",J1243,0)</f>
        <v>66100</v>
      </c>
      <c r="BF1243" s="116">
        <f>IF(N1243="snížená",J1243,0)</f>
        <v>0</v>
      </c>
      <c r="BG1243" s="116">
        <f>IF(N1243="zákl. přenesená",J1243,0)</f>
        <v>0</v>
      </c>
      <c r="BH1243" s="116">
        <f>IF(N1243="sníž. přenesená",J1243,0)</f>
        <v>0</v>
      </c>
      <c r="BI1243" s="116">
        <f>IF(N1243="nulová",J1243,0)</f>
        <v>0</v>
      </c>
      <c r="BJ1243" s="13" t="s">
        <v>74</v>
      </c>
      <c r="BK1243" s="116">
        <f>ROUND(I1243*H1243,2)</f>
        <v>66100</v>
      </c>
      <c r="BL1243" s="13" t="s">
        <v>112</v>
      </c>
      <c r="BM1243" s="115" t="s">
        <v>2728</v>
      </c>
    </row>
    <row r="1244" spans="2:65" s="1" customFormat="1" ht="39">
      <c r="B1244" s="25"/>
      <c r="D1244" s="117" t="s">
        <v>114</v>
      </c>
      <c r="F1244" s="118" t="s">
        <v>2729</v>
      </c>
      <c r="L1244" s="25"/>
      <c r="M1244" s="119"/>
      <c r="T1244" s="46"/>
      <c r="AT1244" s="13" t="s">
        <v>114</v>
      </c>
      <c r="AU1244" s="13" t="s">
        <v>66</v>
      </c>
    </row>
    <row r="1245" spans="2:65" s="1" customFormat="1" ht="16.5" customHeight="1">
      <c r="B1245" s="104"/>
      <c r="C1245" s="105" t="s">
        <v>2730</v>
      </c>
      <c r="D1245" s="105" t="s">
        <v>107</v>
      </c>
      <c r="E1245" s="106" t="s">
        <v>2731</v>
      </c>
      <c r="F1245" s="107" t="s">
        <v>2732</v>
      </c>
      <c r="G1245" s="108" t="s">
        <v>2565</v>
      </c>
      <c r="H1245" s="109">
        <v>100</v>
      </c>
      <c r="I1245" s="110">
        <v>789</v>
      </c>
      <c r="J1245" s="110">
        <f>ROUND(I1245*H1245,2)</f>
        <v>78900</v>
      </c>
      <c r="K1245" s="107" t="s">
        <v>111</v>
      </c>
      <c r="L1245" s="25"/>
      <c r="M1245" s="111" t="s">
        <v>3</v>
      </c>
      <c r="N1245" s="112" t="s">
        <v>37</v>
      </c>
      <c r="O1245" s="113">
        <v>0</v>
      </c>
      <c r="P1245" s="113">
        <f>O1245*H1245</f>
        <v>0</v>
      </c>
      <c r="Q1245" s="113">
        <v>0</v>
      </c>
      <c r="R1245" s="113">
        <f>Q1245*H1245</f>
        <v>0</v>
      </c>
      <c r="S1245" s="113">
        <v>0</v>
      </c>
      <c r="T1245" s="114">
        <f>S1245*H1245</f>
        <v>0</v>
      </c>
      <c r="AR1245" s="115" t="s">
        <v>112</v>
      </c>
      <c r="AT1245" s="115" t="s">
        <v>107</v>
      </c>
      <c r="AU1245" s="115" t="s">
        <v>66</v>
      </c>
      <c r="AY1245" s="13" t="s">
        <v>113</v>
      </c>
      <c r="BE1245" s="116">
        <f>IF(N1245="základní",J1245,0)</f>
        <v>78900</v>
      </c>
      <c r="BF1245" s="116">
        <f>IF(N1245="snížená",J1245,0)</f>
        <v>0</v>
      </c>
      <c r="BG1245" s="116">
        <f>IF(N1245="zákl. přenesená",J1245,0)</f>
        <v>0</v>
      </c>
      <c r="BH1245" s="116">
        <f>IF(N1245="sníž. přenesená",J1245,0)</f>
        <v>0</v>
      </c>
      <c r="BI1245" s="116">
        <f>IF(N1245="nulová",J1245,0)</f>
        <v>0</v>
      </c>
      <c r="BJ1245" s="13" t="s">
        <v>74</v>
      </c>
      <c r="BK1245" s="116">
        <f>ROUND(I1245*H1245,2)</f>
        <v>78900</v>
      </c>
      <c r="BL1245" s="13" t="s">
        <v>112</v>
      </c>
      <c r="BM1245" s="115" t="s">
        <v>2733</v>
      </c>
    </row>
    <row r="1246" spans="2:65" s="1" customFormat="1" ht="19.5">
      <c r="B1246" s="25"/>
      <c r="D1246" s="117" t="s">
        <v>114</v>
      </c>
      <c r="F1246" s="118" t="s">
        <v>2734</v>
      </c>
      <c r="L1246" s="25"/>
      <c r="M1246" s="119"/>
      <c r="T1246" s="46"/>
      <c r="AT1246" s="13" t="s">
        <v>114</v>
      </c>
      <c r="AU1246" s="13" t="s">
        <v>66</v>
      </c>
    </row>
    <row r="1247" spans="2:65" s="1" customFormat="1" ht="16.5" customHeight="1">
      <c r="B1247" s="104"/>
      <c r="C1247" s="105" t="s">
        <v>1428</v>
      </c>
      <c r="D1247" s="105" t="s">
        <v>107</v>
      </c>
      <c r="E1247" s="106" t="s">
        <v>2735</v>
      </c>
      <c r="F1247" s="107" t="s">
        <v>2736</v>
      </c>
      <c r="G1247" s="108" t="s">
        <v>2565</v>
      </c>
      <c r="H1247" s="109">
        <v>50</v>
      </c>
      <c r="I1247" s="110">
        <v>5180</v>
      </c>
      <c r="J1247" s="110">
        <f>ROUND(I1247*H1247,2)</f>
        <v>259000</v>
      </c>
      <c r="K1247" s="107" t="s">
        <v>111</v>
      </c>
      <c r="L1247" s="25"/>
      <c r="M1247" s="111" t="s">
        <v>3</v>
      </c>
      <c r="N1247" s="112" t="s">
        <v>37</v>
      </c>
      <c r="O1247" s="113">
        <v>0</v>
      </c>
      <c r="P1247" s="113">
        <f>O1247*H1247</f>
        <v>0</v>
      </c>
      <c r="Q1247" s="113">
        <v>0</v>
      </c>
      <c r="R1247" s="113">
        <f>Q1247*H1247</f>
        <v>0</v>
      </c>
      <c r="S1247" s="113">
        <v>0</v>
      </c>
      <c r="T1247" s="114">
        <f>S1247*H1247</f>
        <v>0</v>
      </c>
      <c r="AR1247" s="115" t="s">
        <v>112</v>
      </c>
      <c r="AT1247" s="115" t="s">
        <v>107</v>
      </c>
      <c r="AU1247" s="115" t="s">
        <v>66</v>
      </c>
      <c r="AY1247" s="13" t="s">
        <v>113</v>
      </c>
      <c r="BE1247" s="116">
        <f>IF(N1247="základní",J1247,0)</f>
        <v>259000</v>
      </c>
      <c r="BF1247" s="116">
        <f>IF(N1247="snížená",J1247,0)</f>
        <v>0</v>
      </c>
      <c r="BG1247" s="116">
        <f>IF(N1247="zákl. přenesená",J1247,0)</f>
        <v>0</v>
      </c>
      <c r="BH1247" s="116">
        <f>IF(N1247="sníž. přenesená",J1247,0)</f>
        <v>0</v>
      </c>
      <c r="BI1247" s="116">
        <f>IF(N1247="nulová",J1247,0)</f>
        <v>0</v>
      </c>
      <c r="BJ1247" s="13" t="s">
        <v>74</v>
      </c>
      <c r="BK1247" s="116">
        <f>ROUND(I1247*H1247,2)</f>
        <v>259000</v>
      </c>
      <c r="BL1247" s="13" t="s">
        <v>112</v>
      </c>
      <c r="BM1247" s="115" t="s">
        <v>2737</v>
      </c>
    </row>
    <row r="1248" spans="2:65" s="1" customFormat="1" ht="29.25">
      <c r="B1248" s="25"/>
      <c r="D1248" s="117" t="s">
        <v>114</v>
      </c>
      <c r="F1248" s="118" t="s">
        <v>2738</v>
      </c>
      <c r="L1248" s="25"/>
      <c r="M1248" s="119"/>
      <c r="T1248" s="46"/>
      <c r="AT1248" s="13" t="s">
        <v>114</v>
      </c>
      <c r="AU1248" s="13" t="s">
        <v>66</v>
      </c>
    </row>
    <row r="1249" spans="2:65" s="1" customFormat="1" ht="16.5" customHeight="1">
      <c r="B1249" s="104"/>
      <c r="C1249" s="105" t="s">
        <v>2739</v>
      </c>
      <c r="D1249" s="105" t="s">
        <v>107</v>
      </c>
      <c r="E1249" s="106" t="s">
        <v>2740</v>
      </c>
      <c r="F1249" s="107" t="s">
        <v>2741</v>
      </c>
      <c r="G1249" s="108" t="s">
        <v>2565</v>
      </c>
      <c r="H1249" s="109">
        <v>50</v>
      </c>
      <c r="I1249" s="110">
        <v>5180</v>
      </c>
      <c r="J1249" s="110">
        <f>ROUND(I1249*H1249,2)</f>
        <v>259000</v>
      </c>
      <c r="K1249" s="107" t="s">
        <v>111</v>
      </c>
      <c r="L1249" s="25"/>
      <c r="M1249" s="111" t="s">
        <v>3</v>
      </c>
      <c r="N1249" s="112" t="s">
        <v>37</v>
      </c>
      <c r="O1249" s="113">
        <v>0</v>
      </c>
      <c r="P1249" s="113">
        <f>O1249*H1249</f>
        <v>0</v>
      </c>
      <c r="Q1249" s="113">
        <v>0</v>
      </c>
      <c r="R1249" s="113">
        <f>Q1249*H1249</f>
        <v>0</v>
      </c>
      <c r="S1249" s="113">
        <v>0</v>
      </c>
      <c r="T1249" s="114">
        <f>S1249*H1249</f>
        <v>0</v>
      </c>
      <c r="AR1249" s="115" t="s">
        <v>112</v>
      </c>
      <c r="AT1249" s="115" t="s">
        <v>107</v>
      </c>
      <c r="AU1249" s="115" t="s">
        <v>66</v>
      </c>
      <c r="AY1249" s="13" t="s">
        <v>113</v>
      </c>
      <c r="BE1249" s="116">
        <f>IF(N1249="základní",J1249,0)</f>
        <v>259000</v>
      </c>
      <c r="BF1249" s="116">
        <f>IF(N1249="snížená",J1249,0)</f>
        <v>0</v>
      </c>
      <c r="BG1249" s="116">
        <f>IF(N1249="zákl. přenesená",J1249,0)</f>
        <v>0</v>
      </c>
      <c r="BH1249" s="116">
        <f>IF(N1249="sníž. přenesená",J1249,0)</f>
        <v>0</v>
      </c>
      <c r="BI1249" s="116">
        <f>IF(N1249="nulová",J1249,0)</f>
        <v>0</v>
      </c>
      <c r="BJ1249" s="13" t="s">
        <v>74</v>
      </c>
      <c r="BK1249" s="116">
        <f>ROUND(I1249*H1249,2)</f>
        <v>259000</v>
      </c>
      <c r="BL1249" s="13" t="s">
        <v>112</v>
      </c>
      <c r="BM1249" s="115" t="s">
        <v>2742</v>
      </c>
    </row>
    <row r="1250" spans="2:65" s="1" customFormat="1" ht="29.25">
      <c r="B1250" s="25"/>
      <c r="D1250" s="117" t="s">
        <v>114</v>
      </c>
      <c r="F1250" s="118" t="s">
        <v>2743</v>
      </c>
      <c r="L1250" s="25"/>
      <c r="M1250" s="119"/>
      <c r="T1250" s="46"/>
      <c r="AT1250" s="13" t="s">
        <v>114</v>
      </c>
      <c r="AU1250" s="13" t="s">
        <v>66</v>
      </c>
    </row>
    <row r="1251" spans="2:65" s="1" customFormat="1" ht="16.5" customHeight="1">
      <c r="B1251" s="104"/>
      <c r="C1251" s="105" t="s">
        <v>1433</v>
      </c>
      <c r="D1251" s="105" t="s">
        <v>107</v>
      </c>
      <c r="E1251" s="106" t="s">
        <v>2744</v>
      </c>
      <c r="F1251" s="107" t="s">
        <v>2745</v>
      </c>
      <c r="G1251" s="108" t="s">
        <v>2565</v>
      </c>
      <c r="H1251" s="109">
        <v>40</v>
      </c>
      <c r="I1251" s="110">
        <v>5030</v>
      </c>
      <c r="J1251" s="110">
        <f>ROUND(I1251*H1251,2)</f>
        <v>201200</v>
      </c>
      <c r="K1251" s="107" t="s">
        <v>111</v>
      </c>
      <c r="L1251" s="25"/>
      <c r="M1251" s="111" t="s">
        <v>3</v>
      </c>
      <c r="N1251" s="112" t="s">
        <v>37</v>
      </c>
      <c r="O1251" s="113">
        <v>0</v>
      </c>
      <c r="P1251" s="113">
        <f>O1251*H1251</f>
        <v>0</v>
      </c>
      <c r="Q1251" s="113">
        <v>0</v>
      </c>
      <c r="R1251" s="113">
        <f>Q1251*H1251</f>
        <v>0</v>
      </c>
      <c r="S1251" s="113">
        <v>0</v>
      </c>
      <c r="T1251" s="114">
        <f>S1251*H1251</f>
        <v>0</v>
      </c>
      <c r="AR1251" s="115" t="s">
        <v>112</v>
      </c>
      <c r="AT1251" s="115" t="s">
        <v>107</v>
      </c>
      <c r="AU1251" s="115" t="s">
        <v>66</v>
      </c>
      <c r="AY1251" s="13" t="s">
        <v>113</v>
      </c>
      <c r="BE1251" s="116">
        <f>IF(N1251="základní",J1251,0)</f>
        <v>201200</v>
      </c>
      <c r="BF1251" s="116">
        <f>IF(N1251="snížená",J1251,0)</f>
        <v>0</v>
      </c>
      <c r="BG1251" s="116">
        <f>IF(N1251="zákl. přenesená",J1251,0)</f>
        <v>0</v>
      </c>
      <c r="BH1251" s="116">
        <f>IF(N1251="sníž. přenesená",J1251,0)</f>
        <v>0</v>
      </c>
      <c r="BI1251" s="116">
        <f>IF(N1251="nulová",J1251,0)</f>
        <v>0</v>
      </c>
      <c r="BJ1251" s="13" t="s">
        <v>74</v>
      </c>
      <c r="BK1251" s="116">
        <f>ROUND(I1251*H1251,2)</f>
        <v>201200</v>
      </c>
      <c r="BL1251" s="13" t="s">
        <v>112</v>
      </c>
      <c r="BM1251" s="115" t="s">
        <v>2746</v>
      </c>
    </row>
    <row r="1252" spans="2:65" s="1" customFormat="1" ht="29.25">
      <c r="B1252" s="25"/>
      <c r="D1252" s="117" t="s">
        <v>114</v>
      </c>
      <c r="F1252" s="118" t="s">
        <v>2747</v>
      </c>
      <c r="L1252" s="25"/>
      <c r="M1252" s="119"/>
      <c r="T1252" s="46"/>
      <c r="AT1252" s="13" t="s">
        <v>114</v>
      </c>
      <c r="AU1252" s="13" t="s">
        <v>66</v>
      </c>
    </row>
    <row r="1253" spans="2:65" s="1" customFormat="1" ht="16.5" customHeight="1">
      <c r="B1253" s="104"/>
      <c r="C1253" s="105" t="s">
        <v>2748</v>
      </c>
      <c r="D1253" s="105" t="s">
        <v>107</v>
      </c>
      <c r="E1253" s="106" t="s">
        <v>2749</v>
      </c>
      <c r="F1253" s="107" t="s">
        <v>2750</v>
      </c>
      <c r="G1253" s="108" t="s">
        <v>2565</v>
      </c>
      <c r="H1253" s="109">
        <v>2</v>
      </c>
      <c r="I1253" s="110">
        <v>3270</v>
      </c>
      <c r="J1253" s="110">
        <f>ROUND(I1253*H1253,2)</f>
        <v>6540</v>
      </c>
      <c r="K1253" s="107" t="s">
        <v>111</v>
      </c>
      <c r="L1253" s="25"/>
      <c r="M1253" s="111" t="s">
        <v>3</v>
      </c>
      <c r="N1253" s="112" t="s">
        <v>37</v>
      </c>
      <c r="O1253" s="113">
        <v>0</v>
      </c>
      <c r="P1253" s="113">
        <f>O1253*H1253</f>
        <v>0</v>
      </c>
      <c r="Q1253" s="113">
        <v>0</v>
      </c>
      <c r="R1253" s="113">
        <f>Q1253*H1253</f>
        <v>0</v>
      </c>
      <c r="S1253" s="113">
        <v>0</v>
      </c>
      <c r="T1253" s="114">
        <f>S1253*H1253</f>
        <v>0</v>
      </c>
      <c r="AR1253" s="115" t="s">
        <v>112</v>
      </c>
      <c r="AT1253" s="115" t="s">
        <v>107</v>
      </c>
      <c r="AU1253" s="115" t="s">
        <v>66</v>
      </c>
      <c r="AY1253" s="13" t="s">
        <v>113</v>
      </c>
      <c r="BE1253" s="116">
        <f>IF(N1253="základní",J1253,0)</f>
        <v>6540</v>
      </c>
      <c r="BF1253" s="116">
        <f>IF(N1253="snížená",J1253,0)</f>
        <v>0</v>
      </c>
      <c r="BG1253" s="116">
        <f>IF(N1253="zákl. přenesená",J1253,0)</f>
        <v>0</v>
      </c>
      <c r="BH1253" s="116">
        <f>IF(N1253="sníž. přenesená",J1253,0)</f>
        <v>0</v>
      </c>
      <c r="BI1253" s="116">
        <f>IF(N1253="nulová",J1253,0)</f>
        <v>0</v>
      </c>
      <c r="BJ1253" s="13" t="s">
        <v>74</v>
      </c>
      <c r="BK1253" s="116">
        <f>ROUND(I1253*H1253,2)</f>
        <v>6540</v>
      </c>
      <c r="BL1253" s="13" t="s">
        <v>112</v>
      </c>
      <c r="BM1253" s="115" t="s">
        <v>2751</v>
      </c>
    </row>
    <row r="1254" spans="2:65" s="1" customFormat="1" ht="29.25">
      <c r="B1254" s="25"/>
      <c r="D1254" s="117" t="s">
        <v>114</v>
      </c>
      <c r="F1254" s="118" t="s">
        <v>2752</v>
      </c>
      <c r="L1254" s="25"/>
      <c r="M1254" s="119"/>
      <c r="T1254" s="46"/>
      <c r="AT1254" s="13" t="s">
        <v>114</v>
      </c>
      <c r="AU1254" s="13" t="s">
        <v>66</v>
      </c>
    </row>
    <row r="1255" spans="2:65" s="1" customFormat="1" ht="16.5" customHeight="1">
      <c r="B1255" s="104"/>
      <c r="C1255" s="105" t="s">
        <v>1437</v>
      </c>
      <c r="D1255" s="105" t="s">
        <v>107</v>
      </c>
      <c r="E1255" s="106" t="s">
        <v>2753</v>
      </c>
      <c r="F1255" s="107" t="s">
        <v>2754</v>
      </c>
      <c r="G1255" s="108" t="s">
        <v>2565</v>
      </c>
      <c r="H1255" s="109">
        <v>2</v>
      </c>
      <c r="I1255" s="110">
        <v>3270</v>
      </c>
      <c r="J1255" s="110">
        <f>ROUND(I1255*H1255,2)</f>
        <v>6540</v>
      </c>
      <c r="K1255" s="107" t="s">
        <v>111</v>
      </c>
      <c r="L1255" s="25"/>
      <c r="M1255" s="111" t="s">
        <v>3</v>
      </c>
      <c r="N1255" s="112" t="s">
        <v>37</v>
      </c>
      <c r="O1255" s="113">
        <v>0</v>
      </c>
      <c r="P1255" s="113">
        <f>O1255*H1255</f>
        <v>0</v>
      </c>
      <c r="Q1255" s="113">
        <v>0</v>
      </c>
      <c r="R1255" s="113">
        <f>Q1255*H1255</f>
        <v>0</v>
      </c>
      <c r="S1255" s="113">
        <v>0</v>
      </c>
      <c r="T1255" s="114">
        <f>S1255*H1255</f>
        <v>0</v>
      </c>
      <c r="AR1255" s="115" t="s">
        <v>112</v>
      </c>
      <c r="AT1255" s="115" t="s">
        <v>107</v>
      </c>
      <c r="AU1255" s="115" t="s">
        <v>66</v>
      </c>
      <c r="AY1255" s="13" t="s">
        <v>113</v>
      </c>
      <c r="BE1255" s="116">
        <f>IF(N1255="základní",J1255,0)</f>
        <v>6540</v>
      </c>
      <c r="BF1255" s="116">
        <f>IF(N1255="snížená",J1255,0)</f>
        <v>0</v>
      </c>
      <c r="BG1255" s="116">
        <f>IF(N1255="zákl. přenesená",J1255,0)</f>
        <v>0</v>
      </c>
      <c r="BH1255" s="116">
        <f>IF(N1255="sníž. přenesená",J1255,0)</f>
        <v>0</v>
      </c>
      <c r="BI1255" s="116">
        <f>IF(N1255="nulová",J1255,0)</f>
        <v>0</v>
      </c>
      <c r="BJ1255" s="13" t="s">
        <v>74</v>
      </c>
      <c r="BK1255" s="116">
        <f>ROUND(I1255*H1255,2)</f>
        <v>6540</v>
      </c>
      <c r="BL1255" s="13" t="s">
        <v>112</v>
      </c>
      <c r="BM1255" s="115" t="s">
        <v>2755</v>
      </c>
    </row>
    <row r="1256" spans="2:65" s="1" customFormat="1" ht="29.25">
      <c r="B1256" s="25"/>
      <c r="D1256" s="117" t="s">
        <v>114</v>
      </c>
      <c r="F1256" s="118" t="s">
        <v>2756</v>
      </c>
      <c r="L1256" s="25"/>
      <c r="M1256" s="119"/>
      <c r="T1256" s="46"/>
      <c r="AT1256" s="13" t="s">
        <v>114</v>
      </c>
      <c r="AU1256" s="13" t="s">
        <v>66</v>
      </c>
    </row>
    <row r="1257" spans="2:65" s="1" customFormat="1" ht="16.5" customHeight="1">
      <c r="B1257" s="104"/>
      <c r="C1257" s="105" t="s">
        <v>2757</v>
      </c>
      <c r="D1257" s="105" t="s">
        <v>107</v>
      </c>
      <c r="E1257" s="106" t="s">
        <v>2758</v>
      </c>
      <c r="F1257" s="107" t="s">
        <v>2759</v>
      </c>
      <c r="G1257" s="108" t="s">
        <v>2565</v>
      </c>
      <c r="H1257" s="109">
        <v>2</v>
      </c>
      <c r="I1257" s="110">
        <v>3270</v>
      </c>
      <c r="J1257" s="110">
        <f>ROUND(I1257*H1257,2)</f>
        <v>6540</v>
      </c>
      <c r="K1257" s="107" t="s">
        <v>111</v>
      </c>
      <c r="L1257" s="25"/>
      <c r="M1257" s="111" t="s">
        <v>3</v>
      </c>
      <c r="N1257" s="112" t="s">
        <v>37</v>
      </c>
      <c r="O1257" s="113">
        <v>0</v>
      </c>
      <c r="P1257" s="113">
        <f>O1257*H1257</f>
        <v>0</v>
      </c>
      <c r="Q1257" s="113">
        <v>0</v>
      </c>
      <c r="R1257" s="113">
        <f>Q1257*H1257</f>
        <v>0</v>
      </c>
      <c r="S1257" s="113">
        <v>0</v>
      </c>
      <c r="T1257" s="114">
        <f>S1257*H1257</f>
        <v>0</v>
      </c>
      <c r="AR1257" s="115" t="s">
        <v>112</v>
      </c>
      <c r="AT1257" s="115" t="s">
        <v>107</v>
      </c>
      <c r="AU1257" s="115" t="s">
        <v>66</v>
      </c>
      <c r="AY1257" s="13" t="s">
        <v>113</v>
      </c>
      <c r="BE1257" s="116">
        <f>IF(N1257="základní",J1257,0)</f>
        <v>6540</v>
      </c>
      <c r="BF1257" s="116">
        <f>IF(N1257="snížená",J1257,0)</f>
        <v>0</v>
      </c>
      <c r="BG1257" s="116">
        <f>IF(N1257="zákl. přenesená",J1257,0)</f>
        <v>0</v>
      </c>
      <c r="BH1257" s="116">
        <f>IF(N1257="sníž. přenesená",J1257,0)</f>
        <v>0</v>
      </c>
      <c r="BI1257" s="116">
        <f>IF(N1257="nulová",J1257,0)</f>
        <v>0</v>
      </c>
      <c r="BJ1257" s="13" t="s">
        <v>74</v>
      </c>
      <c r="BK1257" s="116">
        <f>ROUND(I1257*H1257,2)</f>
        <v>6540</v>
      </c>
      <c r="BL1257" s="13" t="s">
        <v>112</v>
      </c>
      <c r="BM1257" s="115" t="s">
        <v>2760</v>
      </c>
    </row>
    <row r="1258" spans="2:65" s="1" customFormat="1" ht="29.25">
      <c r="B1258" s="25"/>
      <c r="D1258" s="117" t="s">
        <v>114</v>
      </c>
      <c r="F1258" s="118" t="s">
        <v>2761</v>
      </c>
      <c r="L1258" s="25"/>
      <c r="M1258" s="119"/>
      <c r="T1258" s="46"/>
      <c r="AT1258" s="13" t="s">
        <v>114</v>
      </c>
      <c r="AU1258" s="13" t="s">
        <v>66</v>
      </c>
    </row>
    <row r="1259" spans="2:65" s="1" customFormat="1" ht="16.5" customHeight="1">
      <c r="B1259" s="104"/>
      <c r="C1259" s="105" t="s">
        <v>1442</v>
      </c>
      <c r="D1259" s="105" t="s">
        <v>107</v>
      </c>
      <c r="E1259" s="106" t="s">
        <v>2762</v>
      </c>
      <c r="F1259" s="107" t="s">
        <v>2763</v>
      </c>
      <c r="G1259" s="108" t="s">
        <v>124</v>
      </c>
      <c r="H1259" s="109">
        <v>750</v>
      </c>
      <c r="I1259" s="110">
        <v>25.9</v>
      </c>
      <c r="J1259" s="110">
        <f>ROUND(I1259*H1259,2)</f>
        <v>19425</v>
      </c>
      <c r="K1259" s="107" t="s">
        <v>111</v>
      </c>
      <c r="L1259" s="25"/>
      <c r="M1259" s="111" t="s">
        <v>3</v>
      </c>
      <c r="N1259" s="112" t="s">
        <v>37</v>
      </c>
      <c r="O1259" s="113">
        <v>0</v>
      </c>
      <c r="P1259" s="113">
        <f>O1259*H1259</f>
        <v>0</v>
      </c>
      <c r="Q1259" s="113">
        <v>0</v>
      </c>
      <c r="R1259" s="113">
        <f>Q1259*H1259</f>
        <v>0</v>
      </c>
      <c r="S1259" s="113">
        <v>0</v>
      </c>
      <c r="T1259" s="114">
        <f>S1259*H1259</f>
        <v>0</v>
      </c>
      <c r="AR1259" s="115" t="s">
        <v>112</v>
      </c>
      <c r="AT1259" s="115" t="s">
        <v>107</v>
      </c>
      <c r="AU1259" s="115" t="s">
        <v>66</v>
      </c>
      <c r="AY1259" s="13" t="s">
        <v>113</v>
      </c>
      <c r="BE1259" s="116">
        <f>IF(N1259="základní",J1259,0)</f>
        <v>19425</v>
      </c>
      <c r="BF1259" s="116">
        <f>IF(N1259="snížená",J1259,0)</f>
        <v>0</v>
      </c>
      <c r="BG1259" s="116">
        <f>IF(N1259="zákl. přenesená",J1259,0)</f>
        <v>0</v>
      </c>
      <c r="BH1259" s="116">
        <f>IF(N1259="sníž. přenesená",J1259,0)</f>
        <v>0</v>
      </c>
      <c r="BI1259" s="116">
        <f>IF(N1259="nulová",J1259,0)</f>
        <v>0</v>
      </c>
      <c r="BJ1259" s="13" t="s">
        <v>74</v>
      </c>
      <c r="BK1259" s="116">
        <f>ROUND(I1259*H1259,2)</f>
        <v>19425</v>
      </c>
      <c r="BL1259" s="13" t="s">
        <v>112</v>
      </c>
      <c r="BM1259" s="115" t="s">
        <v>2764</v>
      </c>
    </row>
    <row r="1260" spans="2:65" s="1" customFormat="1" ht="29.25">
      <c r="B1260" s="25"/>
      <c r="D1260" s="117" t="s">
        <v>114</v>
      </c>
      <c r="F1260" s="118" t="s">
        <v>2765</v>
      </c>
      <c r="L1260" s="25"/>
      <c r="M1260" s="119"/>
      <c r="T1260" s="46"/>
      <c r="AT1260" s="13" t="s">
        <v>114</v>
      </c>
      <c r="AU1260" s="13" t="s">
        <v>66</v>
      </c>
    </row>
    <row r="1261" spans="2:65" s="1" customFormat="1" ht="16.5" customHeight="1">
      <c r="B1261" s="104"/>
      <c r="C1261" s="105" t="s">
        <v>2766</v>
      </c>
      <c r="D1261" s="105" t="s">
        <v>107</v>
      </c>
      <c r="E1261" s="106" t="s">
        <v>2767</v>
      </c>
      <c r="F1261" s="107" t="s">
        <v>2768</v>
      </c>
      <c r="G1261" s="108" t="s">
        <v>124</v>
      </c>
      <c r="H1261" s="109">
        <v>750</v>
      </c>
      <c r="I1261" s="110">
        <v>29.3</v>
      </c>
      <c r="J1261" s="110">
        <f>ROUND(I1261*H1261,2)</f>
        <v>21975</v>
      </c>
      <c r="K1261" s="107" t="s">
        <v>111</v>
      </c>
      <c r="L1261" s="25"/>
      <c r="M1261" s="111" t="s">
        <v>3</v>
      </c>
      <c r="N1261" s="112" t="s">
        <v>37</v>
      </c>
      <c r="O1261" s="113">
        <v>0</v>
      </c>
      <c r="P1261" s="113">
        <f>O1261*H1261</f>
        <v>0</v>
      </c>
      <c r="Q1261" s="113">
        <v>0</v>
      </c>
      <c r="R1261" s="113">
        <f>Q1261*H1261</f>
        <v>0</v>
      </c>
      <c r="S1261" s="113">
        <v>0</v>
      </c>
      <c r="T1261" s="114">
        <f>S1261*H1261</f>
        <v>0</v>
      </c>
      <c r="AR1261" s="115" t="s">
        <v>112</v>
      </c>
      <c r="AT1261" s="115" t="s">
        <v>107</v>
      </c>
      <c r="AU1261" s="115" t="s">
        <v>66</v>
      </c>
      <c r="AY1261" s="13" t="s">
        <v>113</v>
      </c>
      <c r="BE1261" s="116">
        <f>IF(N1261="základní",J1261,0)</f>
        <v>21975</v>
      </c>
      <c r="BF1261" s="116">
        <f>IF(N1261="snížená",J1261,0)</f>
        <v>0</v>
      </c>
      <c r="BG1261" s="116">
        <f>IF(N1261="zákl. přenesená",J1261,0)</f>
        <v>0</v>
      </c>
      <c r="BH1261" s="116">
        <f>IF(N1261="sníž. přenesená",J1261,0)</f>
        <v>0</v>
      </c>
      <c r="BI1261" s="116">
        <f>IF(N1261="nulová",J1261,0)</f>
        <v>0</v>
      </c>
      <c r="BJ1261" s="13" t="s">
        <v>74</v>
      </c>
      <c r="BK1261" s="116">
        <f>ROUND(I1261*H1261,2)</f>
        <v>21975</v>
      </c>
      <c r="BL1261" s="13" t="s">
        <v>112</v>
      </c>
      <c r="BM1261" s="115" t="s">
        <v>2769</v>
      </c>
    </row>
    <row r="1262" spans="2:65" s="1" customFormat="1" ht="29.25">
      <c r="B1262" s="25"/>
      <c r="D1262" s="117" t="s">
        <v>114</v>
      </c>
      <c r="F1262" s="118" t="s">
        <v>2770</v>
      </c>
      <c r="L1262" s="25"/>
      <c r="M1262" s="119"/>
      <c r="T1262" s="46"/>
      <c r="AT1262" s="13" t="s">
        <v>114</v>
      </c>
      <c r="AU1262" s="13" t="s">
        <v>66</v>
      </c>
    </row>
    <row r="1263" spans="2:65" s="1" customFormat="1" ht="24.2" customHeight="1">
      <c r="B1263" s="104"/>
      <c r="C1263" s="105" t="s">
        <v>1446</v>
      </c>
      <c r="D1263" s="105" t="s">
        <v>107</v>
      </c>
      <c r="E1263" s="106" t="s">
        <v>2771</v>
      </c>
      <c r="F1263" s="107" t="s">
        <v>2772</v>
      </c>
      <c r="G1263" s="108" t="s">
        <v>124</v>
      </c>
      <c r="H1263" s="109">
        <v>2000</v>
      </c>
      <c r="I1263" s="110">
        <v>30.7</v>
      </c>
      <c r="J1263" s="110">
        <f>ROUND(I1263*H1263,2)</f>
        <v>61400</v>
      </c>
      <c r="K1263" s="107" t="s">
        <v>111</v>
      </c>
      <c r="L1263" s="25"/>
      <c r="M1263" s="111" t="s">
        <v>3</v>
      </c>
      <c r="N1263" s="112" t="s">
        <v>37</v>
      </c>
      <c r="O1263" s="113">
        <v>0</v>
      </c>
      <c r="P1263" s="113">
        <f>O1263*H1263</f>
        <v>0</v>
      </c>
      <c r="Q1263" s="113">
        <v>0</v>
      </c>
      <c r="R1263" s="113">
        <f>Q1263*H1263</f>
        <v>0</v>
      </c>
      <c r="S1263" s="113">
        <v>0</v>
      </c>
      <c r="T1263" s="114">
        <f>S1263*H1263</f>
        <v>0</v>
      </c>
      <c r="AR1263" s="115" t="s">
        <v>112</v>
      </c>
      <c r="AT1263" s="115" t="s">
        <v>107</v>
      </c>
      <c r="AU1263" s="115" t="s">
        <v>66</v>
      </c>
      <c r="AY1263" s="13" t="s">
        <v>113</v>
      </c>
      <c r="BE1263" s="116">
        <f>IF(N1263="základní",J1263,0)</f>
        <v>61400</v>
      </c>
      <c r="BF1263" s="116">
        <f>IF(N1263="snížená",J1263,0)</f>
        <v>0</v>
      </c>
      <c r="BG1263" s="116">
        <f>IF(N1263="zákl. přenesená",J1263,0)</f>
        <v>0</v>
      </c>
      <c r="BH1263" s="116">
        <f>IF(N1263="sníž. přenesená",J1263,0)</f>
        <v>0</v>
      </c>
      <c r="BI1263" s="116">
        <f>IF(N1263="nulová",J1263,0)</f>
        <v>0</v>
      </c>
      <c r="BJ1263" s="13" t="s">
        <v>74</v>
      </c>
      <c r="BK1263" s="116">
        <f>ROUND(I1263*H1263,2)</f>
        <v>61400</v>
      </c>
      <c r="BL1263" s="13" t="s">
        <v>112</v>
      </c>
      <c r="BM1263" s="115" t="s">
        <v>2773</v>
      </c>
    </row>
    <row r="1264" spans="2:65" s="1" customFormat="1" ht="29.25">
      <c r="B1264" s="25"/>
      <c r="D1264" s="117" t="s">
        <v>114</v>
      </c>
      <c r="F1264" s="118" t="s">
        <v>2774</v>
      </c>
      <c r="L1264" s="25"/>
      <c r="M1264" s="119"/>
      <c r="T1264" s="46"/>
      <c r="AT1264" s="13" t="s">
        <v>114</v>
      </c>
      <c r="AU1264" s="13" t="s">
        <v>66</v>
      </c>
    </row>
    <row r="1265" spans="2:65" s="1" customFormat="1" ht="16.5" customHeight="1">
      <c r="B1265" s="104"/>
      <c r="C1265" s="105" t="s">
        <v>2775</v>
      </c>
      <c r="D1265" s="105" t="s">
        <v>107</v>
      </c>
      <c r="E1265" s="106" t="s">
        <v>2776</v>
      </c>
      <c r="F1265" s="107" t="s">
        <v>2777</v>
      </c>
      <c r="G1265" s="108" t="s">
        <v>124</v>
      </c>
      <c r="H1265" s="109">
        <v>2000</v>
      </c>
      <c r="I1265" s="110">
        <v>34.1</v>
      </c>
      <c r="J1265" s="110">
        <f>ROUND(I1265*H1265,2)</f>
        <v>68200</v>
      </c>
      <c r="K1265" s="107" t="s">
        <v>111</v>
      </c>
      <c r="L1265" s="25"/>
      <c r="M1265" s="111" t="s">
        <v>3</v>
      </c>
      <c r="N1265" s="112" t="s">
        <v>37</v>
      </c>
      <c r="O1265" s="113">
        <v>0</v>
      </c>
      <c r="P1265" s="113">
        <f>O1265*H1265</f>
        <v>0</v>
      </c>
      <c r="Q1265" s="113">
        <v>0</v>
      </c>
      <c r="R1265" s="113">
        <f>Q1265*H1265</f>
        <v>0</v>
      </c>
      <c r="S1265" s="113">
        <v>0</v>
      </c>
      <c r="T1265" s="114">
        <f>S1265*H1265</f>
        <v>0</v>
      </c>
      <c r="AR1265" s="115" t="s">
        <v>112</v>
      </c>
      <c r="AT1265" s="115" t="s">
        <v>107</v>
      </c>
      <c r="AU1265" s="115" t="s">
        <v>66</v>
      </c>
      <c r="AY1265" s="13" t="s">
        <v>113</v>
      </c>
      <c r="BE1265" s="116">
        <f>IF(N1265="základní",J1265,0)</f>
        <v>68200</v>
      </c>
      <c r="BF1265" s="116">
        <f>IF(N1265="snížená",J1265,0)</f>
        <v>0</v>
      </c>
      <c r="BG1265" s="116">
        <f>IF(N1265="zákl. přenesená",J1265,0)</f>
        <v>0</v>
      </c>
      <c r="BH1265" s="116">
        <f>IF(N1265="sníž. přenesená",J1265,0)</f>
        <v>0</v>
      </c>
      <c r="BI1265" s="116">
        <f>IF(N1265="nulová",J1265,0)</f>
        <v>0</v>
      </c>
      <c r="BJ1265" s="13" t="s">
        <v>74</v>
      </c>
      <c r="BK1265" s="116">
        <f>ROUND(I1265*H1265,2)</f>
        <v>68200</v>
      </c>
      <c r="BL1265" s="13" t="s">
        <v>112</v>
      </c>
      <c r="BM1265" s="115" t="s">
        <v>2778</v>
      </c>
    </row>
    <row r="1266" spans="2:65" s="1" customFormat="1" ht="29.25">
      <c r="B1266" s="25"/>
      <c r="D1266" s="117" t="s">
        <v>114</v>
      </c>
      <c r="F1266" s="118" t="s">
        <v>2779</v>
      </c>
      <c r="L1266" s="25"/>
      <c r="M1266" s="119"/>
      <c r="T1266" s="46"/>
      <c r="AT1266" s="13" t="s">
        <v>114</v>
      </c>
      <c r="AU1266" s="13" t="s">
        <v>66</v>
      </c>
    </row>
    <row r="1267" spans="2:65" s="1" customFormat="1" ht="16.5" customHeight="1">
      <c r="B1267" s="104"/>
      <c r="C1267" s="105" t="s">
        <v>1451</v>
      </c>
      <c r="D1267" s="105" t="s">
        <v>107</v>
      </c>
      <c r="E1267" s="106" t="s">
        <v>2780</v>
      </c>
      <c r="F1267" s="107" t="s">
        <v>2781</v>
      </c>
      <c r="G1267" s="108" t="s">
        <v>124</v>
      </c>
      <c r="H1267" s="109">
        <v>2000</v>
      </c>
      <c r="I1267" s="110">
        <v>47.7</v>
      </c>
      <c r="J1267" s="110">
        <f>ROUND(I1267*H1267,2)</f>
        <v>95400</v>
      </c>
      <c r="K1267" s="107" t="s">
        <v>111</v>
      </c>
      <c r="L1267" s="25"/>
      <c r="M1267" s="111" t="s">
        <v>3</v>
      </c>
      <c r="N1267" s="112" t="s">
        <v>37</v>
      </c>
      <c r="O1267" s="113">
        <v>0</v>
      </c>
      <c r="P1267" s="113">
        <f>O1267*H1267</f>
        <v>0</v>
      </c>
      <c r="Q1267" s="113">
        <v>0</v>
      </c>
      <c r="R1267" s="113">
        <f>Q1267*H1267</f>
        <v>0</v>
      </c>
      <c r="S1267" s="113">
        <v>0</v>
      </c>
      <c r="T1267" s="114">
        <f>S1267*H1267</f>
        <v>0</v>
      </c>
      <c r="AR1267" s="115" t="s">
        <v>112</v>
      </c>
      <c r="AT1267" s="115" t="s">
        <v>107</v>
      </c>
      <c r="AU1267" s="115" t="s">
        <v>66</v>
      </c>
      <c r="AY1267" s="13" t="s">
        <v>113</v>
      </c>
      <c r="BE1267" s="116">
        <f>IF(N1267="základní",J1267,0)</f>
        <v>95400</v>
      </c>
      <c r="BF1267" s="116">
        <f>IF(N1267="snížená",J1267,0)</f>
        <v>0</v>
      </c>
      <c r="BG1267" s="116">
        <f>IF(N1267="zákl. přenesená",J1267,0)</f>
        <v>0</v>
      </c>
      <c r="BH1267" s="116">
        <f>IF(N1267="sníž. přenesená",J1267,0)</f>
        <v>0</v>
      </c>
      <c r="BI1267" s="116">
        <f>IF(N1267="nulová",J1267,0)</f>
        <v>0</v>
      </c>
      <c r="BJ1267" s="13" t="s">
        <v>74</v>
      </c>
      <c r="BK1267" s="116">
        <f>ROUND(I1267*H1267,2)</f>
        <v>95400</v>
      </c>
      <c r="BL1267" s="13" t="s">
        <v>112</v>
      </c>
      <c r="BM1267" s="115" t="s">
        <v>2782</v>
      </c>
    </row>
    <row r="1268" spans="2:65" s="1" customFormat="1" ht="29.25">
      <c r="B1268" s="25"/>
      <c r="D1268" s="117" t="s">
        <v>114</v>
      </c>
      <c r="F1268" s="118" t="s">
        <v>2783</v>
      </c>
      <c r="L1268" s="25"/>
      <c r="M1268" s="119"/>
      <c r="T1268" s="46"/>
      <c r="AT1268" s="13" t="s">
        <v>114</v>
      </c>
      <c r="AU1268" s="13" t="s">
        <v>66</v>
      </c>
    </row>
    <row r="1269" spans="2:65" s="1" customFormat="1" ht="16.5" customHeight="1">
      <c r="B1269" s="104"/>
      <c r="C1269" s="105" t="s">
        <v>2784</v>
      </c>
      <c r="D1269" s="105" t="s">
        <v>107</v>
      </c>
      <c r="E1269" s="106" t="s">
        <v>2785</v>
      </c>
      <c r="F1269" s="107" t="s">
        <v>2786</v>
      </c>
      <c r="G1269" s="108" t="s">
        <v>124</v>
      </c>
      <c r="H1269" s="109">
        <v>2000</v>
      </c>
      <c r="I1269" s="110">
        <v>37.5</v>
      </c>
      <c r="J1269" s="110">
        <f>ROUND(I1269*H1269,2)</f>
        <v>75000</v>
      </c>
      <c r="K1269" s="107" t="s">
        <v>111</v>
      </c>
      <c r="L1269" s="25"/>
      <c r="M1269" s="111" t="s">
        <v>3</v>
      </c>
      <c r="N1269" s="112" t="s">
        <v>37</v>
      </c>
      <c r="O1269" s="113">
        <v>0</v>
      </c>
      <c r="P1269" s="113">
        <f>O1269*H1269</f>
        <v>0</v>
      </c>
      <c r="Q1269" s="113">
        <v>0</v>
      </c>
      <c r="R1269" s="113">
        <f>Q1269*H1269</f>
        <v>0</v>
      </c>
      <c r="S1269" s="113">
        <v>0</v>
      </c>
      <c r="T1269" s="114">
        <f>S1269*H1269</f>
        <v>0</v>
      </c>
      <c r="AR1269" s="115" t="s">
        <v>112</v>
      </c>
      <c r="AT1269" s="115" t="s">
        <v>107</v>
      </c>
      <c r="AU1269" s="115" t="s">
        <v>66</v>
      </c>
      <c r="AY1269" s="13" t="s">
        <v>113</v>
      </c>
      <c r="BE1269" s="116">
        <f>IF(N1269="základní",J1269,0)</f>
        <v>75000</v>
      </c>
      <c r="BF1269" s="116">
        <f>IF(N1269="snížená",J1269,0)</f>
        <v>0</v>
      </c>
      <c r="BG1269" s="116">
        <f>IF(N1269="zákl. přenesená",J1269,0)</f>
        <v>0</v>
      </c>
      <c r="BH1269" s="116">
        <f>IF(N1269="sníž. přenesená",J1269,0)</f>
        <v>0</v>
      </c>
      <c r="BI1269" s="116">
        <f>IF(N1269="nulová",J1269,0)</f>
        <v>0</v>
      </c>
      <c r="BJ1269" s="13" t="s">
        <v>74</v>
      </c>
      <c r="BK1269" s="116">
        <f>ROUND(I1269*H1269,2)</f>
        <v>75000</v>
      </c>
      <c r="BL1269" s="13" t="s">
        <v>112</v>
      </c>
      <c r="BM1269" s="115" t="s">
        <v>2787</v>
      </c>
    </row>
    <row r="1270" spans="2:65" s="1" customFormat="1" ht="19.5">
      <c r="B1270" s="25"/>
      <c r="D1270" s="117" t="s">
        <v>114</v>
      </c>
      <c r="F1270" s="118" t="s">
        <v>2788</v>
      </c>
      <c r="L1270" s="25"/>
      <c r="M1270" s="119"/>
      <c r="T1270" s="46"/>
      <c r="AT1270" s="13" t="s">
        <v>114</v>
      </c>
      <c r="AU1270" s="13" t="s">
        <v>66</v>
      </c>
    </row>
    <row r="1271" spans="2:65" s="1" customFormat="1" ht="16.5" customHeight="1">
      <c r="B1271" s="104"/>
      <c r="C1271" s="105" t="s">
        <v>1455</v>
      </c>
      <c r="D1271" s="105" t="s">
        <v>107</v>
      </c>
      <c r="E1271" s="106" t="s">
        <v>2789</v>
      </c>
      <c r="F1271" s="107" t="s">
        <v>2790</v>
      </c>
      <c r="G1271" s="108" t="s">
        <v>124</v>
      </c>
      <c r="H1271" s="109">
        <v>200</v>
      </c>
      <c r="I1271" s="110">
        <v>47.7</v>
      </c>
      <c r="J1271" s="110">
        <f>ROUND(I1271*H1271,2)</f>
        <v>9540</v>
      </c>
      <c r="K1271" s="107" t="s">
        <v>111</v>
      </c>
      <c r="L1271" s="25"/>
      <c r="M1271" s="111" t="s">
        <v>3</v>
      </c>
      <c r="N1271" s="112" t="s">
        <v>37</v>
      </c>
      <c r="O1271" s="113">
        <v>0</v>
      </c>
      <c r="P1271" s="113">
        <f>O1271*H1271</f>
        <v>0</v>
      </c>
      <c r="Q1271" s="113">
        <v>0</v>
      </c>
      <c r="R1271" s="113">
        <f>Q1271*H1271</f>
        <v>0</v>
      </c>
      <c r="S1271" s="113">
        <v>0</v>
      </c>
      <c r="T1271" s="114">
        <f>S1271*H1271</f>
        <v>0</v>
      </c>
      <c r="AR1271" s="115" t="s">
        <v>112</v>
      </c>
      <c r="AT1271" s="115" t="s">
        <v>107</v>
      </c>
      <c r="AU1271" s="115" t="s">
        <v>66</v>
      </c>
      <c r="AY1271" s="13" t="s">
        <v>113</v>
      </c>
      <c r="BE1271" s="116">
        <f>IF(N1271="základní",J1271,0)</f>
        <v>9540</v>
      </c>
      <c r="BF1271" s="116">
        <f>IF(N1271="snížená",J1271,0)</f>
        <v>0</v>
      </c>
      <c r="BG1271" s="116">
        <f>IF(N1271="zákl. přenesená",J1271,0)</f>
        <v>0</v>
      </c>
      <c r="BH1271" s="116">
        <f>IF(N1271="sníž. přenesená",J1271,0)</f>
        <v>0</v>
      </c>
      <c r="BI1271" s="116">
        <f>IF(N1271="nulová",J1271,0)</f>
        <v>0</v>
      </c>
      <c r="BJ1271" s="13" t="s">
        <v>74</v>
      </c>
      <c r="BK1271" s="116">
        <f>ROUND(I1271*H1271,2)</f>
        <v>9540</v>
      </c>
      <c r="BL1271" s="13" t="s">
        <v>112</v>
      </c>
      <c r="BM1271" s="115" t="s">
        <v>2791</v>
      </c>
    </row>
    <row r="1272" spans="2:65" s="1" customFormat="1" ht="19.5">
      <c r="B1272" s="25"/>
      <c r="D1272" s="117" t="s">
        <v>114</v>
      </c>
      <c r="F1272" s="118" t="s">
        <v>2792</v>
      </c>
      <c r="L1272" s="25"/>
      <c r="M1272" s="119"/>
      <c r="T1272" s="46"/>
      <c r="AT1272" s="13" t="s">
        <v>114</v>
      </c>
      <c r="AU1272" s="13" t="s">
        <v>66</v>
      </c>
    </row>
    <row r="1273" spans="2:65" s="1" customFormat="1" ht="16.5" customHeight="1">
      <c r="B1273" s="104"/>
      <c r="C1273" s="105" t="s">
        <v>2793</v>
      </c>
      <c r="D1273" s="105" t="s">
        <v>107</v>
      </c>
      <c r="E1273" s="106" t="s">
        <v>2794</v>
      </c>
      <c r="F1273" s="107" t="s">
        <v>2795</v>
      </c>
      <c r="G1273" s="108" t="s">
        <v>124</v>
      </c>
      <c r="H1273" s="109">
        <v>400</v>
      </c>
      <c r="I1273" s="110">
        <v>47.7</v>
      </c>
      <c r="J1273" s="110">
        <f>ROUND(I1273*H1273,2)</f>
        <v>19080</v>
      </c>
      <c r="K1273" s="107" t="s">
        <v>111</v>
      </c>
      <c r="L1273" s="25"/>
      <c r="M1273" s="111" t="s">
        <v>3</v>
      </c>
      <c r="N1273" s="112" t="s">
        <v>37</v>
      </c>
      <c r="O1273" s="113">
        <v>0</v>
      </c>
      <c r="P1273" s="113">
        <f>O1273*H1273</f>
        <v>0</v>
      </c>
      <c r="Q1273" s="113">
        <v>0</v>
      </c>
      <c r="R1273" s="113">
        <f>Q1273*H1273</f>
        <v>0</v>
      </c>
      <c r="S1273" s="113">
        <v>0</v>
      </c>
      <c r="T1273" s="114">
        <f>S1273*H1273</f>
        <v>0</v>
      </c>
      <c r="AR1273" s="115" t="s">
        <v>112</v>
      </c>
      <c r="AT1273" s="115" t="s">
        <v>107</v>
      </c>
      <c r="AU1273" s="115" t="s">
        <v>66</v>
      </c>
      <c r="AY1273" s="13" t="s">
        <v>113</v>
      </c>
      <c r="BE1273" s="116">
        <f>IF(N1273="základní",J1273,0)</f>
        <v>19080</v>
      </c>
      <c r="BF1273" s="116">
        <f>IF(N1273="snížená",J1273,0)</f>
        <v>0</v>
      </c>
      <c r="BG1273" s="116">
        <f>IF(N1273="zákl. přenesená",J1273,0)</f>
        <v>0</v>
      </c>
      <c r="BH1273" s="116">
        <f>IF(N1273="sníž. přenesená",J1273,0)</f>
        <v>0</v>
      </c>
      <c r="BI1273" s="116">
        <f>IF(N1273="nulová",J1273,0)</f>
        <v>0</v>
      </c>
      <c r="BJ1273" s="13" t="s">
        <v>74</v>
      </c>
      <c r="BK1273" s="116">
        <f>ROUND(I1273*H1273,2)</f>
        <v>19080</v>
      </c>
      <c r="BL1273" s="13" t="s">
        <v>112</v>
      </c>
      <c r="BM1273" s="115" t="s">
        <v>2796</v>
      </c>
    </row>
    <row r="1274" spans="2:65" s="1" customFormat="1" ht="19.5">
      <c r="B1274" s="25"/>
      <c r="D1274" s="117" t="s">
        <v>114</v>
      </c>
      <c r="F1274" s="118" t="s">
        <v>2797</v>
      </c>
      <c r="L1274" s="25"/>
      <c r="M1274" s="119"/>
      <c r="T1274" s="46"/>
      <c r="AT1274" s="13" t="s">
        <v>114</v>
      </c>
      <c r="AU1274" s="13" t="s">
        <v>66</v>
      </c>
    </row>
    <row r="1275" spans="2:65" s="1" customFormat="1" ht="16.5" customHeight="1">
      <c r="B1275" s="104"/>
      <c r="C1275" s="105" t="s">
        <v>1460</v>
      </c>
      <c r="D1275" s="105" t="s">
        <v>107</v>
      </c>
      <c r="E1275" s="106" t="s">
        <v>2798</v>
      </c>
      <c r="F1275" s="107" t="s">
        <v>2799</v>
      </c>
      <c r="G1275" s="108" t="s">
        <v>124</v>
      </c>
      <c r="H1275" s="109">
        <v>400</v>
      </c>
      <c r="I1275" s="110">
        <v>55.7</v>
      </c>
      <c r="J1275" s="110">
        <f>ROUND(I1275*H1275,2)</f>
        <v>22280</v>
      </c>
      <c r="K1275" s="107" t="s">
        <v>111</v>
      </c>
      <c r="L1275" s="25"/>
      <c r="M1275" s="111" t="s">
        <v>3</v>
      </c>
      <c r="N1275" s="112" t="s">
        <v>37</v>
      </c>
      <c r="O1275" s="113">
        <v>0</v>
      </c>
      <c r="P1275" s="113">
        <f>O1275*H1275</f>
        <v>0</v>
      </c>
      <c r="Q1275" s="113">
        <v>0</v>
      </c>
      <c r="R1275" s="113">
        <f>Q1275*H1275</f>
        <v>0</v>
      </c>
      <c r="S1275" s="113">
        <v>0</v>
      </c>
      <c r="T1275" s="114">
        <f>S1275*H1275</f>
        <v>0</v>
      </c>
      <c r="AR1275" s="115" t="s">
        <v>112</v>
      </c>
      <c r="AT1275" s="115" t="s">
        <v>107</v>
      </c>
      <c r="AU1275" s="115" t="s">
        <v>66</v>
      </c>
      <c r="AY1275" s="13" t="s">
        <v>113</v>
      </c>
      <c r="BE1275" s="116">
        <f>IF(N1275="základní",J1275,0)</f>
        <v>22280</v>
      </c>
      <c r="BF1275" s="116">
        <f>IF(N1275="snížená",J1275,0)</f>
        <v>0</v>
      </c>
      <c r="BG1275" s="116">
        <f>IF(N1275="zákl. přenesená",J1275,0)</f>
        <v>0</v>
      </c>
      <c r="BH1275" s="116">
        <f>IF(N1275="sníž. přenesená",J1275,0)</f>
        <v>0</v>
      </c>
      <c r="BI1275" s="116">
        <f>IF(N1275="nulová",J1275,0)</f>
        <v>0</v>
      </c>
      <c r="BJ1275" s="13" t="s">
        <v>74</v>
      </c>
      <c r="BK1275" s="116">
        <f>ROUND(I1275*H1275,2)</f>
        <v>22280</v>
      </c>
      <c r="BL1275" s="13" t="s">
        <v>112</v>
      </c>
      <c r="BM1275" s="115" t="s">
        <v>2800</v>
      </c>
    </row>
    <row r="1276" spans="2:65" s="1" customFormat="1" ht="19.5">
      <c r="B1276" s="25"/>
      <c r="D1276" s="117" t="s">
        <v>114</v>
      </c>
      <c r="F1276" s="118" t="s">
        <v>2801</v>
      </c>
      <c r="L1276" s="25"/>
      <c r="M1276" s="119"/>
      <c r="T1276" s="46"/>
      <c r="AT1276" s="13" t="s">
        <v>114</v>
      </c>
      <c r="AU1276" s="13" t="s">
        <v>66</v>
      </c>
    </row>
    <row r="1277" spans="2:65" s="1" customFormat="1" ht="16.5" customHeight="1">
      <c r="B1277" s="104"/>
      <c r="C1277" s="105" t="s">
        <v>2802</v>
      </c>
      <c r="D1277" s="105" t="s">
        <v>107</v>
      </c>
      <c r="E1277" s="106" t="s">
        <v>2803</v>
      </c>
      <c r="F1277" s="107" t="s">
        <v>2804</v>
      </c>
      <c r="G1277" s="108" t="s">
        <v>124</v>
      </c>
      <c r="H1277" s="109">
        <v>200</v>
      </c>
      <c r="I1277" s="110">
        <v>61.9</v>
      </c>
      <c r="J1277" s="110">
        <f>ROUND(I1277*H1277,2)</f>
        <v>12380</v>
      </c>
      <c r="K1277" s="107" t="s">
        <v>111</v>
      </c>
      <c r="L1277" s="25"/>
      <c r="M1277" s="111" t="s">
        <v>3</v>
      </c>
      <c r="N1277" s="112" t="s">
        <v>37</v>
      </c>
      <c r="O1277" s="113">
        <v>0</v>
      </c>
      <c r="P1277" s="113">
        <f>O1277*H1277</f>
        <v>0</v>
      </c>
      <c r="Q1277" s="113">
        <v>0</v>
      </c>
      <c r="R1277" s="113">
        <f>Q1277*H1277</f>
        <v>0</v>
      </c>
      <c r="S1277" s="113">
        <v>0</v>
      </c>
      <c r="T1277" s="114">
        <f>S1277*H1277</f>
        <v>0</v>
      </c>
      <c r="AR1277" s="115" t="s">
        <v>112</v>
      </c>
      <c r="AT1277" s="115" t="s">
        <v>107</v>
      </c>
      <c r="AU1277" s="115" t="s">
        <v>66</v>
      </c>
      <c r="AY1277" s="13" t="s">
        <v>113</v>
      </c>
      <c r="BE1277" s="116">
        <f>IF(N1277="základní",J1277,0)</f>
        <v>12380</v>
      </c>
      <c r="BF1277" s="116">
        <f>IF(N1277="snížená",J1277,0)</f>
        <v>0</v>
      </c>
      <c r="BG1277" s="116">
        <f>IF(N1277="zákl. přenesená",J1277,0)</f>
        <v>0</v>
      </c>
      <c r="BH1277" s="116">
        <f>IF(N1277="sníž. přenesená",J1277,0)</f>
        <v>0</v>
      </c>
      <c r="BI1277" s="116">
        <f>IF(N1277="nulová",J1277,0)</f>
        <v>0</v>
      </c>
      <c r="BJ1277" s="13" t="s">
        <v>74</v>
      </c>
      <c r="BK1277" s="116">
        <f>ROUND(I1277*H1277,2)</f>
        <v>12380</v>
      </c>
      <c r="BL1277" s="13" t="s">
        <v>112</v>
      </c>
      <c r="BM1277" s="115" t="s">
        <v>2805</v>
      </c>
    </row>
    <row r="1278" spans="2:65" s="1" customFormat="1" ht="19.5">
      <c r="B1278" s="25"/>
      <c r="D1278" s="117" t="s">
        <v>114</v>
      </c>
      <c r="F1278" s="118" t="s">
        <v>2806</v>
      </c>
      <c r="L1278" s="25"/>
      <c r="M1278" s="119"/>
      <c r="T1278" s="46"/>
      <c r="AT1278" s="13" t="s">
        <v>114</v>
      </c>
      <c r="AU1278" s="13" t="s">
        <v>66</v>
      </c>
    </row>
    <row r="1279" spans="2:65" s="1" customFormat="1" ht="16.5" customHeight="1">
      <c r="B1279" s="104"/>
      <c r="C1279" s="105" t="s">
        <v>1464</v>
      </c>
      <c r="D1279" s="105" t="s">
        <v>107</v>
      </c>
      <c r="E1279" s="106" t="s">
        <v>2807</v>
      </c>
      <c r="F1279" s="107" t="s">
        <v>2808</v>
      </c>
      <c r="G1279" s="108" t="s">
        <v>124</v>
      </c>
      <c r="H1279" s="109">
        <v>200</v>
      </c>
      <c r="I1279" s="110">
        <v>241</v>
      </c>
      <c r="J1279" s="110">
        <f>ROUND(I1279*H1279,2)</f>
        <v>48200</v>
      </c>
      <c r="K1279" s="107" t="s">
        <v>111</v>
      </c>
      <c r="L1279" s="25"/>
      <c r="M1279" s="111" t="s">
        <v>3</v>
      </c>
      <c r="N1279" s="112" t="s">
        <v>37</v>
      </c>
      <c r="O1279" s="113">
        <v>0</v>
      </c>
      <c r="P1279" s="113">
        <f>O1279*H1279</f>
        <v>0</v>
      </c>
      <c r="Q1279" s="113">
        <v>0</v>
      </c>
      <c r="R1279" s="113">
        <f>Q1279*H1279</f>
        <v>0</v>
      </c>
      <c r="S1279" s="113">
        <v>0</v>
      </c>
      <c r="T1279" s="114">
        <f>S1279*H1279</f>
        <v>0</v>
      </c>
      <c r="AR1279" s="115" t="s">
        <v>112</v>
      </c>
      <c r="AT1279" s="115" t="s">
        <v>107</v>
      </c>
      <c r="AU1279" s="115" t="s">
        <v>66</v>
      </c>
      <c r="AY1279" s="13" t="s">
        <v>113</v>
      </c>
      <c r="BE1279" s="116">
        <f>IF(N1279="základní",J1279,0)</f>
        <v>48200</v>
      </c>
      <c r="BF1279" s="116">
        <f>IF(N1279="snížená",J1279,0)</f>
        <v>0</v>
      </c>
      <c r="BG1279" s="116">
        <f>IF(N1279="zákl. přenesená",J1279,0)</f>
        <v>0</v>
      </c>
      <c r="BH1279" s="116">
        <f>IF(N1279="sníž. přenesená",J1279,0)</f>
        <v>0</v>
      </c>
      <c r="BI1279" s="116">
        <f>IF(N1279="nulová",J1279,0)</f>
        <v>0</v>
      </c>
      <c r="BJ1279" s="13" t="s">
        <v>74</v>
      </c>
      <c r="BK1279" s="116">
        <f>ROUND(I1279*H1279,2)</f>
        <v>48200</v>
      </c>
      <c r="BL1279" s="13" t="s">
        <v>112</v>
      </c>
      <c r="BM1279" s="115" t="s">
        <v>2809</v>
      </c>
    </row>
    <row r="1280" spans="2:65" s="1" customFormat="1" ht="19.5">
      <c r="B1280" s="25"/>
      <c r="D1280" s="117" t="s">
        <v>114</v>
      </c>
      <c r="F1280" s="118" t="s">
        <v>2810</v>
      </c>
      <c r="L1280" s="25"/>
      <c r="M1280" s="119"/>
      <c r="T1280" s="46"/>
      <c r="AT1280" s="13" t="s">
        <v>114</v>
      </c>
      <c r="AU1280" s="13" t="s">
        <v>66</v>
      </c>
    </row>
    <row r="1281" spans="2:65" s="1" customFormat="1" ht="16.5" customHeight="1">
      <c r="B1281" s="104"/>
      <c r="C1281" s="105" t="s">
        <v>2811</v>
      </c>
      <c r="D1281" s="105" t="s">
        <v>107</v>
      </c>
      <c r="E1281" s="106" t="s">
        <v>2812</v>
      </c>
      <c r="F1281" s="107" t="s">
        <v>2813</v>
      </c>
      <c r="G1281" s="108" t="s">
        <v>124</v>
      </c>
      <c r="H1281" s="109">
        <v>200</v>
      </c>
      <c r="I1281" s="110">
        <v>241</v>
      </c>
      <c r="J1281" s="110">
        <f>ROUND(I1281*H1281,2)</f>
        <v>48200</v>
      </c>
      <c r="K1281" s="107" t="s">
        <v>111</v>
      </c>
      <c r="L1281" s="25"/>
      <c r="M1281" s="111" t="s">
        <v>3</v>
      </c>
      <c r="N1281" s="112" t="s">
        <v>37</v>
      </c>
      <c r="O1281" s="113">
        <v>0</v>
      </c>
      <c r="P1281" s="113">
        <f>O1281*H1281</f>
        <v>0</v>
      </c>
      <c r="Q1281" s="113">
        <v>0</v>
      </c>
      <c r="R1281" s="113">
        <f>Q1281*H1281</f>
        <v>0</v>
      </c>
      <c r="S1281" s="113">
        <v>0</v>
      </c>
      <c r="T1281" s="114">
        <f>S1281*H1281</f>
        <v>0</v>
      </c>
      <c r="AR1281" s="115" t="s">
        <v>112</v>
      </c>
      <c r="AT1281" s="115" t="s">
        <v>107</v>
      </c>
      <c r="AU1281" s="115" t="s">
        <v>66</v>
      </c>
      <c r="AY1281" s="13" t="s">
        <v>113</v>
      </c>
      <c r="BE1281" s="116">
        <f>IF(N1281="základní",J1281,0)</f>
        <v>48200</v>
      </c>
      <c r="BF1281" s="116">
        <f>IF(N1281="snížená",J1281,0)</f>
        <v>0</v>
      </c>
      <c r="BG1281" s="116">
        <f>IF(N1281="zákl. přenesená",J1281,0)</f>
        <v>0</v>
      </c>
      <c r="BH1281" s="116">
        <f>IF(N1281="sníž. přenesená",J1281,0)</f>
        <v>0</v>
      </c>
      <c r="BI1281" s="116">
        <f>IF(N1281="nulová",J1281,0)</f>
        <v>0</v>
      </c>
      <c r="BJ1281" s="13" t="s">
        <v>74</v>
      </c>
      <c r="BK1281" s="116">
        <f>ROUND(I1281*H1281,2)</f>
        <v>48200</v>
      </c>
      <c r="BL1281" s="13" t="s">
        <v>112</v>
      </c>
      <c r="BM1281" s="115" t="s">
        <v>2814</v>
      </c>
    </row>
    <row r="1282" spans="2:65" s="1" customFormat="1" ht="19.5">
      <c r="B1282" s="25"/>
      <c r="D1282" s="117" t="s">
        <v>114</v>
      </c>
      <c r="F1282" s="118" t="s">
        <v>2815</v>
      </c>
      <c r="L1282" s="25"/>
      <c r="M1282" s="119"/>
      <c r="T1282" s="46"/>
      <c r="AT1282" s="13" t="s">
        <v>114</v>
      </c>
      <c r="AU1282" s="13" t="s">
        <v>66</v>
      </c>
    </row>
    <row r="1283" spans="2:65" s="1" customFormat="1" ht="16.5" customHeight="1">
      <c r="B1283" s="104"/>
      <c r="C1283" s="105" t="s">
        <v>1469</v>
      </c>
      <c r="D1283" s="105" t="s">
        <v>107</v>
      </c>
      <c r="E1283" s="106" t="s">
        <v>2816</v>
      </c>
      <c r="F1283" s="107" t="s">
        <v>2817</v>
      </c>
      <c r="G1283" s="108" t="s">
        <v>124</v>
      </c>
      <c r="H1283" s="109">
        <v>200</v>
      </c>
      <c r="I1283" s="110">
        <v>223</v>
      </c>
      <c r="J1283" s="110">
        <f>ROUND(I1283*H1283,2)</f>
        <v>44600</v>
      </c>
      <c r="K1283" s="107" t="s">
        <v>111</v>
      </c>
      <c r="L1283" s="25"/>
      <c r="M1283" s="111" t="s">
        <v>3</v>
      </c>
      <c r="N1283" s="112" t="s">
        <v>37</v>
      </c>
      <c r="O1283" s="113">
        <v>0</v>
      </c>
      <c r="P1283" s="113">
        <f>O1283*H1283</f>
        <v>0</v>
      </c>
      <c r="Q1283" s="113">
        <v>0</v>
      </c>
      <c r="R1283" s="113">
        <f>Q1283*H1283</f>
        <v>0</v>
      </c>
      <c r="S1283" s="113">
        <v>0</v>
      </c>
      <c r="T1283" s="114">
        <f>S1283*H1283</f>
        <v>0</v>
      </c>
      <c r="AR1283" s="115" t="s">
        <v>112</v>
      </c>
      <c r="AT1283" s="115" t="s">
        <v>107</v>
      </c>
      <c r="AU1283" s="115" t="s">
        <v>66</v>
      </c>
      <c r="AY1283" s="13" t="s">
        <v>113</v>
      </c>
      <c r="BE1283" s="116">
        <f>IF(N1283="základní",J1283,0)</f>
        <v>44600</v>
      </c>
      <c r="BF1283" s="116">
        <f>IF(N1283="snížená",J1283,0)</f>
        <v>0</v>
      </c>
      <c r="BG1283" s="116">
        <f>IF(N1283="zákl. přenesená",J1283,0)</f>
        <v>0</v>
      </c>
      <c r="BH1283" s="116">
        <f>IF(N1283="sníž. přenesená",J1283,0)</f>
        <v>0</v>
      </c>
      <c r="BI1283" s="116">
        <f>IF(N1283="nulová",J1283,0)</f>
        <v>0</v>
      </c>
      <c r="BJ1283" s="13" t="s">
        <v>74</v>
      </c>
      <c r="BK1283" s="116">
        <f>ROUND(I1283*H1283,2)</f>
        <v>44600</v>
      </c>
      <c r="BL1283" s="13" t="s">
        <v>112</v>
      </c>
      <c r="BM1283" s="115" t="s">
        <v>2818</v>
      </c>
    </row>
    <row r="1284" spans="2:65" s="1" customFormat="1" ht="19.5">
      <c r="B1284" s="25"/>
      <c r="D1284" s="117" t="s">
        <v>114</v>
      </c>
      <c r="F1284" s="118" t="s">
        <v>2819</v>
      </c>
      <c r="L1284" s="25"/>
      <c r="M1284" s="119"/>
      <c r="T1284" s="46"/>
      <c r="AT1284" s="13" t="s">
        <v>114</v>
      </c>
      <c r="AU1284" s="13" t="s">
        <v>66</v>
      </c>
    </row>
    <row r="1285" spans="2:65" s="1" customFormat="1" ht="16.5" customHeight="1">
      <c r="B1285" s="104"/>
      <c r="C1285" s="105" t="s">
        <v>2820</v>
      </c>
      <c r="D1285" s="105" t="s">
        <v>107</v>
      </c>
      <c r="E1285" s="106" t="s">
        <v>2821</v>
      </c>
      <c r="F1285" s="107" t="s">
        <v>2822</v>
      </c>
      <c r="G1285" s="108" t="s">
        <v>124</v>
      </c>
      <c r="H1285" s="109">
        <v>200</v>
      </c>
      <c r="I1285" s="110">
        <v>204</v>
      </c>
      <c r="J1285" s="110">
        <f>ROUND(I1285*H1285,2)</f>
        <v>40800</v>
      </c>
      <c r="K1285" s="107" t="s">
        <v>111</v>
      </c>
      <c r="L1285" s="25"/>
      <c r="M1285" s="111" t="s">
        <v>3</v>
      </c>
      <c r="N1285" s="112" t="s">
        <v>37</v>
      </c>
      <c r="O1285" s="113">
        <v>0</v>
      </c>
      <c r="P1285" s="113">
        <f>O1285*H1285</f>
        <v>0</v>
      </c>
      <c r="Q1285" s="113">
        <v>0</v>
      </c>
      <c r="R1285" s="113">
        <f>Q1285*H1285</f>
        <v>0</v>
      </c>
      <c r="S1285" s="113">
        <v>0</v>
      </c>
      <c r="T1285" s="114">
        <f>S1285*H1285</f>
        <v>0</v>
      </c>
      <c r="AR1285" s="115" t="s">
        <v>112</v>
      </c>
      <c r="AT1285" s="115" t="s">
        <v>107</v>
      </c>
      <c r="AU1285" s="115" t="s">
        <v>66</v>
      </c>
      <c r="AY1285" s="13" t="s">
        <v>113</v>
      </c>
      <c r="BE1285" s="116">
        <f>IF(N1285="základní",J1285,0)</f>
        <v>40800</v>
      </c>
      <c r="BF1285" s="116">
        <f>IF(N1285="snížená",J1285,0)</f>
        <v>0</v>
      </c>
      <c r="BG1285" s="116">
        <f>IF(N1285="zákl. přenesená",J1285,0)</f>
        <v>0</v>
      </c>
      <c r="BH1285" s="116">
        <f>IF(N1285="sníž. přenesená",J1285,0)</f>
        <v>0</v>
      </c>
      <c r="BI1285" s="116">
        <f>IF(N1285="nulová",J1285,0)</f>
        <v>0</v>
      </c>
      <c r="BJ1285" s="13" t="s">
        <v>74</v>
      </c>
      <c r="BK1285" s="116">
        <f>ROUND(I1285*H1285,2)</f>
        <v>40800</v>
      </c>
      <c r="BL1285" s="13" t="s">
        <v>112</v>
      </c>
      <c r="BM1285" s="115" t="s">
        <v>2823</v>
      </c>
    </row>
    <row r="1286" spans="2:65" s="1" customFormat="1" ht="19.5">
      <c r="B1286" s="25"/>
      <c r="D1286" s="117" t="s">
        <v>114</v>
      </c>
      <c r="F1286" s="118" t="s">
        <v>2824</v>
      </c>
      <c r="L1286" s="25"/>
      <c r="M1286" s="119"/>
      <c r="T1286" s="46"/>
      <c r="AT1286" s="13" t="s">
        <v>114</v>
      </c>
      <c r="AU1286" s="13" t="s">
        <v>66</v>
      </c>
    </row>
    <row r="1287" spans="2:65" s="1" customFormat="1" ht="24.2" customHeight="1">
      <c r="B1287" s="104"/>
      <c r="C1287" s="105" t="s">
        <v>1473</v>
      </c>
      <c r="D1287" s="105" t="s">
        <v>107</v>
      </c>
      <c r="E1287" s="106" t="s">
        <v>2825</v>
      </c>
      <c r="F1287" s="107" t="s">
        <v>2826</v>
      </c>
      <c r="G1287" s="108" t="s">
        <v>124</v>
      </c>
      <c r="H1287" s="109">
        <v>900</v>
      </c>
      <c r="I1287" s="110">
        <v>642</v>
      </c>
      <c r="J1287" s="110">
        <f>ROUND(I1287*H1287,2)</f>
        <v>577800</v>
      </c>
      <c r="K1287" s="107" t="s">
        <v>111</v>
      </c>
      <c r="L1287" s="25"/>
      <c r="M1287" s="111" t="s">
        <v>3</v>
      </c>
      <c r="N1287" s="112" t="s">
        <v>37</v>
      </c>
      <c r="O1287" s="113">
        <v>0</v>
      </c>
      <c r="P1287" s="113">
        <f>O1287*H1287</f>
        <v>0</v>
      </c>
      <c r="Q1287" s="113">
        <v>0</v>
      </c>
      <c r="R1287" s="113">
        <f>Q1287*H1287</f>
        <v>0</v>
      </c>
      <c r="S1287" s="113">
        <v>0</v>
      </c>
      <c r="T1287" s="114">
        <f>S1287*H1287</f>
        <v>0</v>
      </c>
      <c r="AR1287" s="115" t="s">
        <v>112</v>
      </c>
      <c r="AT1287" s="115" t="s">
        <v>107</v>
      </c>
      <c r="AU1287" s="115" t="s">
        <v>66</v>
      </c>
      <c r="AY1287" s="13" t="s">
        <v>113</v>
      </c>
      <c r="BE1287" s="116">
        <f>IF(N1287="základní",J1287,0)</f>
        <v>577800</v>
      </c>
      <c r="BF1287" s="116">
        <f>IF(N1287="snížená",J1287,0)</f>
        <v>0</v>
      </c>
      <c r="BG1287" s="116">
        <f>IF(N1287="zákl. přenesená",J1287,0)</f>
        <v>0</v>
      </c>
      <c r="BH1287" s="116">
        <f>IF(N1287="sníž. přenesená",J1287,0)</f>
        <v>0</v>
      </c>
      <c r="BI1287" s="116">
        <f>IF(N1287="nulová",J1287,0)</f>
        <v>0</v>
      </c>
      <c r="BJ1287" s="13" t="s">
        <v>74</v>
      </c>
      <c r="BK1287" s="116">
        <f>ROUND(I1287*H1287,2)</f>
        <v>577800</v>
      </c>
      <c r="BL1287" s="13" t="s">
        <v>112</v>
      </c>
      <c r="BM1287" s="115" t="s">
        <v>2827</v>
      </c>
    </row>
    <row r="1288" spans="2:65" s="1" customFormat="1" ht="58.5">
      <c r="B1288" s="25"/>
      <c r="D1288" s="117" t="s">
        <v>114</v>
      </c>
      <c r="F1288" s="118" t="s">
        <v>2828</v>
      </c>
      <c r="L1288" s="25"/>
      <c r="M1288" s="119"/>
      <c r="T1288" s="46"/>
      <c r="AT1288" s="13" t="s">
        <v>114</v>
      </c>
      <c r="AU1288" s="13" t="s">
        <v>66</v>
      </c>
    </row>
    <row r="1289" spans="2:65" s="1" customFormat="1" ht="24.2" customHeight="1">
      <c r="B1289" s="104"/>
      <c r="C1289" s="105" t="s">
        <v>2829</v>
      </c>
      <c r="D1289" s="105" t="s">
        <v>107</v>
      </c>
      <c r="E1289" s="106" t="s">
        <v>2830</v>
      </c>
      <c r="F1289" s="107" t="s">
        <v>2831</v>
      </c>
      <c r="G1289" s="108" t="s">
        <v>124</v>
      </c>
      <c r="H1289" s="109">
        <v>500</v>
      </c>
      <c r="I1289" s="110">
        <v>1020</v>
      </c>
      <c r="J1289" s="110">
        <f>ROUND(I1289*H1289,2)</f>
        <v>510000</v>
      </c>
      <c r="K1289" s="107" t="s">
        <v>111</v>
      </c>
      <c r="L1289" s="25"/>
      <c r="M1289" s="111" t="s">
        <v>3</v>
      </c>
      <c r="N1289" s="112" t="s">
        <v>37</v>
      </c>
      <c r="O1289" s="113">
        <v>0</v>
      </c>
      <c r="P1289" s="113">
        <f>O1289*H1289</f>
        <v>0</v>
      </c>
      <c r="Q1289" s="113">
        <v>0</v>
      </c>
      <c r="R1289" s="113">
        <f>Q1289*H1289</f>
        <v>0</v>
      </c>
      <c r="S1289" s="113">
        <v>0</v>
      </c>
      <c r="T1289" s="114">
        <f>S1289*H1289</f>
        <v>0</v>
      </c>
      <c r="AR1289" s="115" t="s">
        <v>112</v>
      </c>
      <c r="AT1289" s="115" t="s">
        <v>107</v>
      </c>
      <c r="AU1289" s="115" t="s">
        <v>66</v>
      </c>
      <c r="AY1289" s="13" t="s">
        <v>113</v>
      </c>
      <c r="BE1289" s="116">
        <f>IF(N1289="základní",J1289,0)</f>
        <v>510000</v>
      </c>
      <c r="BF1289" s="116">
        <f>IF(N1289="snížená",J1289,0)</f>
        <v>0</v>
      </c>
      <c r="BG1289" s="116">
        <f>IF(N1289="zákl. přenesená",J1289,0)</f>
        <v>0</v>
      </c>
      <c r="BH1289" s="116">
        <f>IF(N1289="sníž. přenesená",J1289,0)</f>
        <v>0</v>
      </c>
      <c r="BI1289" s="116">
        <f>IF(N1289="nulová",J1289,0)</f>
        <v>0</v>
      </c>
      <c r="BJ1289" s="13" t="s">
        <v>74</v>
      </c>
      <c r="BK1289" s="116">
        <f>ROUND(I1289*H1289,2)</f>
        <v>510000</v>
      </c>
      <c r="BL1289" s="13" t="s">
        <v>112</v>
      </c>
      <c r="BM1289" s="115" t="s">
        <v>2832</v>
      </c>
    </row>
    <row r="1290" spans="2:65" s="1" customFormat="1" ht="58.5">
      <c r="B1290" s="25"/>
      <c r="D1290" s="117" t="s">
        <v>114</v>
      </c>
      <c r="F1290" s="118" t="s">
        <v>2833</v>
      </c>
      <c r="L1290" s="25"/>
      <c r="M1290" s="119"/>
      <c r="T1290" s="46"/>
      <c r="AT1290" s="13" t="s">
        <v>114</v>
      </c>
      <c r="AU1290" s="13" t="s">
        <v>66</v>
      </c>
    </row>
    <row r="1291" spans="2:65" s="1" customFormat="1" ht="24.2" customHeight="1">
      <c r="B1291" s="104"/>
      <c r="C1291" s="105" t="s">
        <v>1478</v>
      </c>
      <c r="D1291" s="105" t="s">
        <v>107</v>
      </c>
      <c r="E1291" s="106" t="s">
        <v>2834</v>
      </c>
      <c r="F1291" s="107" t="s">
        <v>2835</v>
      </c>
      <c r="G1291" s="108" t="s">
        <v>124</v>
      </c>
      <c r="H1291" s="109">
        <v>500</v>
      </c>
      <c r="I1291" s="110">
        <v>1210</v>
      </c>
      <c r="J1291" s="110">
        <f>ROUND(I1291*H1291,2)</f>
        <v>605000</v>
      </c>
      <c r="K1291" s="107" t="s">
        <v>111</v>
      </c>
      <c r="L1291" s="25"/>
      <c r="M1291" s="111" t="s">
        <v>3</v>
      </c>
      <c r="N1291" s="112" t="s">
        <v>37</v>
      </c>
      <c r="O1291" s="113">
        <v>0</v>
      </c>
      <c r="P1291" s="113">
        <f>O1291*H1291</f>
        <v>0</v>
      </c>
      <c r="Q1291" s="113">
        <v>0</v>
      </c>
      <c r="R1291" s="113">
        <f>Q1291*H1291</f>
        <v>0</v>
      </c>
      <c r="S1291" s="113">
        <v>0</v>
      </c>
      <c r="T1291" s="114">
        <f>S1291*H1291</f>
        <v>0</v>
      </c>
      <c r="AR1291" s="115" t="s">
        <v>112</v>
      </c>
      <c r="AT1291" s="115" t="s">
        <v>107</v>
      </c>
      <c r="AU1291" s="115" t="s">
        <v>66</v>
      </c>
      <c r="AY1291" s="13" t="s">
        <v>113</v>
      </c>
      <c r="BE1291" s="116">
        <f>IF(N1291="základní",J1291,0)</f>
        <v>605000</v>
      </c>
      <c r="BF1291" s="116">
        <f>IF(N1291="snížená",J1291,0)</f>
        <v>0</v>
      </c>
      <c r="BG1291" s="116">
        <f>IF(N1291="zákl. přenesená",J1291,0)</f>
        <v>0</v>
      </c>
      <c r="BH1291" s="116">
        <f>IF(N1291="sníž. přenesená",J1291,0)</f>
        <v>0</v>
      </c>
      <c r="BI1291" s="116">
        <f>IF(N1291="nulová",J1291,0)</f>
        <v>0</v>
      </c>
      <c r="BJ1291" s="13" t="s">
        <v>74</v>
      </c>
      <c r="BK1291" s="116">
        <f>ROUND(I1291*H1291,2)</f>
        <v>605000</v>
      </c>
      <c r="BL1291" s="13" t="s">
        <v>112</v>
      </c>
      <c r="BM1291" s="115" t="s">
        <v>2836</v>
      </c>
    </row>
    <row r="1292" spans="2:65" s="1" customFormat="1" ht="58.5">
      <c r="B1292" s="25"/>
      <c r="D1292" s="117" t="s">
        <v>114</v>
      </c>
      <c r="F1292" s="118" t="s">
        <v>2837</v>
      </c>
      <c r="L1292" s="25"/>
      <c r="M1292" s="119"/>
      <c r="T1292" s="46"/>
      <c r="AT1292" s="13" t="s">
        <v>114</v>
      </c>
      <c r="AU1292" s="13" t="s">
        <v>66</v>
      </c>
    </row>
    <row r="1293" spans="2:65" s="1" customFormat="1" ht="21.75" customHeight="1">
      <c r="B1293" s="104"/>
      <c r="C1293" s="105" t="s">
        <v>2838</v>
      </c>
      <c r="D1293" s="105" t="s">
        <v>107</v>
      </c>
      <c r="E1293" s="106" t="s">
        <v>2839</v>
      </c>
      <c r="F1293" s="107" t="s">
        <v>2840</v>
      </c>
      <c r="G1293" s="108" t="s">
        <v>124</v>
      </c>
      <c r="H1293" s="109">
        <v>1500</v>
      </c>
      <c r="I1293" s="110">
        <v>573</v>
      </c>
      <c r="J1293" s="110">
        <f>ROUND(I1293*H1293,2)</f>
        <v>859500</v>
      </c>
      <c r="K1293" s="107" t="s">
        <v>111</v>
      </c>
      <c r="L1293" s="25"/>
      <c r="M1293" s="111" t="s">
        <v>3</v>
      </c>
      <c r="N1293" s="112" t="s">
        <v>37</v>
      </c>
      <c r="O1293" s="113">
        <v>0</v>
      </c>
      <c r="P1293" s="113">
        <f>O1293*H1293</f>
        <v>0</v>
      </c>
      <c r="Q1293" s="113">
        <v>0</v>
      </c>
      <c r="R1293" s="113">
        <f>Q1293*H1293</f>
        <v>0</v>
      </c>
      <c r="S1293" s="113">
        <v>0</v>
      </c>
      <c r="T1293" s="114">
        <f>S1293*H1293</f>
        <v>0</v>
      </c>
      <c r="AR1293" s="115" t="s">
        <v>112</v>
      </c>
      <c r="AT1293" s="115" t="s">
        <v>107</v>
      </c>
      <c r="AU1293" s="115" t="s">
        <v>66</v>
      </c>
      <c r="AY1293" s="13" t="s">
        <v>113</v>
      </c>
      <c r="BE1293" s="116">
        <f>IF(N1293="základní",J1293,0)</f>
        <v>859500</v>
      </c>
      <c r="BF1293" s="116">
        <f>IF(N1293="snížená",J1293,0)</f>
        <v>0</v>
      </c>
      <c r="BG1293" s="116">
        <f>IF(N1293="zákl. přenesená",J1293,0)</f>
        <v>0</v>
      </c>
      <c r="BH1293" s="116">
        <f>IF(N1293="sníž. přenesená",J1293,0)</f>
        <v>0</v>
      </c>
      <c r="BI1293" s="116">
        <f>IF(N1293="nulová",J1293,0)</f>
        <v>0</v>
      </c>
      <c r="BJ1293" s="13" t="s">
        <v>74</v>
      </c>
      <c r="BK1293" s="116">
        <f>ROUND(I1293*H1293,2)</f>
        <v>859500</v>
      </c>
      <c r="BL1293" s="13" t="s">
        <v>112</v>
      </c>
      <c r="BM1293" s="115" t="s">
        <v>2841</v>
      </c>
    </row>
    <row r="1294" spans="2:65" s="1" customFormat="1" ht="58.5">
      <c r="B1294" s="25"/>
      <c r="D1294" s="117" t="s">
        <v>114</v>
      </c>
      <c r="F1294" s="118" t="s">
        <v>2842</v>
      </c>
      <c r="L1294" s="25"/>
      <c r="M1294" s="119"/>
      <c r="T1294" s="46"/>
      <c r="AT1294" s="13" t="s">
        <v>114</v>
      </c>
      <c r="AU1294" s="13" t="s">
        <v>66</v>
      </c>
    </row>
    <row r="1295" spans="2:65" s="1" customFormat="1" ht="16.5" customHeight="1">
      <c r="B1295" s="104"/>
      <c r="C1295" s="105" t="s">
        <v>1482</v>
      </c>
      <c r="D1295" s="105" t="s">
        <v>107</v>
      </c>
      <c r="E1295" s="106" t="s">
        <v>2843</v>
      </c>
      <c r="F1295" s="107" t="s">
        <v>2844</v>
      </c>
      <c r="G1295" s="108" t="s">
        <v>124</v>
      </c>
      <c r="H1295" s="109">
        <v>1250</v>
      </c>
      <c r="I1295" s="110">
        <v>516</v>
      </c>
      <c r="J1295" s="110">
        <f>ROUND(I1295*H1295,2)</f>
        <v>645000</v>
      </c>
      <c r="K1295" s="107" t="s">
        <v>111</v>
      </c>
      <c r="L1295" s="25"/>
      <c r="M1295" s="111" t="s">
        <v>3</v>
      </c>
      <c r="N1295" s="112" t="s">
        <v>37</v>
      </c>
      <c r="O1295" s="113">
        <v>0</v>
      </c>
      <c r="P1295" s="113">
        <f>O1295*H1295</f>
        <v>0</v>
      </c>
      <c r="Q1295" s="113">
        <v>0</v>
      </c>
      <c r="R1295" s="113">
        <f>Q1295*H1295</f>
        <v>0</v>
      </c>
      <c r="S1295" s="113">
        <v>0</v>
      </c>
      <c r="T1295" s="114">
        <f>S1295*H1295</f>
        <v>0</v>
      </c>
      <c r="AR1295" s="115" t="s">
        <v>112</v>
      </c>
      <c r="AT1295" s="115" t="s">
        <v>107</v>
      </c>
      <c r="AU1295" s="115" t="s">
        <v>66</v>
      </c>
      <c r="AY1295" s="13" t="s">
        <v>113</v>
      </c>
      <c r="BE1295" s="116">
        <f>IF(N1295="základní",J1295,0)</f>
        <v>645000</v>
      </c>
      <c r="BF1295" s="116">
        <f>IF(N1295="snížená",J1295,0)</f>
        <v>0</v>
      </c>
      <c r="BG1295" s="116">
        <f>IF(N1295="zákl. přenesená",J1295,0)</f>
        <v>0</v>
      </c>
      <c r="BH1295" s="116">
        <f>IF(N1295="sníž. přenesená",J1295,0)</f>
        <v>0</v>
      </c>
      <c r="BI1295" s="116">
        <f>IF(N1295="nulová",J1295,0)</f>
        <v>0</v>
      </c>
      <c r="BJ1295" s="13" t="s">
        <v>74</v>
      </c>
      <c r="BK1295" s="116">
        <f>ROUND(I1295*H1295,2)</f>
        <v>645000</v>
      </c>
      <c r="BL1295" s="13" t="s">
        <v>112</v>
      </c>
      <c r="BM1295" s="115" t="s">
        <v>2845</v>
      </c>
    </row>
    <row r="1296" spans="2:65" s="1" customFormat="1" ht="48.75">
      <c r="B1296" s="25"/>
      <c r="D1296" s="117" t="s">
        <v>114</v>
      </c>
      <c r="F1296" s="118" t="s">
        <v>2846</v>
      </c>
      <c r="L1296" s="25"/>
      <c r="M1296" s="119"/>
      <c r="T1296" s="46"/>
      <c r="AT1296" s="13" t="s">
        <v>114</v>
      </c>
      <c r="AU1296" s="13" t="s">
        <v>66</v>
      </c>
    </row>
    <row r="1297" spans="2:65" s="1" customFormat="1" ht="24.2" customHeight="1">
      <c r="B1297" s="104"/>
      <c r="C1297" s="105" t="s">
        <v>2847</v>
      </c>
      <c r="D1297" s="105" t="s">
        <v>107</v>
      </c>
      <c r="E1297" s="106" t="s">
        <v>2848</v>
      </c>
      <c r="F1297" s="107" t="s">
        <v>2849</v>
      </c>
      <c r="G1297" s="108" t="s">
        <v>124</v>
      </c>
      <c r="H1297" s="109">
        <v>600</v>
      </c>
      <c r="I1297" s="110">
        <v>708</v>
      </c>
      <c r="J1297" s="110">
        <f>ROUND(I1297*H1297,2)</f>
        <v>424800</v>
      </c>
      <c r="K1297" s="107" t="s">
        <v>111</v>
      </c>
      <c r="L1297" s="25"/>
      <c r="M1297" s="111" t="s">
        <v>3</v>
      </c>
      <c r="N1297" s="112" t="s">
        <v>37</v>
      </c>
      <c r="O1297" s="113">
        <v>0</v>
      </c>
      <c r="P1297" s="113">
        <f>O1297*H1297</f>
        <v>0</v>
      </c>
      <c r="Q1297" s="113">
        <v>0</v>
      </c>
      <c r="R1297" s="113">
        <f>Q1297*H1297</f>
        <v>0</v>
      </c>
      <c r="S1297" s="113">
        <v>0</v>
      </c>
      <c r="T1297" s="114">
        <f>S1297*H1297</f>
        <v>0</v>
      </c>
      <c r="AR1297" s="115" t="s">
        <v>112</v>
      </c>
      <c r="AT1297" s="115" t="s">
        <v>107</v>
      </c>
      <c r="AU1297" s="115" t="s">
        <v>66</v>
      </c>
      <c r="AY1297" s="13" t="s">
        <v>113</v>
      </c>
      <c r="BE1297" s="116">
        <f>IF(N1297="základní",J1297,0)</f>
        <v>424800</v>
      </c>
      <c r="BF1297" s="116">
        <f>IF(N1297="snížená",J1297,0)</f>
        <v>0</v>
      </c>
      <c r="BG1297" s="116">
        <f>IF(N1297="zákl. přenesená",J1297,0)</f>
        <v>0</v>
      </c>
      <c r="BH1297" s="116">
        <f>IF(N1297="sníž. přenesená",J1297,0)</f>
        <v>0</v>
      </c>
      <c r="BI1297" s="116">
        <f>IF(N1297="nulová",J1297,0)</f>
        <v>0</v>
      </c>
      <c r="BJ1297" s="13" t="s">
        <v>74</v>
      </c>
      <c r="BK1297" s="116">
        <f>ROUND(I1297*H1297,2)</f>
        <v>424800</v>
      </c>
      <c r="BL1297" s="13" t="s">
        <v>112</v>
      </c>
      <c r="BM1297" s="115" t="s">
        <v>2850</v>
      </c>
    </row>
    <row r="1298" spans="2:65" s="1" customFormat="1" ht="58.5">
      <c r="B1298" s="25"/>
      <c r="D1298" s="117" t="s">
        <v>114</v>
      </c>
      <c r="F1298" s="118" t="s">
        <v>2851</v>
      </c>
      <c r="L1298" s="25"/>
      <c r="M1298" s="119"/>
      <c r="T1298" s="46"/>
      <c r="AT1298" s="13" t="s">
        <v>114</v>
      </c>
      <c r="AU1298" s="13" t="s">
        <v>66</v>
      </c>
    </row>
    <row r="1299" spans="2:65" s="1" customFormat="1" ht="24.2" customHeight="1">
      <c r="B1299" s="104"/>
      <c r="C1299" s="105" t="s">
        <v>1487</v>
      </c>
      <c r="D1299" s="105" t="s">
        <v>107</v>
      </c>
      <c r="E1299" s="106" t="s">
        <v>2852</v>
      </c>
      <c r="F1299" s="107" t="s">
        <v>2853</v>
      </c>
      <c r="G1299" s="108" t="s">
        <v>124</v>
      </c>
      <c r="H1299" s="109">
        <v>600</v>
      </c>
      <c r="I1299" s="110">
        <v>1120</v>
      </c>
      <c r="J1299" s="110">
        <f>ROUND(I1299*H1299,2)</f>
        <v>672000</v>
      </c>
      <c r="K1299" s="107" t="s">
        <v>111</v>
      </c>
      <c r="L1299" s="25"/>
      <c r="M1299" s="111" t="s">
        <v>3</v>
      </c>
      <c r="N1299" s="112" t="s">
        <v>37</v>
      </c>
      <c r="O1299" s="113">
        <v>0</v>
      </c>
      <c r="P1299" s="113">
        <f>O1299*H1299</f>
        <v>0</v>
      </c>
      <c r="Q1299" s="113">
        <v>0</v>
      </c>
      <c r="R1299" s="113">
        <f>Q1299*H1299</f>
        <v>0</v>
      </c>
      <c r="S1299" s="113">
        <v>0</v>
      </c>
      <c r="T1299" s="114">
        <f>S1299*H1299</f>
        <v>0</v>
      </c>
      <c r="AR1299" s="115" t="s">
        <v>112</v>
      </c>
      <c r="AT1299" s="115" t="s">
        <v>107</v>
      </c>
      <c r="AU1299" s="115" t="s">
        <v>66</v>
      </c>
      <c r="AY1299" s="13" t="s">
        <v>113</v>
      </c>
      <c r="BE1299" s="116">
        <f>IF(N1299="základní",J1299,0)</f>
        <v>672000</v>
      </c>
      <c r="BF1299" s="116">
        <f>IF(N1299="snížená",J1299,0)</f>
        <v>0</v>
      </c>
      <c r="BG1299" s="116">
        <f>IF(N1299="zákl. přenesená",J1299,0)</f>
        <v>0</v>
      </c>
      <c r="BH1299" s="116">
        <f>IF(N1299="sníž. přenesená",J1299,0)</f>
        <v>0</v>
      </c>
      <c r="BI1299" s="116">
        <f>IF(N1299="nulová",J1299,0)</f>
        <v>0</v>
      </c>
      <c r="BJ1299" s="13" t="s">
        <v>74</v>
      </c>
      <c r="BK1299" s="116">
        <f>ROUND(I1299*H1299,2)</f>
        <v>672000</v>
      </c>
      <c r="BL1299" s="13" t="s">
        <v>112</v>
      </c>
      <c r="BM1299" s="115" t="s">
        <v>2854</v>
      </c>
    </row>
    <row r="1300" spans="2:65" s="1" customFormat="1" ht="58.5">
      <c r="B1300" s="25"/>
      <c r="D1300" s="117" t="s">
        <v>114</v>
      </c>
      <c r="F1300" s="118" t="s">
        <v>2855</v>
      </c>
      <c r="L1300" s="25"/>
      <c r="M1300" s="119"/>
      <c r="T1300" s="46"/>
      <c r="AT1300" s="13" t="s">
        <v>114</v>
      </c>
      <c r="AU1300" s="13" t="s">
        <v>66</v>
      </c>
    </row>
    <row r="1301" spans="2:65" s="1" customFormat="1" ht="24.2" customHeight="1">
      <c r="B1301" s="104"/>
      <c r="C1301" s="105" t="s">
        <v>2856</v>
      </c>
      <c r="D1301" s="105" t="s">
        <v>107</v>
      </c>
      <c r="E1301" s="106" t="s">
        <v>2857</v>
      </c>
      <c r="F1301" s="107" t="s">
        <v>2858</v>
      </c>
      <c r="G1301" s="108" t="s">
        <v>124</v>
      </c>
      <c r="H1301" s="109">
        <v>400</v>
      </c>
      <c r="I1301" s="110">
        <v>1340</v>
      </c>
      <c r="J1301" s="110">
        <f>ROUND(I1301*H1301,2)</f>
        <v>536000</v>
      </c>
      <c r="K1301" s="107" t="s">
        <v>111</v>
      </c>
      <c r="L1301" s="25"/>
      <c r="M1301" s="111" t="s">
        <v>3</v>
      </c>
      <c r="N1301" s="112" t="s">
        <v>37</v>
      </c>
      <c r="O1301" s="113">
        <v>0</v>
      </c>
      <c r="P1301" s="113">
        <f>O1301*H1301</f>
        <v>0</v>
      </c>
      <c r="Q1301" s="113">
        <v>0</v>
      </c>
      <c r="R1301" s="113">
        <f>Q1301*H1301</f>
        <v>0</v>
      </c>
      <c r="S1301" s="113">
        <v>0</v>
      </c>
      <c r="T1301" s="114">
        <f>S1301*H1301</f>
        <v>0</v>
      </c>
      <c r="AR1301" s="115" t="s">
        <v>112</v>
      </c>
      <c r="AT1301" s="115" t="s">
        <v>107</v>
      </c>
      <c r="AU1301" s="115" t="s">
        <v>66</v>
      </c>
      <c r="AY1301" s="13" t="s">
        <v>113</v>
      </c>
      <c r="BE1301" s="116">
        <f>IF(N1301="základní",J1301,0)</f>
        <v>536000</v>
      </c>
      <c r="BF1301" s="116">
        <f>IF(N1301="snížená",J1301,0)</f>
        <v>0</v>
      </c>
      <c r="BG1301" s="116">
        <f>IF(N1301="zákl. přenesená",J1301,0)</f>
        <v>0</v>
      </c>
      <c r="BH1301" s="116">
        <f>IF(N1301="sníž. přenesená",J1301,0)</f>
        <v>0</v>
      </c>
      <c r="BI1301" s="116">
        <f>IF(N1301="nulová",J1301,0)</f>
        <v>0</v>
      </c>
      <c r="BJ1301" s="13" t="s">
        <v>74</v>
      </c>
      <c r="BK1301" s="116">
        <f>ROUND(I1301*H1301,2)</f>
        <v>536000</v>
      </c>
      <c r="BL1301" s="13" t="s">
        <v>112</v>
      </c>
      <c r="BM1301" s="115" t="s">
        <v>2859</v>
      </c>
    </row>
    <row r="1302" spans="2:65" s="1" customFormat="1" ht="58.5">
      <c r="B1302" s="25"/>
      <c r="D1302" s="117" t="s">
        <v>114</v>
      </c>
      <c r="F1302" s="118" t="s">
        <v>2860</v>
      </c>
      <c r="L1302" s="25"/>
      <c r="M1302" s="119"/>
      <c r="T1302" s="46"/>
      <c r="AT1302" s="13" t="s">
        <v>114</v>
      </c>
      <c r="AU1302" s="13" t="s">
        <v>66</v>
      </c>
    </row>
    <row r="1303" spans="2:65" s="1" customFormat="1" ht="21.75" customHeight="1">
      <c r="B1303" s="104"/>
      <c r="C1303" s="105" t="s">
        <v>1491</v>
      </c>
      <c r="D1303" s="105" t="s">
        <v>107</v>
      </c>
      <c r="E1303" s="106" t="s">
        <v>2861</v>
      </c>
      <c r="F1303" s="107" t="s">
        <v>2862</v>
      </c>
      <c r="G1303" s="108" t="s">
        <v>124</v>
      </c>
      <c r="H1303" s="109">
        <v>600</v>
      </c>
      <c r="I1303" s="110">
        <v>633</v>
      </c>
      <c r="J1303" s="110">
        <f>ROUND(I1303*H1303,2)</f>
        <v>379800</v>
      </c>
      <c r="K1303" s="107" t="s">
        <v>111</v>
      </c>
      <c r="L1303" s="25"/>
      <c r="M1303" s="111" t="s">
        <v>3</v>
      </c>
      <c r="N1303" s="112" t="s">
        <v>37</v>
      </c>
      <c r="O1303" s="113">
        <v>0</v>
      </c>
      <c r="P1303" s="113">
        <f>O1303*H1303</f>
        <v>0</v>
      </c>
      <c r="Q1303" s="113">
        <v>0</v>
      </c>
      <c r="R1303" s="113">
        <f>Q1303*H1303</f>
        <v>0</v>
      </c>
      <c r="S1303" s="113">
        <v>0</v>
      </c>
      <c r="T1303" s="114">
        <f>S1303*H1303</f>
        <v>0</v>
      </c>
      <c r="AR1303" s="115" t="s">
        <v>112</v>
      </c>
      <c r="AT1303" s="115" t="s">
        <v>107</v>
      </c>
      <c r="AU1303" s="115" t="s">
        <v>66</v>
      </c>
      <c r="AY1303" s="13" t="s">
        <v>113</v>
      </c>
      <c r="BE1303" s="116">
        <f>IF(N1303="základní",J1303,0)</f>
        <v>379800</v>
      </c>
      <c r="BF1303" s="116">
        <f>IF(N1303="snížená",J1303,0)</f>
        <v>0</v>
      </c>
      <c r="BG1303" s="116">
        <f>IF(N1303="zákl. přenesená",J1303,0)</f>
        <v>0</v>
      </c>
      <c r="BH1303" s="116">
        <f>IF(N1303="sníž. přenesená",J1303,0)</f>
        <v>0</v>
      </c>
      <c r="BI1303" s="116">
        <f>IF(N1303="nulová",J1303,0)</f>
        <v>0</v>
      </c>
      <c r="BJ1303" s="13" t="s">
        <v>74</v>
      </c>
      <c r="BK1303" s="116">
        <f>ROUND(I1303*H1303,2)</f>
        <v>379800</v>
      </c>
      <c r="BL1303" s="13" t="s">
        <v>112</v>
      </c>
      <c r="BM1303" s="115" t="s">
        <v>2863</v>
      </c>
    </row>
    <row r="1304" spans="2:65" s="1" customFormat="1" ht="58.5">
      <c r="B1304" s="25"/>
      <c r="D1304" s="117" t="s">
        <v>114</v>
      </c>
      <c r="F1304" s="118" t="s">
        <v>2864</v>
      </c>
      <c r="L1304" s="25"/>
      <c r="M1304" s="119"/>
      <c r="T1304" s="46"/>
      <c r="AT1304" s="13" t="s">
        <v>114</v>
      </c>
      <c r="AU1304" s="13" t="s">
        <v>66</v>
      </c>
    </row>
    <row r="1305" spans="2:65" s="1" customFormat="1" ht="16.5" customHeight="1">
      <c r="B1305" s="104"/>
      <c r="C1305" s="105" t="s">
        <v>2865</v>
      </c>
      <c r="D1305" s="105" t="s">
        <v>107</v>
      </c>
      <c r="E1305" s="106" t="s">
        <v>2866</v>
      </c>
      <c r="F1305" s="107" t="s">
        <v>2867</v>
      </c>
      <c r="G1305" s="108" t="s">
        <v>124</v>
      </c>
      <c r="H1305" s="109">
        <v>600</v>
      </c>
      <c r="I1305" s="110">
        <v>566</v>
      </c>
      <c r="J1305" s="110">
        <f>ROUND(I1305*H1305,2)</f>
        <v>339600</v>
      </c>
      <c r="K1305" s="107" t="s">
        <v>111</v>
      </c>
      <c r="L1305" s="25"/>
      <c r="M1305" s="111" t="s">
        <v>3</v>
      </c>
      <c r="N1305" s="112" t="s">
        <v>37</v>
      </c>
      <c r="O1305" s="113">
        <v>0</v>
      </c>
      <c r="P1305" s="113">
        <f>O1305*H1305</f>
        <v>0</v>
      </c>
      <c r="Q1305" s="113">
        <v>0</v>
      </c>
      <c r="R1305" s="113">
        <f>Q1305*H1305</f>
        <v>0</v>
      </c>
      <c r="S1305" s="113">
        <v>0</v>
      </c>
      <c r="T1305" s="114">
        <f>S1305*H1305</f>
        <v>0</v>
      </c>
      <c r="AR1305" s="115" t="s">
        <v>112</v>
      </c>
      <c r="AT1305" s="115" t="s">
        <v>107</v>
      </c>
      <c r="AU1305" s="115" t="s">
        <v>66</v>
      </c>
      <c r="AY1305" s="13" t="s">
        <v>113</v>
      </c>
      <c r="BE1305" s="116">
        <f>IF(N1305="základní",J1305,0)</f>
        <v>339600</v>
      </c>
      <c r="BF1305" s="116">
        <f>IF(N1305="snížená",J1305,0)</f>
        <v>0</v>
      </c>
      <c r="BG1305" s="116">
        <f>IF(N1305="zákl. přenesená",J1305,0)</f>
        <v>0</v>
      </c>
      <c r="BH1305" s="116">
        <f>IF(N1305="sníž. přenesená",J1305,0)</f>
        <v>0</v>
      </c>
      <c r="BI1305" s="116">
        <f>IF(N1305="nulová",J1305,0)</f>
        <v>0</v>
      </c>
      <c r="BJ1305" s="13" t="s">
        <v>74</v>
      </c>
      <c r="BK1305" s="116">
        <f>ROUND(I1305*H1305,2)</f>
        <v>339600</v>
      </c>
      <c r="BL1305" s="13" t="s">
        <v>112</v>
      </c>
      <c r="BM1305" s="115" t="s">
        <v>2868</v>
      </c>
    </row>
    <row r="1306" spans="2:65" s="1" customFormat="1" ht="48.75">
      <c r="B1306" s="25"/>
      <c r="D1306" s="117" t="s">
        <v>114</v>
      </c>
      <c r="F1306" s="118" t="s">
        <v>2869</v>
      </c>
      <c r="L1306" s="25"/>
      <c r="M1306" s="119"/>
      <c r="T1306" s="46"/>
      <c r="AT1306" s="13" t="s">
        <v>114</v>
      </c>
      <c r="AU1306" s="13" t="s">
        <v>66</v>
      </c>
    </row>
    <row r="1307" spans="2:65" s="1" customFormat="1" ht="16.5" customHeight="1">
      <c r="B1307" s="104"/>
      <c r="C1307" s="105" t="s">
        <v>1496</v>
      </c>
      <c r="D1307" s="105" t="s">
        <v>107</v>
      </c>
      <c r="E1307" s="106" t="s">
        <v>2870</v>
      </c>
      <c r="F1307" s="107" t="s">
        <v>2871</v>
      </c>
      <c r="G1307" s="108" t="s">
        <v>110</v>
      </c>
      <c r="H1307" s="109">
        <v>50</v>
      </c>
      <c r="I1307" s="110">
        <v>223</v>
      </c>
      <c r="J1307" s="110">
        <f>ROUND(I1307*H1307,2)</f>
        <v>11150</v>
      </c>
      <c r="K1307" s="107" t="s">
        <v>111</v>
      </c>
      <c r="L1307" s="25"/>
      <c r="M1307" s="111" t="s">
        <v>3</v>
      </c>
      <c r="N1307" s="112" t="s">
        <v>37</v>
      </c>
      <c r="O1307" s="113">
        <v>0</v>
      </c>
      <c r="P1307" s="113">
        <f>O1307*H1307</f>
        <v>0</v>
      </c>
      <c r="Q1307" s="113">
        <v>0</v>
      </c>
      <c r="R1307" s="113">
        <f>Q1307*H1307</f>
        <v>0</v>
      </c>
      <c r="S1307" s="113">
        <v>0</v>
      </c>
      <c r="T1307" s="114">
        <f>S1307*H1307</f>
        <v>0</v>
      </c>
      <c r="AR1307" s="115" t="s">
        <v>112</v>
      </c>
      <c r="AT1307" s="115" t="s">
        <v>107</v>
      </c>
      <c r="AU1307" s="115" t="s">
        <v>66</v>
      </c>
      <c r="AY1307" s="13" t="s">
        <v>113</v>
      </c>
      <c r="BE1307" s="116">
        <f>IF(N1307="základní",J1307,0)</f>
        <v>11150</v>
      </c>
      <c r="BF1307" s="116">
        <f>IF(N1307="snížená",J1307,0)</f>
        <v>0</v>
      </c>
      <c r="BG1307" s="116">
        <f>IF(N1307="zákl. přenesená",J1307,0)</f>
        <v>0</v>
      </c>
      <c r="BH1307" s="116">
        <f>IF(N1307="sníž. přenesená",J1307,0)</f>
        <v>0</v>
      </c>
      <c r="BI1307" s="116">
        <f>IF(N1307="nulová",J1307,0)</f>
        <v>0</v>
      </c>
      <c r="BJ1307" s="13" t="s">
        <v>74</v>
      </c>
      <c r="BK1307" s="116">
        <f>ROUND(I1307*H1307,2)</f>
        <v>11150</v>
      </c>
      <c r="BL1307" s="13" t="s">
        <v>112</v>
      </c>
      <c r="BM1307" s="115" t="s">
        <v>2872</v>
      </c>
    </row>
    <row r="1308" spans="2:65" s="1" customFormat="1" ht="19.5">
      <c r="B1308" s="25"/>
      <c r="D1308" s="117" t="s">
        <v>114</v>
      </c>
      <c r="F1308" s="118" t="s">
        <v>2873</v>
      </c>
      <c r="L1308" s="25"/>
      <c r="M1308" s="119"/>
      <c r="T1308" s="46"/>
      <c r="AT1308" s="13" t="s">
        <v>114</v>
      </c>
      <c r="AU1308" s="13" t="s">
        <v>66</v>
      </c>
    </row>
    <row r="1309" spans="2:65" s="1" customFormat="1" ht="16.5" customHeight="1">
      <c r="B1309" s="104"/>
      <c r="C1309" s="105" t="s">
        <v>2874</v>
      </c>
      <c r="D1309" s="105" t="s">
        <v>107</v>
      </c>
      <c r="E1309" s="106" t="s">
        <v>2875</v>
      </c>
      <c r="F1309" s="107" t="s">
        <v>2876</v>
      </c>
      <c r="G1309" s="108" t="s">
        <v>110</v>
      </c>
      <c r="H1309" s="109">
        <v>50</v>
      </c>
      <c r="I1309" s="110">
        <v>130</v>
      </c>
      <c r="J1309" s="110">
        <f>ROUND(I1309*H1309,2)</f>
        <v>6500</v>
      </c>
      <c r="K1309" s="107" t="s">
        <v>111</v>
      </c>
      <c r="L1309" s="25"/>
      <c r="M1309" s="111" t="s">
        <v>3</v>
      </c>
      <c r="N1309" s="112" t="s">
        <v>37</v>
      </c>
      <c r="O1309" s="113">
        <v>0</v>
      </c>
      <c r="P1309" s="113">
        <f>O1309*H1309</f>
        <v>0</v>
      </c>
      <c r="Q1309" s="113">
        <v>0</v>
      </c>
      <c r="R1309" s="113">
        <f>Q1309*H1309</f>
        <v>0</v>
      </c>
      <c r="S1309" s="113">
        <v>0</v>
      </c>
      <c r="T1309" s="114">
        <f>S1309*H1309</f>
        <v>0</v>
      </c>
      <c r="AR1309" s="115" t="s">
        <v>112</v>
      </c>
      <c r="AT1309" s="115" t="s">
        <v>107</v>
      </c>
      <c r="AU1309" s="115" t="s">
        <v>66</v>
      </c>
      <c r="AY1309" s="13" t="s">
        <v>113</v>
      </c>
      <c r="BE1309" s="116">
        <f>IF(N1309="základní",J1309,0)</f>
        <v>6500</v>
      </c>
      <c r="BF1309" s="116">
        <f>IF(N1309="snížená",J1309,0)</f>
        <v>0</v>
      </c>
      <c r="BG1309" s="116">
        <f>IF(N1309="zákl. přenesená",J1309,0)</f>
        <v>0</v>
      </c>
      <c r="BH1309" s="116">
        <f>IF(N1309="sníž. přenesená",J1309,0)</f>
        <v>0</v>
      </c>
      <c r="BI1309" s="116">
        <f>IF(N1309="nulová",J1309,0)</f>
        <v>0</v>
      </c>
      <c r="BJ1309" s="13" t="s">
        <v>74</v>
      </c>
      <c r="BK1309" s="116">
        <f>ROUND(I1309*H1309,2)</f>
        <v>6500</v>
      </c>
      <c r="BL1309" s="13" t="s">
        <v>112</v>
      </c>
      <c r="BM1309" s="115" t="s">
        <v>2877</v>
      </c>
    </row>
    <row r="1310" spans="2:65" s="1" customFormat="1" ht="19.5">
      <c r="B1310" s="25"/>
      <c r="D1310" s="117" t="s">
        <v>114</v>
      </c>
      <c r="F1310" s="118" t="s">
        <v>2878</v>
      </c>
      <c r="L1310" s="25"/>
      <c r="M1310" s="119"/>
      <c r="T1310" s="46"/>
      <c r="AT1310" s="13" t="s">
        <v>114</v>
      </c>
      <c r="AU1310" s="13" t="s">
        <v>66</v>
      </c>
    </row>
    <row r="1311" spans="2:65" s="1" customFormat="1" ht="16.5" customHeight="1">
      <c r="B1311" s="104"/>
      <c r="C1311" s="105" t="s">
        <v>1500</v>
      </c>
      <c r="D1311" s="105" t="s">
        <v>107</v>
      </c>
      <c r="E1311" s="106" t="s">
        <v>2879</v>
      </c>
      <c r="F1311" s="107" t="s">
        <v>2880</v>
      </c>
      <c r="G1311" s="108" t="s">
        <v>124</v>
      </c>
      <c r="H1311" s="109">
        <v>400</v>
      </c>
      <c r="I1311" s="110">
        <v>596</v>
      </c>
      <c r="J1311" s="110">
        <f>ROUND(I1311*H1311,2)</f>
        <v>238400</v>
      </c>
      <c r="K1311" s="107" t="s">
        <v>111</v>
      </c>
      <c r="L1311" s="25"/>
      <c r="M1311" s="111" t="s">
        <v>3</v>
      </c>
      <c r="N1311" s="112" t="s">
        <v>37</v>
      </c>
      <c r="O1311" s="113">
        <v>0</v>
      </c>
      <c r="P1311" s="113">
        <f>O1311*H1311</f>
        <v>0</v>
      </c>
      <c r="Q1311" s="113">
        <v>0</v>
      </c>
      <c r="R1311" s="113">
        <f>Q1311*H1311</f>
        <v>0</v>
      </c>
      <c r="S1311" s="113">
        <v>0</v>
      </c>
      <c r="T1311" s="114">
        <f>S1311*H1311</f>
        <v>0</v>
      </c>
      <c r="AR1311" s="115" t="s">
        <v>112</v>
      </c>
      <c r="AT1311" s="115" t="s">
        <v>107</v>
      </c>
      <c r="AU1311" s="115" t="s">
        <v>66</v>
      </c>
      <c r="AY1311" s="13" t="s">
        <v>113</v>
      </c>
      <c r="BE1311" s="116">
        <f>IF(N1311="základní",J1311,0)</f>
        <v>238400</v>
      </c>
      <c r="BF1311" s="116">
        <f>IF(N1311="snížená",J1311,0)</f>
        <v>0</v>
      </c>
      <c r="BG1311" s="116">
        <f>IF(N1311="zákl. přenesená",J1311,0)</f>
        <v>0</v>
      </c>
      <c r="BH1311" s="116">
        <f>IF(N1311="sníž. přenesená",J1311,0)</f>
        <v>0</v>
      </c>
      <c r="BI1311" s="116">
        <f>IF(N1311="nulová",J1311,0)</f>
        <v>0</v>
      </c>
      <c r="BJ1311" s="13" t="s">
        <v>74</v>
      </c>
      <c r="BK1311" s="116">
        <f>ROUND(I1311*H1311,2)</f>
        <v>238400</v>
      </c>
      <c r="BL1311" s="13" t="s">
        <v>112</v>
      </c>
      <c r="BM1311" s="115" t="s">
        <v>2881</v>
      </c>
    </row>
    <row r="1312" spans="2:65" s="1" customFormat="1" ht="58.5">
      <c r="B1312" s="25"/>
      <c r="D1312" s="117" t="s">
        <v>114</v>
      </c>
      <c r="F1312" s="118" t="s">
        <v>2882</v>
      </c>
      <c r="L1312" s="25"/>
      <c r="M1312" s="119"/>
      <c r="T1312" s="46"/>
      <c r="AT1312" s="13" t="s">
        <v>114</v>
      </c>
      <c r="AU1312" s="13" t="s">
        <v>66</v>
      </c>
    </row>
    <row r="1313" spans="2:65" s="1" customFormat="1" ht="16.5" customHeight="1">
      <c r="B1313" s="104"/>
      <c r="C1313" s="105" t="s">
        <v>2883</v>
      </c>
      <c r="D1313" s="105" t="s">
        <v>107</v>
      </c>
      <c r="E1313" s="106" t="s">
        <v>2884</v>
      </c>
      <c r="F1313" s="107" t="s">
        <v>2885</v>
      </c>
      <c r="G1313" s="108" t="s">
        <v>124</v>
      </c>
      <c r="H1313" s="109">
        <v>200</v>
      </c>
      <c r="I1313" s="110">
        <v>545</v>
      </c>
      <c r="J1313" s="110">
        <f>ROUND(I1313*H1313,2)</f>
        <v>109000</v>
      </c>
      <c r="K1313" s="107" t="s">
        <v>111</v>
      </c>
      <c r="L1313" s="25"/>
      <c r="M1313" s="111" t="s">
        <v>3</v>
      </c>
      <c r="N1313" s="112" t="s">
        <v>37</v>
      </c>
      <c r="O1313" s="113">
        <v>0</v>
      </c>
      <c r="P1313" s="113">
        <f>O1313*H1313</f>
        <v>0</v>
      </c>
      <c r="Q1313" s="113">
        <v>0</v>
      </c>
      <c r="R1313" s="113">
        <f>Q1313*H1313</f>
        <v>0</v>
      </c>
      <c r="S1313" s="113">
        <v>0</v>
      </c>
      <c r="T1313" s="114">
        <f>S1313*H1313</f>
        <v>0</v>
      </c>
      <c r="AR1313" s="115" t="s">
        <v>112</v>
      </c>
      <c r="AT1313" s="115" t="s">
        <v>107</v>
      </c>
      <c r="AU1313" s="115" t="s">
        <v>66</v>
      </c>
      <c r="AY1313" s="13" t="s">
        <v>113</v>
      </c>
      <c r="BE1313" s="116">
        <f>IF(N1313="základní",J1313,0)</f>
        <v>109000</v>
      </c>
      <c r="BF1313" s="116">
        <f>IF(N1313="snížená",J1313,0)</f>
        <v>0</v>
      </c>
      <c r="BG1313" s="116">
        <f>IF(N1313="zákl. přenesená",J1313,0)</f>
        <v>0</v>
      </c>
      <c r="BH1313" s="116">
        <f>IF(N1313="sníž. přenesená",J1313,0)</f>
        <v>0</v>
      </c>
      <c r="BI1313" s="116">
        <f>IF(N1313="nulová",J1313,0)</f>
        <v>0</v>
      </c>
      <c r="BJ1313" s="13" t="s">
        <v>74</v>
      </c>
      <c r="BK1313" s="116">
        <f>ROUND(I1313*H1313,2)</f>
        <v>109000</v>
      </c>
      <c r="BL1313" s="13" t="s">
        <v>112</v>
      </c>
      <c r="BM1313" s="115" t="s">
        <v>2886</v>
      </c>
    </row>
    <row r="1314" spans="2:65" s="1" customFormat="1" ht="39">
      <c r="B1314" s="25"/>
      <c r="D1314" s="117" t="s">
        <v>114</v>
      </c>
      <c r="F1314" s="118" t="s">
        <v>2887</v>
      </c>
      <c r="L1314" s="25"/>
      <c r="M1314" s="119"/>
      <c r="T1314" s="46"/>
      <c r="AT1314" s="13" t="s">
        <v>114</v>
      </c>
      <c r="AU1314" s="13" t="s">
        <v>66</v>
      </c>
    </row>
    <row r="1315" spans="2:65" s="1" customFormat="1" ht="16.5" customHeight="1">
      <c r="B1315" s="104"/>
      <c r="C1315" s="105" t="s">
        <v>1505</v>
      </c>
      <c r="D1315" s="105" t="s">
        <v>107</v>
      </c>
      <c r="E1315" s="106" t="s">
        <v>2888</v>
      </c>
      <c r="F1315" s="107" t="s">
        <v>2889</v>
      </c>
      <c r="G1315" s="108" t="s">
        <v>124</v>
      </c>
      <c r="H1315" s="109">
        <v>200</v>
      </c>
      <c r="I1315" s="110">
        <v>768</v>
      </c>
      <c r="J1315" s="110">
        <f>ROUND(I1315*H1315,2)</f>
        <v>153600</v>
      </c>
      <c r="K1315" s="107" t="s">
        <v>111</v>
      </c>
      <c r="L1315" s="25"/>
      <c r="M1315" s="111" t="s">
        <v>3</v>
      </c>
      <c r="N1315" s="112" t="s">
        <v>37</v>
      </c>
      <c r="O1315" s="113">
        <v>0</v>
      </c>
      <c r="P1315" s="113">
        <f>O1315*H1315</f>
        <v>0</v>
      </c>
      <c r="Q1315" s="113">
        <v>0</v>
      </c>
      <c r="R1315" s="113">
        <f>Q1315*H1315</f>
        <v>0</v>
      </c>
      <c r="S1315" s="113">
        <v>0</v>
      </c>
      <c r="T1315" s="114">
        <f>S1315*H1315</f>
        <v>0</v>
      </c>
      <c r="AR1315" s="115" t="s">
        <v>112</v>
      </c>
      <c r="AT1315" s="115" t="s">
        <v>107</v>
      </c>
      <c r="AU1315" s="115" t="s">
        <v>66</v>
      </c>
      <c r="AY1315" s="13" t="s">
        <v>113</v>
      </c>
      <c r="BE1315" s="116">
        <f>IF(N1315="základní",J1315,0)</f>
        <v>153600</v>
      </c>
      <c r="BF1315" s="116">
        <f>IF(N1315="snížená",J1315,0)</f>
        <v>0</v>
      </c>
      <c r="BG1315" s="116">
        <f>IF(N1315="zákl. přenesená",J1315,0)</f>
        <v>0</v>
      </c>
      <c r="BH1315" s="116">
        <f>IF(N1315="sníž. přenesená",J1315,0)</f>
        <v>0</v>
      </c>
      <c r="BI1315" s="116">
        <f>IF(N1315="nulová",J1315,0)</f>
        <v>0</v>
      </c>
      <c r="BJ1315" s="13" t="s">
        <v>74</v>
      </c>
      <c r="BK1315" s="116">
        <f>ROUND(I1315*H1315,2)</f>
        <v>153600</v>
      </c>
      <c r="BL1315" s="13" t="s">
        <v>112</v>
      </c>
      <c r="BM1315" s="115" t="s">
        <v>2890</v>
      </c>
    </row>
    <row r="1316" spans="2:65" s="1" customFormat="1" ht="39">
      <c r="B1316" s="25"/>
      <c r="D1316" s="117" t="s">
        <v>114</v>
      </c>
      <c r="F1316" s="118" t="s">
        <v>2891</v>
      </c>
      <c r="L1316" s="25"/>
      <c r="M1316" s="119"/>
      <c r="T1316" s="46"/>
      <c r="AT1316" s="13" t="s">
        <v>114</v>
      </c>
      <c r="AU1316" s="13" t="s">
        <v>66</v>
      </c>
    </row>
    <row r="1317" spans="2:65" s="1" customFormat="1" ht="16.5" customHeight="1">
      <c r="B1317" s="104"/>
      <c r="C1317" s="105" t="s">
        <v>2892</v>
      </c>
      <c r="D1317" s="105" t="s">
        <v>107</v>
      </c>
      <c r="E1317" s="106" t="s">
        <v>2893</v>
      </c>
      <c r="F1317" s="107" t="s">
        <v>2894</v>
      </c>
      <c r="G1317" s="108" t="s">
        <v>124</v>
      </c>
      <c r="H1317" s="109">
        <v>200</v>
      </c>
      <c r="I1317" s="110">
        <v>697</v>
      </c>
      <c r="J1317" s="110">
        <f>ROUND(I1317*H1317,2)</f>
        <v>139400</v>
      </c>
      <c r="K1317" s="107" t="s">
        <v>111</v>
      </c>
      <c r="L1317" s="25"/>
      <c r="M1317" s="111" t="s">
        <v>3</v>
      </c>
      <c r="N1317" s="112" t="s">
        <v>37</v>
      </c>
      <c r="O1317" s="113">
        <v>0</v>
      </c>
      <c r="P1317" s="113">
        <f>O1317*H1317</f>
        <v>0</v>
      </c>
      <c r="Q1317" s="113">
        <v>0</v>
      </c>
      <c r="R1317" s="113">
        <f>Q1317*H1317</f>
        <v>0</v>
      </c>
      <c r="S1317" s="113">
        <v>0</v>
      </c>
      <c r="T1317" s="114">
        <f>S1317*H1317</f>
        <v>0</v>
      </c>
      <c r="AR1317" s="115" t="s">
        <v>112</v>
      </c>
      <c r="AT1317" s="115" t="s">
        <v>107</v>
      </c>
      <c r="AU1317" s="115" t="s">
        <v>66</v>
      </c>
      <c r="AY1317" s="13" t="s">
        <v>113</v>
      </c>
      <c r="BE1317" s="116">
        <f>IF(N1317="základní",J1317,0)</f>
        <v>139400</v>
      </c>
      <c r="BF1317" s="116">
        <f>IF(N1317="snížená",J1317,0)</f>
        <v>0</v>
      </c>
      <c r="BG1317" s="116">
        <f>IF(N1317="zákl. přenesená",J1317,0)</f>
        <v>0</v>
      </c>
      <c r="BH1317" s="116">
        <f>IF(N1317="sníž. přenesená",J1317,0)</f>
        <v>0</v>
      </c>
      <c r="BI1317" s="116">
        <f>IF(N1317="nulová",J1317,0)</f>
        <v>0</v>
      </c>
      <c r="BJ1317" s="13" t="s">
        <v>74</v>
      </c>
      <c r="BK1317" s="116">
        <f>ROUND(I1317*H1317,2)</f>
        <v>139400</v>
      </c>
      <c r="BL1317" s="13" t="s">
        <v>112</v>
      </c>
      <c r="BM1317" s="115" t="s">
        <v>2895</v>
      </c>
    </row>
    <row r="1318" spans="2:65" s="1" customFormat="1" ht="39">
      <c r="B1318" s="25"/>
      <c r="D1318" s="117" t="s">
        <v>114</v>
      </c>
      <c r="F1318" s="118" t="s">
        <v>2896</v>
      </c>
      <c r="L1318" s="25"/>
      <c r="M1318" s="119"/>
      <c r="T1318" s="46"/>
      <c r="AT1318" s="13" t="s">
        <v>114</v>
      </c>
      <c r="AU1318" s="13" t="s">
        <v>66</v>
      </c>
    </row>
    <row r="1319" spans="2:65" s="1" customFormat="1" ht="16.5" customHeight="1">
      <c r="B1319" s="104"/>
      <c r="C1319" s="105" t="s">
        <v>1509</v>
      </c>
      <c r="D1319" s="105" t="s">
        <v>107</v>
      </c>
      <c r="E1319" s="106" t="s">
        <v>2897</v>
      </c>
      <c r="F1319" s="107" t="s">
        <v>2898</v>
      </c>
      <c r="G1319" s="108" t="s">
        <v>124</v>
      </c>
      <c r="H1319" s="109">
        <v>200</v>
      </c>
      <c r="I1319" s="110">
        <v>998</v>
      </c>
      <c r="J1319" s="110">
        <f>ROUND(I1319*H1319,2)</f>
        <v>199600</v>
      </c>
      <c r="K1319" s="107" t="s">
        <v>111</v>
      </c>
      <c r="L1319" s="25"/>
      <c r="M1319" s="111" t="s">
        <v>3</v>
      </c>
      <c r="N1319" s="112" t="s">
        <v>37</v>
      </c>
      <c r="O1319" s="113">
        <v>0</v>
      </c>
      <c r="P1319" s="113">
        <f>O1319*H1319</f>
        <v>0</v>
      </c>
      <c r="Q1319" s="113">
        <v>0</v>
      </c>
      <c r="R1319" s="113">
        <f>Q1319*H1319</f>
        <v>0</v>
      </c>
      <c r="S1319" s="113">
        <v>0</v>
      </c>
      <c r="T1319" s="114">
        <f>S1319*H1319</f>
        <v>0</v>
      </c>
      <c r="AR1319" s="115" t="s">
        <v>112</v>
      </c>
      <c r="AT1319" s="115" t="s">
        <v>107</v>
      </c>
      <c r="AU1319" s="115" t="s">
        <v>66</v>
      </c>
      <c r="AY1319" s="13" t="s">
        <v>113</v>
      </c>
      <c r="BE1319" s="116">
        <f>IF(N1319="základní",J1319,0)</f>
        <v>199600</v>
      </c>
      <c r="BF1319" s="116">
        <f>IF(N1319="snížená",J1319,0)</f>
        <v>0</v>
      </c>
      <c r="BG1319" s="116">
        <f>IF(N1319="zákl. přenesená",J1319,0)</f>
        <v>0</v>
      </c>
      <c r="BH1319" s="116">
        <f>IF(N1319="sníž. přenesená",J1319,0)</f>
        <v>0</v>
      </c>
      <c r="BI1319" s="116">
        <f>IF(N1319="nulová",J1319,0)</f>
        <v>0</v>
      </c>
      <c r="BJ1319" s="13" t="s">
        <v>74</v>
      </c>
      <c r="BK1319" s="116">
        <f>ROUND(I1319*H1319,2)</f>
        <v>199600</v>
      </c>
      <c r="BL1319" s="13" t="s">
        <v>112</v>
      </c>
      <c r="BM1319" s="115" t="s">
        <v>2899</v>
      </c>
    </row>
    <row r="1320" spans="2:65" s="1" customFormat="1" ht="39">
      <c r="B1320" s="25"/>
      <c r="D1320" s="117" t="s">
        <v>114</v>
      </c>
      <c r="F1320" s="118" t="s">
        <v>2900</v>
      </c>
      <c r="L1320" s="25"/>
      <c r="M1320" s="119"/>
      <c r="T1320" s="46"/>
      <c r="AT1320" s="13" t="s">
        <v>114</v>
      </c>
      <c r="AU1320" s="13" t="s">
        <v>66</v>
      </c>
    </row>
    <row r="1321" spans="2:65" s="1" customFormat="1" ht="16.5" customHeight="1">
      <c r="B1321" s="104"/>
      <c r="C1321" s="105" t="s">
        <v>2901</v>
      </c>
      <c r="D1321" s="105" t="s">
        <v>107</v>
      </c>
      <c r="E1321" s="106" t="s">
        <v>2902</v>
      </c>
      <c r="F1321" s="107" t="s">
        <v>2903</v>
      </c>
      <c r="G1321" s="108" t="s">
        <v>124</v>
      </c>
      <c r="H1321" s="109">
        <v>200</v>
      </c>
      <c r="I1321" s="110">
        <v>361</v>
      </c>
      <c r="J1321" s="110">
        <f>ROUND(I1321*H1321,2)</f>
        <v>72200</v>
      </c>
      <c r="K1321" s="107" t="s">
        <v>111</v>
      </c>
      <c r="L1321" s="25"/>
      <c r="M1321" s="111" t="s">
        <v>3</v>
      </c>
      <c r="N1321" s="112" t="s">
        <v>37</v>
      </c>
      <c r="O1321" s="113">
        <v>0</v>
      </c>
      <c r="P1321" s="113">
        <f>O1321*H1321</f>
        <v>0</v>
      </c>
      <c r="Q1321" s="113">
        <v>0</v>
      </c>
      <c r="R1321" s="113">
        <f>Q1321*H1321</f>
        <v>0</v>
      </c>
      <c r="S1321" s="113">
        <v>0</v>
      </c>
      <c r="T1321" s="114">
        <f>S1321*H1321</f>
        <v>0</v>
      </c>
      <c r="AR1321" s="115" t="s">
        <v>112</v>
      </c>
      <c r="AT1321" s="115" t="s">
        <v>107</v>
      </c>
      <c r="AU1321" s="115" t="s">
        <v>66</v>
      </c>
      <c r="AY1321" s="13" t="s">
        <v>113</v>
      </c>
      <c r="BE1321" s="116">
        <f>IF(N1321="základní",J1321,0)</f>
        <v>72200</v>
      </c>
      <c r="BF1321" s="116">
        <f>IF(N1321="snížená",J1321,0)</f>
        <v>0</v>
      </c>
      <c r="BG1321" s="116">
        <f>IF(N1321="zákl. přenesená",J1321,0)</f>
        <v>0</v>
      </c>
      <c r="BH1321" s="116">
        <f>IF(N1321="sníž. přenesená",J1321,0)</f>
        <v>0</v>
      </c>
      <c r="BI1321" s="116">
        <f>IF(N1321="nulová",J1321,0)</f>
        <v>0</v>
      </c>
      <c r="BJ1321" s="13" t="s">
        <v>74</v>
      </c>
      <c r="BK1321" s="116">
        <f>ROUND(I1321*H1321,2)</f>
        <v>72200</v>
      </c>
      <c r="BL1321" s="13" t="s">
        <v>112</v>
      </c>
      <c r="BM1321" s="115" t="s">
        <v>2904</v>
      </c>
    </row>
    <row r="1322" spans="2:65" s="1" customFormat="1" ht="39">
      <c r="B1322" s="25"/>
      <c r="D1322" s="117" t="s">
        <v>114</v>
      </c>
      <c r="F1322" s="118" t="s">
        <v>2905</v>
      </c>
      <c r="L1322" s="25"/>
      <c r="M1322" s="119"/>
      <c r="T1322" s="46"/>
      <c r="AT1322" s="13" t="s">
        <v>114</v>
      </c>
      <c r="AU1322" s="13" t="s">
        <v>66</v>
      </c>
    </row>
    <row r="1323" spans="2:65" s="1" customFormat="1" ht="16.5" customHeight="1">
      <c r="B1323" s="104"/>
      <c r="C1323" s="105" t="s">
        <v>1514</v>
      </c>
      <c r="D1323" s="105" t="s">
        <v>107</v>
      </c>
      <c r="E1323" s="106" t="s">
        <v>2906</v>
      </c>
      <c r="F1323" s="107" t="s">
        <v>2907</v>
      </c>
      <c r="G1323" s="108" t="s">
        <v>124</v>
      </c>
      <c r="H1323" s="109">
        <v>200</v>
      </c>
      <c r="I1323" s="110">
        <v>529</v>
      </c>
      <c r="J1323" s="110">
        <f>ROUND(I1323*H1323,2)</f>
        <v>105800</v>
      </c>
      <c r="K1323" s="107" t="s">
        <v>111</v>
      </c>
      <c r="L1323" s="25"/>
      <c r="M1323" s="111" t="s">
        <v>3</v>
      </c>
      <c r="N1323" s="112" t="s">
        <v>37</v>
      </c>
      <c r="O1323" s="113">
        <v>0</v>
      </c>
      <c r="P1323" s="113">
        <f>O1323*H1323</f>
        <v>0</v>
      </c>
      <c r="Q1323" s="113">
        <v>0</v>
      </c>
      <c r="R1323" s="113">
        <f>Q1323*H1323</f>
        <v>0</v>
      </c>
      <c r="S1323" s="113">
        <v>0</v>
      </c>
      <c r="T1323" s="114">
        <f>S1323*H1323</f>
        <v>0</v>
      </c>
      <c r="AR1323" s="115" t="s">
        <v>112</v>
      </c>
      <c r="AT1323" s="115" t="s">
        <v>107</v>
      </c>
      <c r="AU1323" s="115" t="s">
        <v>66</v>
      </c>
      <c r="AY1323" s="13" t="s">
        <v>113</v>
      </c>
      <c r="BE1323" s="116">
        <f>IF(N1323="základní",J1323,0)</f>
        <v>105800</v>
      </c>
      <c r="BF1323" s="116">
        <f>IF(N1323="snížená",J1323,0)</f>
        <v>0</v>
      </c>
      <c r="BG1323" s="116">
        <f>IF(N1323="zákl. přenesená",J1323,0)</f>
        <v>0</v>
      </c>
      <c r="BH1323" s="116">
        <f>IF(N1323="sníž. přenesená",J1323,0)</f>
        <v>0</v>
      </c>
      <c r="BI1323" s="116">
        <f>IF(N1323="nulová",J1323,0)</f>
        <v>0</v>
      </c>
      <c r="BJ1323" s="13" t="s">
        <v>74</v>
      </c>
      <c r="BK1323" s="116">
        <f>ROUND(I1323*H1323,2)</f>
        <v>105800</v>
      </c>
      <c r="BL1323" s="13" t="s">
        <v>112</v>
      </c>
      <c r="BM1323" s="115" t="s">
        <v>2908</v>
      </c>
    </row>
    <row r="1324" spans="2:65" s="1" customFormat="1" ht="39">
      <c r="B1324" s="25"/>
      <c r="D1324" s="117" t="s">
        <v>114</v>
      </c>
      <c r="F1324" s="118" t="s">
        <v>2909</v>
      </c>
      <c r="L1324" s="25"/>
      <c r="M1324" s="119"/>
      <c r="T1324" s="46"/>
      <c r="AT1324" s="13" t="s">
        <v>114</v>
      </c>
      <c r="AU1324" s="13" t="s">
        <v>66</v>
      </c>
    </row>
    <row r="1325" spans="2:65" s="1" customFormat="1" ht="16.5" customHeight="1">
      <c r="B1325" s="104"/>
      <c r="C1325" s="105" t="s">
        <v>2910</v>
      </c>
      <c r="D1325" s="105" t="s">
        <v>107</v>
      </c>
      <c r="E1325" s="106" t="s">
        <v>2911</v>
      </c>
      <c r="F1325" s="107" t="s">
        <v>2912</v>
      </c>
      <c r="G1325" s="108" t="s">
        <v>124</v>
      </c>
      <c r="H1325" s="109">
        <v>200</v>
      </c>
      <c r="I1325" s="110">
        <v>474</v>
      </c>
      <c r="J1325" s="110">
        <f>ROUND(I1325*H1325,2)</f>
        <v>94800</v>
      </c>
      <c r="K1325" s="107" t="s">
        <v>111</v>
      </c>
      <c r="L1325" s="25"/>
      <c r="M1325" s="111" t="s">
        <v>3</v>
      </c>
      <c r="N1325" s="112" t="s">
        <v>37</v>
      </c>
      <c r="O1325" s="113">
        <v>0</v>
      </c>
      <c r="P1325" s="113">
        <f>O1325*H1325</f>
        <v>0</v>
      </c>
      <c r="Q1325" s="113">
        <v>0</v>
      </c>
      <c r="R1325" s="113">
        <f>Q1325*H1325</f>
        <v>0</v>
      </c>
      <c r="S1325" s="113">
        <v>0</v>
      </c>
      <c r="T1325" s="114">
        <f>S1325*H1325</f>
        <v>0</v>
      </c>
      <c r="AR1325" s="115" t="s">
        <v>112</v>
      </c>
      <c r="AT1325" s="115" t="s">
        <v>107</v>
      </c>
      <c r="AU1325" s="115" t="s">
        <v>66</v>
      </c>
      <c r="AY1325" s="13" t="s">
        <v>113</v>
      </c>
      <c r="BE1325" s="116">
        <f>IF(N1325="základní",J1325,0)</f>
        <v>94800</v>
      </c>
      <c r="BF1325" s="116">
        <f>IF(N1325="snížená",J1325,0)</f>
        <v>0</v>
      </c>
      <c r="BG1325" s="116">
        <f>IF(N1325="zákl. přenesená",J1325,0)</f>
        <v>0</v>
      </c>
      <c r="BH1325" s="116">
        <f>IF(N1325="sníž. přenesená",J1325,0)</f>
        <v>0</v>
      </c>
      <c r="BI1325" s="116">
        <f>IF(N1325="nulová",J1325,0)</f>
        <v>0</v>
      </c>
      <c r="BJ1325" s="13" t="s">
        <v>74</v>
      </c>
      <c r="BK1325" s="116">
        <f>ROUND(I1325*H1325,2)</f>
        <v>94800</v>
      </c>
      <c r="BL1325" s="13" t="s">
        <v>112</v>
      </c>
      <c r="BM1325" s="115" t="s">
        <v>2913</v>
      </c>
    </row>
    <row r="1326" spans="2:65" s="1" customFormat="1" ht="39">
      <c r="B1326" s="25"/>
      <c r="D1326" s="117" t="s">
        <v>114</v>
      </c>
      <c r="F1326" s="118" t="s">
        <v>2914</v>
      </c>
      <c r="L1326" s="25"/>
      <c r="M1326" s="119"/>
      <c r="T1326" s="46"/>
      <c r="AT1326" s="13" t="s">
        <v>114</v>
      </c>
      <c r="AU1326" s="13" t="s">
        <v>66</v>
      </c>
    </row>
    <row r="1327" spans="2:65" s="1" customFormat="1" ht="16.5" customHeight="1">
      <c r="B1327" s="104"/>
      <c r="C1327" s="105" t="s">
        <v>1518</v>
      </c>
      <c r="D1327" s="105" t="s">
        <v>107</v>
      </c>
      <c r="E1327" s="106" t="s">
        <v>2915</v>
      </c>
      <c r="F1327" s="107" t="s">
        <v>2916</v>
      </c>
      <c r="G1327" s="108" t="s">
        <v>124</v>
      </c>
      <c r="H1327" s="109">
        <v>200</v>
      </c>
      <c r="I1327" s="110">
        <v>701</v>
      </c>
      <c r="J1327" s="110">
        <f>ROUND(I1327*H1327,2)</f>
        <v>140200</v>
      </c>
      <c r="K1327" s="107" t="s">
        <v>111</v>
      </c>
      <c r="L1327" s="25"/>
      <c r="M1327" s="111" t="s">
        <v>3</v>
      </c>
      <c r="N1327" s="112" t="s">
        <v>37</v>
      </c>
      <c r="O1327" s="113">
        <v>0</v>
      </c>
      <c r="P1327" s="113">
        <f>O1327*H1327</f>
        <v>0</v>
      </c>
      <c r="Q1327" s="113">
        <v>0</v>
      </c>
      <c r="R1327" s="113">
        <f>Q1327*H1327</f>
        <v>0</v>
      </c>
      <c r="S1327" s="113">
        <v>0</v>
      </c>
      <c r="T1327" s="114">
        <f>S1327*H1327</f>
        <v>0</v>
      </c>
      <c r="AR1327" s="115" t="s">
        <v>112</v>
      </c>
      <c r="AT1327" s="115" t="s">
        <v>107</v>
      </c>
      <c r="AU1327" s="115" t="s">
        <v>66</v>
      </c>
      <c r="AY1327" s="13" t="s">
        <v>113</v>
      </c>
      <c r="BE1327" s="116">
        <f>IF(N1327="základní",J1327,0)</f>
        <v>140200</v>
      </c>
      <c r="BF1327" s="116">
        <f>IF(N1327="snížená",J1327,0)</f>
        <v>0</v>
      </c>
      <c r="BG1327" s="116">
        <f>IF(N1327="zákl. přenesená",J1327,0)</f>
        <v>0</v>
      </c>
      <c r="BH1327" s="116">
        <f>IF(N1327="sníž. přenesená",J1327,0)</f>
        <v>0</v>
      </c>
      <c r="BI1327" s="116">
        <f>IF(N1327="nulová",J1327,0)</f>
        <v>0</v>
      </c>
      <c r="BJ1327" s="13" t="s">
        <v>74</v>
      </c>
      <c r="BK1327" s="116">
        <f>ROUND(I1327*H1327,2)</f>
        <v>140200</v>
      </c>
      <c r="BL1327" s="13" t="s">
        <v>112</v>
      </c>
      <c r="BM1327" s="115" t="s">
        <v>2917</v>
      </c>
    </row>
    <row r="1328" spans="2:65" s="1" customFormat="1" ht="39">
      <c r="B1328" s="25"/>
      <c r="D1328" s="117" t="s">
        <v>114</v>
      </c>
      <c r="F1328" s="118" t="s">
        <v>2918</v>
      </c>
      <c r="L1328" s="25"/>
      <c r="M1328" s="119"/>
      <c r="T1328" s="46"/>
      <c r="AT1328" s="13" t="s">
        <v>114</v>
      </c>
      <c r="AU1328" s="13" t="s">
        <v>66</v>
      </c>
    </row>
    <row r="1329" spans="2:65" s="1" customFormat="1" ht="16.5" customHeight="1">
      <c r="B1329" s="104"/>
      <c r="C1329" s="105" t="s">
        <v>2919</v>
      </c>
      <c r="D1329" s="105" t="s">
        <v>107</v>
      </c>
      <c r="E1329" s="106" t="s">
        <v>2920</v>
      </c>
      <c r="F1329" s="107" t="s">
        <v>2921</v>
      </c>
      <c r="G1329" s="108" t="s">
        <v>124</v>
      </c>
      <c r="H1329" s="109">
        <v>2</v>
      </c>
      <c r="I1329" s="110">
        <v>303</v>
      </c>
      <c r="J1329" s="110">
        <f>ROUND(I1329*H1329,2)</f>
        <v>606</v>
      </c>
      <c r="K1329" s="107" t="s">
        <v>111</v>
      </c>
      <c r="L1329" s="25"/>
      <c r="M1329" s="111" t="s">
        <v>3</v>
      </c>
      <c r="N1329" s="112" t="s">
        <v>37</v>
      </c>
      <c r="O1329" s="113">
        <v>0</v>
      </c>
      <c r="P1329" s="113">
        <f>O1329*H1329</f>
        <v>0</v>
      </c>
      <c r="Q1329" s="113">
        <v>0</v>
      </c>
      <c r="R1329" s="113">
        <f>Q1329*H1329</f>
        <v>0</v>
      </c>
      <c r="S1329" s="113">
        <v>0</v>
      </c>
      <c r="T1329" s="114">
        <f>S1329*H1329</f>
        <v>0</v>
      </c>
      <c r="AR1329" s="115" t="s">
        <v>112</v>
      </c>
      <c r="AT1329" s="115" t="s">
        <v>107</v>
      </c>
      <c r="AU1329" s="115" t="s">
        <v>66</v>
      </c>
      <c r="AY1329" s="13" t="s">
        <v>113</v>
      </c>
      <c r="BE1329" s="116">
        <f>IF(N1329="základní",J1329,0)</f>
        <v>606</v>
      </c>
      <c r="BF1329" s="116">
        <f>IF(N1329="snížená",J1329,0)</f>
        <v>0</v>
      </c>
      <c r="BG1329" s="116">
        <f>IF(N1329="zákl. přenesená",J1329,0)</f>
        <v>0</v>
      </c>
      <c r="BH1329" s="116">
        <f>IF(N1329="sníž. přenesená",J1329,0)</f>
        <v>0</v>
      </c>
      <c r="BI1329" s="116">
        <f>IF(N1329="nulová",J1329,0)</f>
        <v>0</v>
      </c>
      <c r="BJ1329" s="13" t="s">
        <v>74</v>
      </c>
      <c r="BK1329" s="116">
        <f>ROUND(I1329*H1329,2)</f>
        <v>606</v>
      </c>
      <c r="BL1329" s="13" t="s">
        <v>112</v>
      </c>
      <c r="BM1329" s="115" t="s">
        <v>2922</v>
      </c>
    </row>
    <row r="1330" spans="2:65" s="1" customFormat="1" ht="39">
      <c r="B1330" s="25"/>
      <c r="D1330" s="117" t="s">
        <v>114</v>
      </c>
      <c r="F1330" s="118" t="s">
        <v>2923</v>
      </c>
      <c r="L1330" s="25"/>
      <c r="M1330" s="119"/>
      <c r="T1330" s="46"/>
      <c r="AT1330" s="13" t="s">
        <v>114</v>
      </c>
      <c r="AU1330" s="13" t="s">
        <v>66</v>
      </c>
    </row>
    <row r="1331" spans="2:65" s="1" customFormat="1" ht="16.5" customHeight="1">
      <c r="B1331" s="104"/>
      <c r="C1331" s="105" t="s">
        <v>1523</v>
      </c>
      <c r="D1331" s="105" t="s">
        <v>107</v>
      </c>
      <c r="E1331" s="106" t="s">
        <v>2924</v>
      </c>
      <c r="F1331" s="107" t="s">
        <v>2925</v>
      </c>
      <c r="G1331" s="108" t="s">
        <v>124</v>
      </c>
      <c r="H1331" s="109">
        <v>2</v>
      </c>
      <c r="I1331" s="110">
        <v>471</v>
      </c>
      <c r="J1331" s="110">
        <f>ROUND(I1331*H1331,2)</f>
        <v>942</v>
      </c>
      <c r="K1331" s="107" t="s">
        <v>111</v>
      </c>
      <c r="L1331" s="25"/>
      <c r="M1331" s="111" t="s">
        <v>3</v>
      </c>
      <c r="N1331" s="112" t="s">
        <v>37</v>
      </c>
      <c r="O1331" s="113">
        <v>0</v>
      </c>
      <c r="P1331" s="113">
        <f>O1331*H1331</f>
        <v>0</v>
      </c>
      <c r="Q1331" s="113">
        <v>0</v>
      </c>
      <c r="R1331" s="113">
        <f>Q1331*H1331</f>
        <v>0</v>
      </c>
      <c r="S1331" s="113">
        <v>0</v>
      </c>
      <c r="T1331" s="114">
        <f>S1331*H1331</f>
        <v>0</v>
      </c>
      <c r="AR1331" s="115" t="s">
        <v>112</v>
      </c>
      <c r="AT1331" s="115" t="s">
        <v>107</v>
      </c>
      <c r="AU1331" s="115" t="s">
        <v>66</v>
      </c>
      <c r="AY1331" s="13" t="s">
        <v>113</v>
      </c>
      <c r="BE1331" s="116">
        <f>IF(N1331="základní",J1331,0)</f>
        <v>942</v>
      </c>
      <c r="BF1331" s="116">
        <f>IF(N1331="snížená",J1331,0)</f>
        <v>0</v>
      </c>
      <c r="BG1331" s="116">
        <f>IF(N1331="zákl. přenesená",J1331,0)</f>
        <v>0</v>
      </c>
      <c r="BH1331" s="116">
        <f>IF(N1331="sníž. přenesená",J1331,0)</f>
        <v>0</v>
      </c>
      <c r="BI1331" s="116">
        <f>IF(N1331="nulová",J1331,0)</f>
        <v>0</v>
      </c>
      <c r="BJ1331" s="13" t="s">
        <v>74</v>
      </c>
      <c r="BK1331" s="116">
        <f>ROUND(I1331*H1331,2)</f>
        <v>942</v>
      </c>
      <c r="BL1331" s="13" t="s">
        <v>112</v>
      </c>
      <c r="BM1331" s="115" t="s">
        <v>2926</v>
      </c>
    </row>
    <row r="1332" spans="2:65" s="1" customFormat="1" ht="39">
      <c r="B1332" s="25"/>
      <c r="D1332" s="117" t="s">
        <v>114</v>
      </c>
      <c r="F1332" s="118" t="s">
        <v>2927</v>
      </c>
      <c r="L1332" s="25"/>
      <c r="M1332" s="119"/>
      <c r="T1332" s="46"/>
      <c r="AT1332" s="13" t="s">
        <v>114</v>
      </c>
      <c r="AU1332" s="13" t="s">
        <v>66</v>
      </c>
    </row>
    <row r="1333" spans="2:65" s="1" customFormat="1" ht="16.5" customHeight="1">
      <c r="B1333" s="104"/>
      <c r="C1333" s="105" t="s">
        <v>2928</v>
      </c>
      <c r="D1333" s="105" t="s">
        <v>107</v>
      </c>
      <c r="E1333" s="106" t="s">
        <v>2929</v>
      </c>
      <c r="F1333" s="107" t="s">
        <v>2930</v>
      </c>
      <c r="G1333" s="108" t="s">
        <v>124</v>
      </c>
      <c r="H1333" s="109">
        <v>2</v>
      </c>
      <c r="I1333" s="110">
        <v>399</v>
      </c>
      <c r="J1333" s="110">
        <f>ROUND(I1333*H1333,2)</f>
        <v>798</v>
      </c>
      <c r="K1333" s="107" t="s">
        <v>111</v>
      </c>
      <c r="L1333" s="25"/>
      <c r="M1333" s="111" t="s">
        <v>3</v>
      </c>
      <c r="N1333" s="112" t="s">
        <v>37</v>
      </c>
      <c r="O1333" s="113">
        <v>0</v>
      </c>
      <c r="P1333" s="113">
        <f>O1333*H1333</f>
        <v>0</v>
      </c>
      <c r="Q1333" s="113">
        <v>0</v>
      </c>
      <c r="R1333" s="113">
        <f>Q1333*H1333</f>
        <v>0</v>
      </c>
      <c r="S1333" s="113">
        <v>0</v>
      </c>
      <c r="T1333" s="114">
        <f>S1333*H1333</f>
        <v>0</v>
      </c>
      <c r="AR1333" s="115" t="s">
        <v>112</v>
      </c>
      <c r="AT1333" s="115" t="s">
        <v>107</v>
      </c>
      <c r="AU1333" s="115" t="s">
        <v>66</v>
      </c>
      <c r="AY1333" s="13" t="s">
        <v>113</v>
      </c>
      <c r="BE1333" s="116">
        <f>IF(N1333="základní",J1333,0)</f>
        <v>798</v>
      </c>
      <c r="BF1333" s="116">
        <f>IF(N1333="snížená",J1333,0)</f>
        <v>0</v>
      </c>
      <c r="BG1333" s="116">
        <f>IF(N1333="zákl. přenesená",J1333,0)</f>
        <v>0</v>
      </c>
      <c r="BH1333" s="116">
        <f>IF(N1333="sníž. přenesená",J1333,0)</f>
        <v>0</v>
      </c>
      <c r="BI1333" s="116">
        <f>IF(N1333="nulová",J1333,0)</f>
        <v>0</v>
      </c>
      <c r="BJ1333" s="13" t="s">
        <v>74</v>
      </c>
      <c r="BK1333" s="116">
        <f>ROUND(I1333*H1333,2)</f>
        <v>798</v>
      </c>
      <c r="BL1333" s="13" t="s">
        <v>112</v>
      </c>
      <c r="BM1333" s="115" t="s">
        <v>2931</v>
      </c>
    </row>
    <row r="1334" spans="2:65" s="1" customFormat="1" ht="39">
      <c r="B1334" s="25"/>
      <c r="D1334" s="117" t="s">
        <v>114</v>
      </c>
      <c r="F1334" s="118" t="s">
        <v>2932</v>
      </c>
      <c r="L1334" s="25"/>
      <c r="M1334" s="119"/>
      <c r="T1334" s="46"/>
      <c r="AT1334" s="13" t="s">
        <v>114</v>
      </c>
      <c r="AU1334" s="13" t="s">
        <v>66</v>
      </c>
    </row>
    <row r="1335" spans="2:65" s="1" customFormat="1" ht="16.5" customHeight="1">
      <c r="B1335" s="104"/>
      <c r="C1335" s="105" t="s">
        <v>1527</v>
      </c>
      <c r="D1335" s="105" t="s">
        <v>107</v>
      </c>
      <c r="E1335" s="106" t="s">
        <v>2933</v>
      </c>
      <c r="F1335" s="107" t="s">
        <v>2934</v>
      </c>
      <c r="G1335" s="108" t="s">
        <v>124</v>
      </c>
      <c r="H1335" s="109">
        <v>2</v>
      </c>
      <c r="I1335" s="110">
        <v>623</v>
      </c>
      <c r="J1335" s="110">
        <f>ROUND(I1335*H1335,2)</f>
        <v>1246</v>
      </c>
      <c r="K1335" s="107" t="s">
        <v>111</v>
      </c>
      <c r="L1335" s="25"/>
      <c r="M1335" s="111" t="s">
        <v>3</v>
      </c>
      <c r="N1335" s="112" t="s">
        <v>37</v>
      </c>
      <c r="O1335" s="113">
        <v>0</v>
      </c>
      <c r="P1335" s="113">
        <f>O1335*H1335</f>
        <v>0</v>
      </c>
      <c r="Q1335" s="113">
        <v>0</v>
      </c>
      <c r="R1335" s="113">
        <f>Q1335*H1335</f>
        <v>0</v>
      </c>
      <c r="S1335" s="113">
        <v>0</v>
      </c>
      <c r="T1335" s="114">
        <f>S1335*H1335</f>
        <v>0</v>
      </c>
      <c r="AR1335" s="115" t="s">
        <v>112</v>
      </c>
      <c r="AT1335" s="115" t="s">
        <v>107</v>
      </c>
      <c r="AU1335" s="115" t="s">
        <v>66</v>
      </c>
      <c r="AY1335" s="13" t="s">
        <v>113</v>
      </c>
      <c r="BE1335" s="116">
        <f>IF(N1335="základní",J1335,0)</f>
        <v>1246</v>
      </c>
      <c r="BF1335" s="116">
        <f>IF(N1335="snížená",J1335,0)</f>
        <v>0</v>
      </c>
      <c r="BG1335" s="116">
        <f>IF(N1335="zákl. přenesená",J1335,0)</f>
        <v>0</v>
      </c>
      <c r="BH1335" s="116">
        <f>IF(N1335="sníž. přenesená",J1335,0)</f>
        <v>0</v>
      </c>
      <c r="BI1335" s="116">
        <f>IF(N1335="nulová",J1335,0)</f>
        <v>0</v>
      </c>
      <c r="BJ1335" s="13" t="s">
        <v>74</v>
      </c>
      <c r="BK1335" s="116">
        <f>ROUND(I1335*H1335,2)</f>
        <v>1246</v>
      </c>
      <c r="BL1335" s="13" t="s">
        <v>112</v>
      </c>
      <c r="BM1335" s="115" t="s">
        <v>2935</v>
      </c>
    </row>
    <row r="1336" spans="2:65" s="1" customFormat="1" ht="39">
      <c r="B1336" s="25"/>
      <c r="D1336" s="117" t="s">
        <v>114</v>
      </c>
      <c r="F1336" s="118" t="s">
        <v>2936</v>
      </c>
      <c r="L1336" s="25"/>
      <c r="M1336" s="119"/>
      <c r="T1336" s="46"/>
      <c r="AT1336" s="13" t="s">
        <v>114</v>
      </c>
      <c r="AU1336" s="13" t="s">
        <v>66</v>
      </c>
    </row>
    <row r="1337" spans="2:65" s="1" customFormat="1" ht="16.5" customHeight="1">
      <c r="B1337" s="104"/>
      <c r="C1337" s="105" t="s">
        <v>2937</v>
      </c>
      <c r="D1337" s="105" t="s">
        <v>107</v>
      </c>
      <c r="E1337" s="106" t="s">
        <v>2938</v>
      </c>
      <c r="F1337" s="107" t="s">
        <v>2939</v>
      </c>
      <c r="G1337" s="108" t="s">
        <v>124</v>
      </c>
      <c r="H1337" s="109">
        <v>2</v>
      </c>
      <c r="I1337" s="110">
        <v>465</v>
      </c>
      <c r="J1337" s="110">
        <f>ROUND(I1337*H1337,2)</f>
        <v>930</v>
      </c>
      <c r="K1337" s="107" t="s">
        <v>111</v>
      </c>
      <c r="L1337" s="25"/>
      <c r="M1337" s="111" t="s">
        <v>3</v>
      </c>
      <c r="N1337" s="112" t="s">
        <v>37</v>
      </c>
      <c r="O1337" s="113">
        <v>0</v>
      </c>
      <c r="P1337" s="113">
        <f>O1337*H1337</f>
        <v>0</v>
      </c>
      <c r="Q1337" s="113">
        <v>0</v>
      </c>
      <c r="R1337" s="113">
        <f>Q1337*H1337</f>
        <v>0</v>
      </c>
      <c r="S1337" s="113">
        <v>0</v>
      </c>
      <c r="T1337" s="114">
        <f>S1337*H1337</f>
        <v>0</v>
      </c>
      <c r="AR1337" s="115" t="s">
        <v>112</v>
      </c>
      <c r="AT1337" s="115" t="s">
        <v>107</v>
      </c>
      <c r="AU1337" s="115" t="s">
        <v>66</v>
      </c>
      <c r="AY1337" s="13" t="s">
        <v>113</v>
      </c>
      <c r="BE1337" s="116">
        <f>IF(N1337="základní",J1337,0)</f>
        <v>930</v>
      </c>
      <c r="BF1337" s="116">
        <f>IF(N1337="snížená",J1337,0)</f>
        <v>0</v>
      </c>
      <c r="BG1337" s="116">
        <f>IF(N1337="zákl. přenesená",J1337,0)</f>
        <v>0</v>
      </c>
      <c r="BH1337" s="116">
        <f>IF(N1337="sníž. přenesená",J1337,0)</f>
        <v>0</v>
      </c>
      <c r="BI1337" s="116">
        <f>IF(N1337="nulová",J1337,0)</f>
        <v>0</v>
      </c>
      <c r="BJ1337" s="13" t="s">
        <v>74</v>
      </c>
      <c r="BK1337" s="116">
        <f>ROUND(I1337*H1337,2)</f>
        <v>930</v>
      </c>
      <c r="BL1337" s="13" t="s">
        <v>112</v>
      </c>
      <c r="BM1337" s="115" t="s">
        <v>2940</v>
      </c>
    </row>
    <row r="1338" spans="2:65" s="1" customFormat="1" ht="39">
      <c r="B1338" s="25"/>
      <c r="D1338" s="117" t="s">
        <v>114</v>
      </c>
      <c r="F1338" s="118" t="s">
        <v>2941</v>
      </c>
      <c r="L1338" s="25"/>
      <c r="M1338" s="119"/>
      <c r="T1338" s="46"/>
      <c r="AT1338" s="13" t="s">
        <v>114</v>
      </c>
      <c r="AU1338" s="13" t="s">
        <v>66</v>
      </c>
    </row>
    <row r="1339" spans="2:65" s="1" customFormat="1" ht="16.5" customHeight="1">
      <c r="B1339" s="104"/>
      <c r="C1339" s="105" t="s">
        <v>1532</v>
      </c>
      <c r="D1339" s="105" t="s">
        <v>107</v>
      </c>
      <c r="E1339" s="106" t="s">
        <v>2942</v>
      </c>
      <c r="F1339" s="107" t="s">
        <v>2943</v>
      </c>
      <c r="G1339" s="108" t="s">
        <v>124</v>
      </c>
      <c r="H1339" s="109">
        <v>2</v>
      </c>
      <c r="I1339" s="110">
        <v>688</v>
      </c>
      <c r="J1339" s="110">
        <f>ROUND(I1339*H1339,2)</f>
        <v>1376</v>
      </c>
      <c r="K1339" s="107" t="s">
        <v>111</v>
      </c>
      <c r="L1339" s="25"/>
      <c r="M1339" s="111" t="s">
        <v>3</v>
      </c>
      <c r="N1339" s="112" t="s">
        <v>37</v>
      </c>
      <c r="O1339" s="113">
        <v>0</v>
      </c>
      <c r="P1339" s="113">
        <f>O1339*H1339</f>
        <v>0</v>
      </c>
      <c r="Q1339" s="113">
        <v>0</v>
      </c>
      <c r="R1339" s="113">
        <f>Q1339*H1339</f>
        <v>0</v>
      </c>
      <c r="S1339" s="113">
        <v>0</v>
      </c>
      <c r="T1339" s="114">
        <f>S1339*H1339</f>
        <v>0</v>
      </c>
      <c r="AR1339" s="115" t="s">
        <v>112</v>
      </c>
      <c r="AT1339" s="115" t="s">
        <v>107</v>
      </c>
      <c r="AU1339" s="115" t="s">
        <v>66</v>
      </c>
      <c r="AY1339" s="13" t="s">
        <v>113</v>
      </c>
      <c r="BE1339" s="116">
        <f>IF(N1339="základní",J1339,0)</f>
        <v>1376</v>
      </c>
      <c r="BF1339" s="116">
        <f>IF(N1339="snížená",J1339,0)</f>
        <v>0</v>
      </c>
      <c r="BG1339" s="116">
        <f>IF(N1339="zákl. přenesená",J1339,0)</f>
        <v>0</v>
      </c>
      <c r="BH1339" s="116">
        <f>IF(N1339="sníž. přenesená",J1339,0)</f>
        <v>0</v>
      </c>
      <c r="BI1339" s="116">
        <f>IF(N1339="nulová",J1339,0)</f>
        <v>0</v>
      </c>
      <c r="BJ1339" s="13" t="s">
        <v>74</v>
      </c>
      <c r="BK1339" s="116">
        <f>ROUND(I1339*H1339,2)</f>
        <v>1376</v>
      </c>
      <c r="BL1339" s="13" t="s">
        <v>112</v>
      </c>
      <c r="BM1339" s="115" t="s">
        <v>2944</v>
      </c>
    </row>
    <row r="1340" spans="2:65" s="1" customFormat="1" ht="39">
      <c r="B1340" s="25"/>
      <c r="D1340" s="117" t="s">
        <v>114</v>
      </c>
      <c r="F1340" s="118" t="s">
        <v>2945</v>
      </c>
      <c r="L1340" s="25"/>
      <c r="M1340" s="119"/>
      <c r="T1340" s="46"/>
      <c r="AT1340" s="13" t="s">
        <v>114</v>
      </c>
      <c r="AU1340" s="13" t="s">
        <v>66</v>
      </c>
    </row>
    <row r="1341" spans="2:65" s="1" customFormat="1" ht="16.5" customHeight="1">
      <c r="B1341" s="104"/>
      <c r="C1341" s="105" t="s">
        <v>2946</v>
      </c>
      <c r="D1341" s="105" t="s">
        <v>107</v>
      </c>
      <c r="E1341" s="106" t="s">
        <v>2947</v>
      </c>
      <c r="F1341" s="107" t="s">
        <v>2948</v>
      </c>
      <c r="G1341" s="108" t="s">
        <v>124</v>
      </c>
      <c r="H1341" s="109">
        <v>2</v>
      </c>
      <c r="I1341" s="110">
        <v>617</v>
      </c>
      <c r="J1341" s="110">
        <f>ROUND(I1341*H1341,2)</f>
        <v>1234</v>
      </c>
      <c r="K1341" s="107" t="s">
        <v>111</v>
      </c>
      <c r="L1341" s="25"/>
      <c r="M1341" s="111" t="s">
        <v>3</v>
      </c>
      <c r="N1341" s="112" t="s">
        <v>37</v>
      </c>
      <c r="O1341" s="113">
        <v>0</v>
      </c>
      <c r="P1341" s="113">
        <f>O1341*H1341</f>
        <v>0</v>
      </c>
      <c r="Q1341" s="113">
        <v>0</v>
      </c>
      <c r="R1341" s="113">
        <f>Q1341*H1341</f>
        <v>0</v>
      </c>
      <c r="S1341" s="113">
        <v>0</v>
      </c>
      <c r="T1341" s="114">
        <f>S1341*H1341</f>
        <v>0</v>
      </c>
      <c r="AR1341" s="115" t="s">
        <v>112</v>
      </c>
      <c r="AT1341" s="115" t="s">
        <v>107</v>
      </c>
      <c r="AU1341" s="115" t="s">
        <v>66</v>
      </c>
      <c r="AY1341" s="13" t="s">
        <v>113</v>
      </c>
      <c r="BE1341" s="116">
        <f>IF(N1341="základní",J1341,0)</f>
        <v>1234</v>
      </c>
      <c r="BF1341" s="116">
        <f>IF(N1341="snížená",J1341,0)</f>
        <v>0</v>
      </c>
      <c r="BG1341" s="116">
        <f>IF(N1341="zákl. přenesená",J1341,0)</f>
        <v>0</v>
      </c>
      <c r="BH1341" s="116">
        <f>IF(N1341="sníž. přenesená",J1341,0)</f>
        <v>0</v>
      </c>
      <c r="BI1341" s="116">
        <f>IF(N1341="nulová",J1341,0)</f>
        <v>0</v>
      </c>
      <c r="BJ1341" s="13" t="s">
        <v>74</v>
      </c>
      <c r="BK1341" s="116">
        <f>ROUND(I1341*H1341,2)</f>
        <v>1234</v>
      </c>
      <c r="BL1341" s="13" t="s">
        <v>112</v>
      </c>
      <c r="BM1341" s="115" t="s">
        <v>2949</v>
      </c>
    </row>
    <row r="1342" spans="2:65" s="1" customFormat="1" ht="39">
      <c r="B1342" s="25"/>
      <c r="D1342" s="117" t="s">
        <v>114</v>
      </c>
      <c r="F1342" s="118" t="s">
        <v>2950</v>
      </c>
      <c r="L1342" s="25"/>
      <c r="M1342" s="119"/>
      <c r="T1342" s="46"/>
      <c r="AT1342" s="13" t="s">
        <v>114</v>
      </c>
      <c r="AU1342" s="13" t="s">
        <v>66</v>
      </c>
    </row>
    <row r="1343" spans="2:65" s="1" customFormat="1" ht="16.5" customHeight="1">
      <c r="B1343" s="104"/>
      <c r="C1343" s="105" t="s">
        <v>1536</v>
      </c>
      <c r="D1343" s="105" t="s">
        <v>107</v>
      </c>
      <c r="E1343" s="106" t="s">
        <v>2951</v>
      </c>
      <c r="F1343" s="107" t="s">
        <v>2952</v>
      </c>
      <c r="G1343" s="108" t="s">
        <v>124</v>
      </c>
      <c r="H1343" s="109">
        <v>2</v>
      </c>
      <c r="I1343" s="110">
        <v>919</v>
      </c>
      <c r="J1343" s="110">
        <f>ROUND(I1343*H1343,2)</f>
        <v>1838</v>
      </c>
      <c r="K1343" s="107" t="s">
        <v>111</v>
      </c>
      <c r="L1343" s="25"/>
      <c r="M1343" s="111" t="s">
        <v>3</v>
      </c>
      <c r="N1343" s="112" t="s">
        <v>37</v>
      </c>
      <c r="O1343" s="113">
        <v>0</v>
      </c>
      <c r="P1343" s="113">
        <f>O1343*H1343</f>
        <v>0</v>
      </c>
      <c r="Q1343" s="113">
        <v>0</v>
      </c>
      <c r="R1343" s="113">
        <f>Q1343*H1343</f>
        <v>0</v>
      </c>
      <c r="S1343" s="113">
        <v>0</v>
      </c>
      <c r="T1343" s="114">
        <f>S1343*H1343</f>
        <v>0</v>
      </c>
      <c r="AR1343" s="115" t="s">
        <v>112</v>
      </c>
      <c r="AT1343" s="115" t="s">
        <v>107</v>
      </c>
      <c r="AU1343" s="115" t="s">
        <v>66</v>
      </c>
      <c r="AY1343" s="13" t="s">
        <v>113</v>
      </c>
      <c r="BE1343" s="116">
        <f>IF(N1343="základní",J1343,0)</f>
        <v>1838</v>
      </c>
      <c r="BF1343" s="116">
        <f>IF(N1343="snížená",J1343,0)</f>
        <v>0</v>
      </c>
      <c r="BG1343" s="116">
        <f>IF(N1343="zákl. přenesená",J1343,0)</f>
        <v>0</v>
      </c>
      <c r="BH1343" s="116">
        <f>IF(N1343="sníž. přenesená",J1343,0)</f>
        <v>0</v>
      </c>
      <c r="BI1343" s="116">
        <f>IF(N1343="nulová",J1343,0)</f>
        <v>0</v>
      </c>
      <c r="BJ1343" s="13" t="s">
        <v>74</v>
      </c>
      <c r="BK1343" s="116">
        <f>ROUND(I1343*H1343,2)</f>
        <v>1838</v>
      </c>
      <c r="BL1343" s="13" t="s">
        <v>112</v>
      </c>
      <c r="BM1343" s="115" t="s">
        <v>2953</v>
      </c>
    </row>
    <row r="1344" spans="2:65" s="1" customFormat="1" ht="39">
      <c r="B1344" s="25"/>
      <c r="D1344" s="117" t="s">
        <v>114</v>
      </c>
      <c r="F1344" s="118" t="s">
        <v>2954</v>
      </c>
      <c r="L1344" s="25"/>
      <c r="M1344" s="119"/>
      <c r="T1344" s="46"/>
      <c r="AT1344" s="13" t="s">
        <v>114</v>
      </c>
      <c r="AU1344" s="13" t="s">
        <v>66</v>
      </c>
    </row>
    <row r="1345" spans="2:65" s="1" customFormat="1" ht="16.5" customHeight="1">
      <c r="B1345" s="104"/>
      <c r="C1345" s="105" t="s">
        <v>2955</v>
      </c>
      <c r="D1345" s="105" t="s">
        <v>107</v>
      </c>
      <c r="E1345" s="106" t="s">
        <v>2956</v>
      </c>
      <c r="F1345" s="107" t="s">
        <v>2957</v>
      </c>
      <c r="G1345" s="108" t="s">
        <v>110</v>
      </c>
      <c r="H1345" s="109">
        <v>10</v>
      </c>
      <c r="I1345" s="110">
        <v>3350</v>
      </c>
      <c r="J1345" s="110">
        <f>ROUND(I1345*H1345,2)</f>
        <v>33500</v>
      </c>
      <c r="K1345" s="107" t="s">
        <v>111</v>
      </c>
      <c r="L1345" s="25"/>
      <c r="M1345" s="111" t="s">
        <v>3</v>
      </c>
      <c r="N1345" s="112" t="s">
        <v>37</v>
      </c>
      <c r="O1345" s="113">
        <v>0</v>
      </c>
      <c r="P1345" s="113">
        <f>O1345*H1345</f>
        <v>0</v>
      </c>
      <c r="Q1345" s="113">
        <v>0</v>
      </c>
      <c r="R1345" s="113">
        <f>Q1345*H1345</f>
        <v>0</v>
      </c>
      <c r="S1345" s="113">
        <v>0</v>
      </c>
      <c r="T1345" s="114">
        <f>S1345*H1345</f>
        <v>0</v>
      </c>
      <c r="AR1345" s="115" t="s">
        <v>112</v>
      </c>
      <c r="AT1345" s="115" t="s">
        <v>107</v>
      </c>
      <c r="AU1345" s="115" t="s">
        <v>66</v>
      </c>
      <c r="AY1345" s="13" t="s">
        <v>113</v>
      </c>
      <c r="BE1345" s="116">
        <f>IF(N1345="základní",J1345,0)</f>
        <v>33500</v>
      </c>
      <c r="BF1345" s="116">
        <f>IF(N1345="snížená",J1345,0)</f>
        <v>0</v>
      </c>
      <c r="BG1345" s="116">
        <f>IF(N1345="zákl. přenesená",J1345,0)</f>
        <v>0</v>
      </c>
      <c r="BH1345" s="116">
        <f>IF(N1345="sníž. přenesená",J1345,0)</f>
        <v>0</v>
      </c>
      <c r="BI1345" s="116">
        <f>IF(N1345="nulová",J1345,0)</f>
        <v>0</v>
      </c>
      <c r="BJ1345" s="13" t="s">
        <v>74</v>
      </c>
      <c r="BK1345" s="116">
        <f>ROUND(I1345*H1345,2)</f>
        <v>33500</v>
      </c>
      <c r="BL1345" s="13" t="s">
        <v>112</v>
      </c>
      <c r="BM1345" s="115" t="s">
        <v>2958</v>
      </c>
    </row>
    <row r="1346" spans="2:65" s="1" customFormat="1" ht="39">
      <c r="B1346" s="25"/>
      <c r="D1346" s="117" t="s">
        <v>114</v>
      </c>
      <c r="F1346" s="118" t="s">
        <v>2959</v>
      </c>
      <c r="L1346" s="25"/>
      <c r="M1346" s="119"/>
      <c r="T1346" s="46"/>
      <c r="AT1346" s="13" t="s">
        <v>114</v>
      </c>
      <c r="AU1346" s="13" t="s">
        <v>66</v>
      </c>
    </row>
    <row r="1347" spans="2:65" s="1" customFormat="1" ht="16.5" customHeight="1">
      <c r="B1347" s="104"/>
      <c r="C1347" s="105" t="s">
        <v>1541</v>
      </c>
      <c r="D1347" s="105" t="s">
        <v>107</v>
      </c>
      <c r="E1347" s="106" t="s">
        <v>2960</v>
      </c>
      <c r="F1347" s="107" t="s">
        <v>2961</v>
      </c>
      <c r="G1347" s="108" t="s">
        <v>110</v>
      </c>
      <c r="H1347" s="109">
        <v>10</v>
      </c>
      <c r="I1347" s="110">
        <v>3680</v>
      </c>
      <c r="J1347" s="110">
        <f>ROUND(I1347*H1347,2)</f>
        <v>36800</v>
      </c>
      <c r="K1347" s="107" t="s">
        <v>111</v>
      </c>
      <c r="L1347" s="25"/>
      <c r="M1347" s="111" t="s">
        <v>3</v>
      </c>
      <c r="N1347" s="112" t="s">
        <v>37</v>
      </c>
      <c r="O1347" s="113">
        <v>0</v>
      </c>
      <c r="P1347" s="113">
        <f>O1347*H1347</f>
        <v>0</v>
      </c>
      <c r="Q1347" s="113">
        <v>0</v>
      </c>
      <c r="R1347" s="113">
        <f>Q1347*H1347</f>
        <v>0</v>
      </c>
      <c r="S1347" s="113">
        <v>0</v>
      </c>
      <c r="T1347" s="114">
        <f>S1347*H1347</f>
        <v>0</v>
      </c>
      <c r="AR1347" s="115" t="s">
        <v>112</v>
      </c>
      <c r="AT1347" s="115" t="s">
        <v>107</v>
      </c>
      <c r="AU1347" s="115" t="s">
        <v>66</v>
      </c>
      <c r="AY1347" s="13" t="s">
        <v>113</v>
      </c>
      <c r="BE1347" s="116">
        <f>IF(N1347="základní",J1347,0)</f>
        <v>36800</v>
      </c>
      <c r="BF1347" s="116">
        <f>IF(N1347="snížená",J1347,0)</f>
        <v>0</v>
      </c>
      <c r="BG1347" s="116">
        <f>IF(N1347="zákl. přenesená",J1347,0)</f>
        <v>0</v>
      </c>
      <c r="BH1347" s="116">
        <f>IF(N1347="sníž. přenesená",J1347,0)</f>
        <v>0</v>
      </c>
      <c r="BI1347" s="116">
        <f>IF(N1347="nulová",J1347,0)</f>
        <v>0</v>
      </c>
      <c r="BJ1347" s="13" t="s">
        <v>74</v>
      </c>
      <c r="BK1347" s="116">
        <f>ROUND(I1347*H1347,2)</f>
        <v>36800</v>
      </c>
      <c r="BL1347" s="13" t="s">
        <v>112</v>
      </c>
      <c r="BM1347" s="115" t="s">
        <v>2962</v>
      </c>
    </row>
    <row r="1348" spans="2:65" s="1" customFormat="1" ht="39">
      <c r="B1348" s="25"/>
      <c r="D1348" s="117" t="s">
        <v>114</v>
      </c>
      <c r="F1348" s="118" t="s">
        <v>2963</v>
      </c>
      <c r="L1348" s="25"/>
      <c r="M1348" s="119"/>
      <c r="T1348" s="46"/>
      <c r="AT1348" s="13" t="s">
        <v>114</v>
      </c>
      <c r="AU1348" s="13" t="s">
        <v>66</v>
      </c>
    </row>
    <row r="1349" spans="2:65" s="1" customFormat="1" ht="16.5" customHeight="1">
      <c r="B1349" s="104"/>
      <c r="C1349" s="105" t="s">
        <v>2964</v>
      </c>
      <c r="D1349" s="105" t="s">
        <v>107</v>
      </c>
      <c r="E1349" s="106" t="s">
        <v>2965</v>
      </c>
      <c r="F1349" s="107" t="s">
        <v>2966</v>
      </c>
      <c r="G1349" s="108" t="s">
        <v>110</v>
      </c>
      <c r="H1349" s="109">
        <v>20</v>
      </c>
      <c r="I1349" s="110">
        <v>3900</v>
      </c>
      <c r="J1349" s="110">
        <f>ROUND(I1349*H1349,2)</f>
        <v>78000</v>
      </c>
      <c r="K1349" s="107" t="s">
        <v>111</v>
      </c>
      <c r="L1349" s="25"/>
      <c r="M1349" s="111" t="s">
        <v>3</v>
      </c>
      <c r="N1349" s="112" t="s">
        <v>37</v>
      </c>
      <c r="O1349" s="113">
        <v>0</v>
      </c>
      <c r="P1349" s="113">
        <f>O1349*H1349</f>
        <v>0</v>
      </c>
      <c r="Q1349" s="113">
        <v>0</v>
      </c>
      <c r="R1349" s="113">
        <f>Q1349*H1349</f>
        <v>0</v>
      </c>
      <c r="S1349" s="113">
        <v>0</v>
      </c>
      <c r="T1349" s="114">
        <f>S1349*H1349</f>
        <v>0</v>
      </c>
      <c r="AR1349" s="115" t="s">
        <v>112</v>
      </c>
      <c r="AT1349" s="115" t="s">
        <v>107</v>
      </c>
      <c r="AU1349" s="115" t="s">
        <v>66</v>
      </c>
      <c r="AY1349" s="13" t="s">
        <v>113</v>
      </c>
      <c r="BE1349" s="116">
        <f>IF(N1349="základní",J1349,0)</f>
        <v>78000</v>
      </c>
      <c r="BF1349" s="116">
        <f>IF(N1349="snížená",J1349,0)</f>
        <v>0</v>
      </c>
      <c r="BG1349" s="116">
        <f>IF(N1349="zákl. přenesená",J1349,0)</f>
        <v>0</v>
      </c>
      <c r="BH1349" s="116">
        <f>IF(N1349="sníž. přenesená",J1349,0)</f>
        <v>0</v>
      </c>
      <c r="BI1349" s="116">
        <f>IF(N1349="nulová",J1349,0)</f>
        <v>0</v>
      </c>
      <c r="BJ1349" s="13" t="s">
        <v>74</v>
      </c>
      <c r="BK1349" s="116">
        <f>ROUND(I1349*H1349,2)</f>
        <v>78000</v>
      </c>
      <c r="BL1349" s="13" t="s">
        <v>112</v>
      </c>
      <c r="BM1349" s="115" t="s">
        <v>2967</v>
      </c>
    </row>
    <row r="1350" spans="2:65" s="1" customFormat="1" ht="39">
      <c r="B1350" s="25"/>
      <c r="D1350" s="117" t="s">
        <v>114</v>
      </c>
      <c r="F1350" s="118" t="s">
        <v>2968</v>
      </c>
      <c r="L1350" s="25"/>
      <c r="M1350" s="119"/>
      <c r="T1350" s="46"/>
      <c r="AT1350" s="13" t="s">
        <v>114</v>
      </c>
      <c r="AU1350" s="13" t="s">
        <v>66</v>
      </c>
    </row>
    <row r="1351" spans="2:65" s="1" customFormat="1" ht="16.5" customHeight="1">
      <c r="B1351" s="104"/>
      <c r="C1351" s="105" t="s">
        <v>1545</v>
      </c>
      <c r="D1351" s="105" t="s">
        <v>107</v>
      </c>
      <c r="E1351" s="106" t="s">
        <v>2969</v>
      </c>
      <c r="F1351" s="107" t="s">
        <v>2970</v>
      </c>
      <c r="G1351" s="108" t="s">
        <v>110</v>
      </c>
      <c r="H1351" s="109">
        <v>20</v>
      </c>
      <c r="I1351" s="110">
        <v>4220</v>
      </c>
      <c r="J1351" s="110">
        <f>ROUND(I1351*H1351,2)</f>
        <v>84400</v>
      </c>
      <c r="K1351" s="107" t="s">
        <v>111</v>
      </c>
      <c r="L1351" s="25"/>
      <c r="M1351" s="111" t="s">
        <v>3</v>
      </c>
      <c r="N1351" s="112" t="s">
        <v>37</v>
      </c>
      <c r="O1351" s="113">
        <v>0</v>
      </c>
      <c r="P1351" s="113">
        <f>O1351*H1351</f>
        <v>0</v>
      </c>
      <c r="Q1351" s="113">
        <v>0</v>
      </c>
      <c r="R1351" s="113">
        <f>Q1351*H1351</f>
        <v>0</v>
      </c>
      <c r="S1351" s="113">
        <v>0</v>
      </c>
      <c r="T1351" s="114">
        <f>S1351*H1351</f>
        <v>0</v>
      </c>
      <c r="AR1351" s="115" t="s">
        <v>112</v>
      </c>
      <c r="AT1351" s="115" t="s">
        <v>107</v>
      </c>
      <c r="AU1351" s="115" t="s">
        <v>66</v>
      </c>
      <c r="AY1351" s="13" t="s">
        <v>113</v>
      </c>
      <c r="BE1351" s="116">
        <f>IF(N1351="základní",J1351,0)</f>
        <v>84400</v>
      </c>
      <c r="BF1351" s="116">
        <f>IF(N1351="snížená",J1351,0)</f>
        <v>0</v>
      </c>
      <c r="BG1351" s="116">
        <f>IF(N1351="zákl. přenesená",J1351,0)</f>
        <v>0</v>
      </c>
      <c r="BH1351" s="116">
        <f>IF(N1351="sníž. přenesená",J1351,0)</f>
        <v>0</v>
      </c>
      <c r="BI1351" s="116">
        <f>IF(N1351="nulová",J1351,0)</f>
        <v>0</v>
      </c>
      <c r="BJ1351" s="13" t="s">
        <v>74</v>
      </c>
      <c r="BK1351" s="116">
        <f>ROUND(I1351*H1351,2)</f>
        <v>84400</v>
      </c>
      <c r="BL1351" s="13" t="s">
        <v>112</v>
      </c>
      <c r="BM1351" s="115" t="s">
        <v>2971</v>
      </c>
    </row>
    <row r="1352" spans="2:65" s="1" customFormat="1" ht="39">
      <c r="B1352" s="25"/>
      <c r="D1352" s="117" t="s">
        <v>114</v>
      </c>
      <c r="F1352" s="118" t="s">
        <v>2972</v>
      </c>
      <c r="L1352" s="25"/>
      <c r="M1352" s="119"/>
      <c r="T1352" s="46"/>
      <c r="AT1352" s="13" t="s">
        <v>114</v>
      </c>
      <c r="AU1352" s="13" t="s">
        <v>66</v>
      </c>
    </row>
    <row r="1353" spans="2:65" s="1" customFormat="1" ht="16.5" customHeight="1">
      <c r="B1353" s="104"/>
      <c r="C1353" s="105" t="s">
        <v>2973</v>
      </c>
      <c r="D1353" s="105" t="s">
        <v>107</v>
      </c>
      <c r="E1353" s="106" t="s">
        <v>2974</v>
      </c>
      <c r="F1353" s="107" t="s">
        <v>2975</v>
      </c>
      <c r="G1353" s="108" t="s">
        <v>110</v>
      </c>
      <c r="H1353" s="109">
        <v>10</v>
      </c>
      <c r="I1353" s="110">
        <v>4680</v>
      </c>
      <c r="J1353" s="110">
        <f>ROUND(I1353*H1353,2)</f>
        <v>46800</v>
      </c>
      <c r="K1353" s="107" t="s">
        <v>111</v>
      </c>
      <c r="L1353" s="25"/>
      <c r="M1353" s="111" t="s">
        <v>3</v>
      </c>
      <c r="N1353" s="112" t="s">
        <v>37</v>
      </c>
      <c r="O1353" s="113">
        <v>0</v>
      </c>
      <c r="P1353" s="113">
        <f>O1353*H1353</f>
        <v>0</v>
      </c>
      <c r="Q1353" s="113">
        <v>0</v>
      </c>
      <c r="R1353" s="113">
        <f>Q1353*H1353</f>
        <v>0</v>
      </c>
      <c r="S1353" s="113">
        <v>0</v>
      </c>
      <c r="T1353" s="114">
        <f>S1353*H1353</f>
        <v>0</v>
      </c>
      <c r="AR1353" s="115" t="s">
        <v>112</v>
      </c>
      <c r="AT1353" s="115" t="s">
        <v>107</v>
      </c>
      <c r="AU1353" s="115" t="s">
        <v>66</v>
      </c>
      <c r="AY1353" s="13" t="s">
        <v>113</v>
      </c>
      <c r="BE1353" s="116">
        <f>IF(N1353="základní",J1353,0)</f>
        <v>46800</v>
      </c>
      <c r="BF1353" s="116">
        <f>IF(N1353="snížená",J1353,0)</f>
        <v>0</v>
      </c>
      <c r="BG1353" s="116">
        <f>IF(N1353="zákl. přenesená",J1353,0)</f>
        <v>0</v>
      </c>
      <c r="BH1353" s="116">
        <f>IF(N1353="sníž. přenesená",J1353,0)</f>
        <v>0</v>
      </c>
      <c r="BI1353" s="116">
        <f>IF(N1353="nulová",J1353,0)</f>
        <v>0</v>
      </c>
      <c r="BJ1353" s="13" t="s">
        <v>74</v>
      </c>
      <c r="BK1353" s="116">
        <f>ROUND(I1353*H1353,2)</f>
        <v>46800</v>
      </c>
      <c r="BL1353" s="13" t="s">
        <v>112</v>
      </c>
      <c r="BM1353" s="115" t="s">
        <v>2976</v>
      </c>
    </row>
    <row r="1354" spans="2:65" s="1" customFormat="1" ht="39">
      <c r="B1354" s="25"/>
      <c r="D1354" s="117" t="s">
        <v>114</v>
      </c>
      <c r="F1354" s="118" t="s">
        <v>2977</v>
      </c>
      <c r="L1354" s="25"/>
      <c r="M1354" s="119"/>
      <c r="T1354" s="46"/>
      <c r="AT1354" s="13" t="s">
        <v>114</v>
      </c>
      <c r="AU1354" s="13" t="s">
        <v>66</v>
      </c>
    </row>
    <row r="1355" spans="2:65" s="1" customFormat="1" ht="16.5" customHeight="1">
      <c r="B1355" s="104"/>
      <c r="C1355" s="105" t="s">
        <v>1550</v>
      </c>
      <c r="D1355" s="105" t="s">
        <v>107</v>
      </c>
      <c r="E1355" s="106" t="s">
        <v>2978</v>
      </c>
      <c r="F1355" s="107" t="s">
        <v>2979</v>
      </c>
      <c r="G1355" s="108" t="s">
        <v>110</v>
      </c>
      <c r="H1355" s="109">
        <v>10</v>
      </c>
      <c r="I1355" s="110">
        <v>5000</v>
      </c>
      <c r="J1355" s="110">
        <f>ROUND(I1355*H1355,2)</f>
        <v>50000</v>
      </c>
      <c r="K1355" s="107" t="s">
        <v>111</v>
      </c>
      <c r="L1355" s="25"/>
      <c r="M1355" s="111" t="s">
        <v>3</v>
      </c>
      <c r="N1355" s="112" t="s">
        <v>37</v>
      </c>
      <c r="O1355" s="113">
        <v>0</v>
      </c>
      <c r="P1355" s="113">
        <f>O1355*H1355</f>
        <v>0</v>
      </c>
      <c r="Q1355" s="113">
        <v>0</v>
      </c>
      <c r="R1355" s="113">
        <f>Q1355*H1355</f>
        <v>0</v>
      </c>
      <c r="S1355" s="113">
        <v>0</v>
      </c>
      <c r="T1355" s="114">
        <f>S1355*H1355</f>
        <v>0</v>
      </c>
      <c r="AR1355" s="115" t="s">
        <v>112</v>
      </c>
      <c r="AT1355" s="115" t="s">
        <v>107</v>
      </c>
      <c r="AU1355" s="115" t="s">
        <v>66</v>
      </c>
      <c r="AY1355" s="13" t="s">
        <v>113</v>
      </c>
      <c r="BE1355" s="116">
        <f>IF(N1355="základní",J1355,0)</f>
        <v>50000</v>
      </c>
      <c r="BF1355" s="116">
        <f>IF(N1355="snížená",J1355,0)</f>
        <v>0</v>
      </c>
      <c r="BG1355" s="116">
        <f>IF(N1355="zákl. přenesená",J1355,0)</f>
        <v>0</v>
      </c>
      <c r="BH1355" s="116">
        <f>IF(N1355="sníž. přenesená",J1355,0)</f>
        <v>0</v>
      </c>
      <c r="BI1355" s="116">
        <f>IF(N1355="nulová",J1355,0)</f>
        <v>0</v>
      </c>
      <c r="BJ1355" s="13" t="s">
        <v>74</v>
      </c>
      <c r="BK1355" s="116">
        <f>ROUND(I1355*H1355,2)</f>
        <v>50000</v>
      </c>
      <c r="BL1355" s="13" t="s">
        <v>112</v>
      </c>
      <c r="BM1355" s="115" t="s">
        <v>2980</v>
      </c>
    </row>
    <row r="1356" spans="2:65" s="1" customFormat="1" ht="39">
      <c r="B1356" s="25"/>
      <c r="D1356" s="117" t="s">
        <v>114</v>
      </c>
      <c r="F1356" s="118" t="s">
        <v>2981</v>
      </c>
      <c r="L1356" s="25"/>
      <c r="M1356" s="119"/>
      <c r="T1356" s="46"/>
      <c r="AT1356" s="13" t="s">
        <v>114</v>
      </c>
      <c r="AU1356" s="13" t="s">
        <v>66</v>
      </c>
    </row>
    <row r="1357" spans="2:65" s="1" customFormat="1" ht="21.75" customHeight="1">
      <c r="B1357" s="104"/>
      <c r="C1357" s="105" t="s">
        <v>2982</v>
      </c>
      <c r="D1357" s="105" t="s">
        <v>107</v>
      </c>
      <c r="E1357" s="106" t="s">
        <v>2983</v>
      </c>
      <c r="F1357" s="107" t="s">
        <v>2984</v>
      </c>
      <c r="G1357" s="108" t="s">
        <v>110</v>
      </c>
      <c r="H1357" s="109">
        <v>1</v>
      </c>
      <c r="I1357" s="110">
        <v>190900</v>
      </c>
      <c r="J1357" s="110">
        <f>ROUND(I1357*H1357,2)</f>
        <v>190900</v>
      </c>
      <c r="K1357" s="107" t="s">
        <v>111</v>
      </c>
      <c r="L1357" s="25"/>
      <c r="M1357" s="111" t="s">
        <v>3</v>
      </c>
      <c r="N1357" s="112" t="s">
        <v>37</v>
      </c>
      <c r="O1357" s="113">
        <v>0</v>
      </c>
      <c r="P1357" s="113">
        <f>O1357*H1357</f>
        <v>0</v>
      </c>
      <c r="Q1357" s="113">
        <v>0</v>
      </c>
      <c r="R1357" s="113">
        <f>Q1357*H1357</f>
        <v>0</v>
      </c>
      <c r="S1357" s="113">
        <v>0</v>
      </c>
      <c r="T1357" s="114">
        <f>S1357*H1357</f>
        <v>0</v>
      </c>
      <c r="AR1357" s="115" t="s">
        <v>112</v>
      </c>
      <c r="AT1357" s="115" t="s">
        <v>107</v>
      </c>
      <c r="AU1357" s="115" t="s">
        <v>66</v>
      </c>
      <c r="AY1357" s="13" t="s">
        <v>113</v>
      </c>
      <c r="BE1357" s="116">
        <f>IF(N1357="základní",J1357,0)</f>
        <v>190900</v>
      </c>
      <c r="BF1357" s="116">
        <f>IF(N1357="snížená",J1357,0)</f>
        <v>0</v>
      </c>
      <c r="BG1357" s="116">
        <f>IF(N1357="zákl. přenesená",J1357,0)</f>
        <v>0</v>
      </c>
      <c r="BH1357" s="116">
        <f>IF(N1357="sníž. přenesená",J1357,0)</f>
        <v>0</v>
      </c>
      <c r="BI1357" s="116">
        <f>IF(N1357="nulová",J1357,0)</f>
        <v>0</v>
      </c>
      <c r="BJ1357" s="13" t="s">
        <v>74</v>
      </c>
      <c r="BK1357" s="116">
        <f>ROUND(I1357*H1357,2)</f>
        <v>190900</v>
      </c>
      <c r="BL1357" s="13" t="s">
        <v>112</v>
      </c>
      <c r="BM1357" s="115" t="s">
        <v>2985</v>
      </c>
    </row>
    <row r="1358" spans="2:65" s="1" customFormat="1" ht="68.25">
      <c r="B1358" s="25"/>
      <c r="D1358" s="117" t="s">
        <v>114</v>
      </c>
      <c r="F1358" s="118" t="s">
        <v>2986</v>
      </c>
      <c r="L1358" s="25"/>
      <c r="M1358" s="119"/>
      <c r="T1358" s="46"/>
      <c r="AT1358" s="13" t="s">
        <v>114</v>
      </c>
      <c r="AU1358" s="13" t="s">
        <v>66</v>
      </c>
    </row>
    <row r="1359" spans="2:65" s="1" customFormat="1" ht="24.2" customHeight="1">
      <c r="B1359" s="104"/>
      <c r="C1359" s="105" t="s">
        <v>1554</v>
      </c>
      <c r="D1359" s="105" t="s">
        <v>107</v>
      </c>
      <c r="E1359" s="106" t="s">
        <v>2987</v>
      </c>
      <c r="F1359" s="107" t="s">
        <v>2988</v>
      </c>
      <c r="G1359" s="108" t="s">
        <v>110</v>
      </c>
      <c r="H1359" s="109">
        <v>1</v>
      </c>
      <c r="I1359" s="110">
        <v>190900</v>
      </c>
      <c r="J1359" s="110">
        <f>ROUND(I1359*H1359,2)</f>
        <v>190900</v>
      </c>
      <c r="K1359" s="107" t="s">
        <v>111</v>
      </c>
      <c r="L1359" s="25"/>
      <c r="M1359" s="111" t="s">
        <v>3</v>
      </c>
      <c r="N1359" s="112" t="s">
        <v>37</v>
      </c>
      <c r="O1359" s="113">
        <v>0</v>
      </c>
      <c r="P1359" s="113">
        <f>O1359*H1359</f>
        <v>0</v>
      </c>
      <c r="Q1359" s="113">
        <v>0</v>
      </c>
      <c r="R1359" s="113">
        <f>Q1359*H1359</f>
        <v>0</v>
      </c>
      <c r="S1359" s="113">
        <v>0</v>
      </c>
      <c r="T1359" s="114">
        <f>S1359*H1359</f>
        <v>0</v>
      </c>
      <c r="AR1359" s="115" t="s">
        <v>112</v>
      </c>
      <c r="AT1359" s="115" t="s">
        <v>107</v>
      </c>
      <c r="AU1359" s="115" t="s">
        <v>66</v>
      </c>
      <c r="AY1359" s="13" t="s">
        <v>113</v>
      </c>
      <c r="BE1359" s="116">
        <f>IF(N1359="základní",J1359,0)</f>
        <v>190900</v>
      </c>
      <c r="BF1359" s="116">
        <f>IF(N1359="snížená",J1359,0)</f>
        <v>0</v>
      </c>
      <c r="BG1359" s="116">
        <f>IF(N1359="zákl. přenesená",J1359,0)</f>
        <v>0</v>
      </c>
      <c r="BH1359" s="116">
        <f>IF(N1359="sníž. přenesená",J1359,0)</f>
        <v>0</v>
      </c>
      <c r="BI1359" s="116">
        <f>IF(N1359="nulová",J1359,0)</f>
        <v>0</v>
      </c>
      <c r="BJ1359" s="13" t="s">
        <v>74</v>
      </c>
      <c r="BK1359" s="116">
        <f>ROUND(I1359*H1359,2)</f>
        <v>190900</v>
      </c>
      <c r="BL1359" s="13" t="s">
        <v>112</v>
      </c>
      <c r="BM1359" s="115" t="s">
        <v>2989</v>
      </c>
    </row>
    <row r="1360" spans="2:65" s="1" customFormat="1" ht="68.25">
      <c r="B1360" s="25"/>
      <c r="D1360" s="117" t="s">
        <v>114</v>
      </c>
      <c r="F1360" s="118" t="s">
        <v>2990</v>
      </c>
      <c r="L1360" s="25"/>
      <c r="M1360" s="119"/>
      <c r="T1360" s="46"/>
      <c r="AT1360" s="13" t="s">
        <v>114</v>
      </c>
      <c r="AU1360" s="13" t="s">
        <v>66</v>
      </c>
    </row>
    <row r="1361" spans="2:65" s="1" customFormat="1" ht="24.2" customHeight="1">
      <c r="B1361" s="104"/>
      <c r="C1361" s="105" t="s">
        <v>2991</v>
      </c>
      <c r="D1361" s="105" t="s">
        <v>107</v>
      </c>
      <c r="E1361" s="106" t="s">
        <v>2992</v>
      </c>
      <c r="F1361" s="107" t="s">
        <v>2993</v>
      </c>
      <c r="G1361" s="108" t="s">
        <v>110</v>
      </c>
      <c r="H1361" s="109">
        <v>1</v>
      </c>
      <c r="I1361" s="110">
        <v>190900</v>
      </c>
      <c r="J1361" s="110">
        <f>ROUND(I1361*H1361,2)</f>
        <v>190900</v>
      </c>
      <c r="K1361" s="107" t="s">
        <v>111</v>
      </c>
      <c r="L1361" s="25"/>
      <c r="M1361" s="111" t="s">
        <v>3</v>
      </c>
      <c r="N1361" s="112" t="s">
        <v>37</v>
      </c>
      <c r="O1361" s="113">
        <v>0</v>
      </c>
      <c r="P1361" s="113">
        <f>O1361*H1361</f>
        <v>0</v>
      </c>
      <c r="Q1361" s="113">
        <v>0</v>
      </c>
      <c r="R1361" s="113">
        <f>Q1361*H1361</f>
        <v>0</v>
      </c>
      <c r="S1361" s="113">
        <v>0</v>
      </c>
      <c r="T1361" s="114">
        <f>S1361*H1361</f>
        <v>0</v>
      </c>
      <c r="AR1361" s="115" t="s">
        <v>112</v>
      </c>
      <c r="AT1361" s="115" t="s">
        <v>107</v>
      </c>
      <c r="AU1361" s="115" t="s">
        <v>66</v>
      </c>
      <c r="AY1361" s="13" t="s">
        <v>113</v>
      </c>
      <c r="BE1361" s="116">
        <f>IF(N1361="základní",J1361,0)</f>
        <v>190900</v>
      </c>
      <c r="BF1361" s="116">
        <f>IF(N1361="snížená",J1361,0)</f>
        <v>0</v>
      </c>
      <c r="BG1361" s="116">
        <f>IF(N1361="zákl. přenesená",J1361,0)</f>
        <v>0</v>
      </c>
      <c r="BH1361" s="116">
        <f>IF(N1361="sníž. přenesená",J1361,0)</f>
        <v>0</v>
      </c>
      <c r="BI1361" s="116">
        <f>IF(N1361="nulová",J1361,0)</f>
        <v>0</v>
      </c>
      <c r="BJ1361" s="13" t="s">
        <v>74</v>
      </c>
      <c r="BK1361" s="116">
        <f>ROUND(I1361*H1361,2)</f>
        <v>190900</v>
      </c>
      <c r="BL1361" s="13" t="s">
        <v>112</v>
      </c>
      <c r="BM1361" s="115" t="s">
        <v>2994</v>
      </c>
    </row>
    <row r="1362" spans="2:65" s="1" customFormat="1" ht="68.25">
      <c r="B1362" s="25"/>
      <c r="D1362" s="117" t="s">
        <v>114</v>
      </c>
      <c r="F1362" s="118" t="s">
        <v>2995</v>
      </c>
      <c r="L1362" s="25"/>
      <c r="M1362" s="119"/>
      <c r="T1362" s="46"/>
      <c r="AT1362" s="13" t="s">
        <v>114</v>
      </c>
      <c r="AU1362" s="13" t="s">
        <v>66</v>
      </c>
    </row>
    <row r="1363" spans="2:65" s="1" customFormat="1" ht="21.75" customHeight="1">
      <c r="B1363" s="104"/>
      <c r="C1363" s="105" t="s">
        <v>1559</v>
      </c>
      <c r="D1363" s="105" t="s">
        <v>107</v>
      </c>
      <c r="E1363" s="106" t="s">
        <v>2996</v>
      </c>
      <c r="F1363" s="107" t="s">
        <v>2997</v>
      </c>
      <c r="G1363" s="108" t="s">
        <v>110</v>
      </c>
      <c r="H1363" s="109">
        <v>1</v>
      </c>
      <c r="I1363" s="110">
        <v>198800</v>
      </c>
      <c r="J1363" s="110">
        <f>ROUND(I1363*H1363,2)</f>
        <v>198800</v>
      </c>
      <c r="K1363" s="107" t="s">
        <v>111</v>
      </c>
      <c r="L1363" s="25"/>
      <c r="M1363" s="111" t="s">
        <v>3</v>
      </c>
      <c r="N1363" s="112" t="s">
        <v>37</v>
      </c>
      <c r="O1363" s="113">
        <v>0</v>
      </c>
      <c r="P1363" s="113">
        <f>O1363*H1363</f>
        <v>0</v>
      </c>
      <c r="Q1363" s="113">
        <v>0</v>
      </c>
      <c r="R1363" s="113">
        <f>Q1363*H1363</f>
        <v>0</v>
      </c>
      <c r="S1363" s="113">
        <v>0</v>
      </c>
      <c r="T1363" s="114">
        <f>S1363*H1363</f>
        <v>0</v>
      </c>
      <c r="AR1363" s="115" t="s">
        <v>112</v>
      </c>
      <c r="AT1363" s="115" t="s">
        <v>107</v>
      </c>
      <c r="AU1363" s="115" t="s">
        <v>66</v>
      </c>
      <c r="AY1363" s="13" t="s">
        <v>113</v>
      </c>
      <c r="BE1363" s="116">
        <f>IF(N1363="základní",J1363,0)</f>
        <v>198800</v>
      </c>
      <c r="BF1363" s="116">
        <f>IF(N1363="snížená",J1363,0)</f>
        <v>0</v>
      </c>
      <c r="BG1363" s="116">
        <f>IF(N1363="zákl. přenesená",J1363,0)</f>
        <v>0</v>
      </c>
      <c r="BH1363" s="116">
        <f>IF(N1363="sníž. přenesená",J1363,0)</f>
        <v>0</v>
      </c>
      <c r="BI1363" s="116">
        <f>IF(N1363="nulová",J1363,0)</f>
        <v>0</v>
      </c>
      <c r="BJ1363" s="13" t="s">
        <v>74</v>
      </c>
      <c r="BK1363" s="116">
        <f>ROUND(I1363*H1363,2)</f>
        <v>198800</v>
      </c>
      <c r="BL1363" s="13" t="s">
        <v>112</v>
      </c>
      <c r="BM1363" s="115" t="s">
        <v>2998</v>
      </c>
    </row>
    <row r="1364" spans="2:65" s="1" customFormat="1" ht="68.25">
      <c r="B1364" s="25"/>
      <c r="D1364" s="117" t="s">
        <v>114</v>
      </c>
      <c r="F1364" s="118" t="s">
        <v>2999</v>
      </c>
      <c r="L1364" s="25"/>
      <c r="M1364" s="119"/>
      <c r="T1364" s="46"/>
      <c r="AT1364" s="13" t="s">
        <v>114</v>
      </c>
      <c r="AU1364" s="13" t="s">
        <v>66</v>
      </c>
    </row>
    <row r="1365" spans="2:65" s="1" customFormat="1" ht="24.2" customHeight="1">
      <c r="B1365" s="104"/>
      <c r="C1365" s="105" t="s">
        <v>3000</v>
      </c>
      <c r="D1365" s="105" t="s">
        <v>107</v>
      </c>
      <c r="E1365" s="106" t="s">
        <v>3001</v>
      </c>
      <c r="F1365" s="107" t="s">
        <v>3002</v>
      </c>
      <c r="G1365" s="108" t="s">
        <v>110</v>
      </c>
      <c r="H1365" s="109">
        <v>1</v>
      </c>
      <c r="I1365" s="110">
        <v>217300</v>
      </c>
      <c r="J1365" s="110">
        <f>ROUND(I1365*H1365,2)</f>
        <v>217300</v>
      </c>
      <c r="K1365" s="107" t="s">
        <v>111</v>
      </c>
      <c r="L1365" s="25"/>
      <c r="M1365" s="111" t="s">
        <v>3</v>
      </c>
      <c r="N1365" s="112" t="s">
        <v>37</v>
      </c>
      <c r="O1365" s="113">
        <v>0</v>
      </c>
      <c r="P1365" s="113">
        <f>O1365*H1365</f>
        <v>0</v>
      </c>
      <c r="Q1365" s="113">
        <v>0</v>
      </c>
      <c r="R1365" s="113">
        <f>Q1365*H1365</f>
        <v>0</v>
      </c>
      <c r="S1365" s="113">
        <v>0</v>
      </c>
      <c r="T1365" s="114">
        <f>S1365*H1365</f>
        <v>0</v>
      </c>
      <c r="AR1365" s="115" t="s">
        <v>112</v>
      </c>
      <c r="AT1365" s="115" t="s">
        <v>107</v>
      </c>
      <c r="AU1365" s="115" t="s">
        <v>66</v>
      </c>
      <c r="AY1365" s="13" t="s">
        <v>113</v>
      </c>
      <c r="BE1365" s="116">
        <f>IF(N1365="základní",J1365,0)</f>
        <v>217300</v>
      </c>
      <c r="BF1365" s="116">
        <f>IF(N1365="snížená",J1365,0)</f>
        <v>0</v>
      </c>
      <c r="BG1365" s="116">
        <f>IF(N1365="zákl. přenesená",J1365,0)</f>
        <v>0</v>
      </c>
      <c r="BH1365" s="116">
        <f>IF(N1365="sníž. přenesená",J1365,0)</f>
        <v>0</v>
      </c>
      <c r="BI1365" s="116">
        <f>IF(N1365="nulová",J1365,0)</f>
        <v>0</v>
      </c>
      <c r="BJ1365" s="13" t="s">
        <v>74</v>
      </c>
      <c r="BK1365" s="116">
        <f>ROUND(I1365*H1365,2)</f>
        <v>217300</v>
      </c>
      <c r="BL1365" s="13" t="s">
        <v>112</v>
      </c>
      <c r="BM1365" s="115" t="s">
        <v>3003</v>
      </c>
    </row>
    <row r="1366" spans="2:65" s="1" customFormat="1" ht="68.25">
      <c r="B1366" s="25"/>
      <c r="D1366" s="117" t="s">
        <v>114</v>
      </c>
      <c r="F1366" s="118" t="s">
        <v>3004</v>
      </c>
      <c r="L1366" s="25"/>
      <c r="M1366" s="119"/>
      <c r="T1366" s="46"/>
      <c r="AT1366" s="13" t="s">
        <v>114</v>
      </c>
      <c r="AU1366" s="13" t="s">
        <v>66</v>
      </c>
    </row>
    <row r="1367" spans="2:65" s="1" customFormat="1" ht="24.2" customHeight="1">
      <c r="B1367" s="104"/>
      <c r="C1367" s="105" t="s">
        <v>1563</v>
      </c>
      <c r="D1367" s="105" t="s">
        <v>107</v>
      </c>
      <c r="E1367" s="106" t="s">
        <v>3005</v>
      </c>
      <c r="F1367" s="107" t="s">
        <v>3006</v>
      </c>
      <c r="G1367" s="108" t="s">
        <v>110</v>
      </c>
      <c r="H1367" s="109">
        <v>1</v>
      </c>
      <c r="I1367" s="110">
        <v>217300</v>
      </c>
      <c r="J1367" s="110">
        <f>ROUND(I1367*H1367,2)</f>
        <v>217300</v>
      </c>
      <c r="K1367" s="107" t="s">
        <v>111</v>
      </c>
      <c r="L1367" s="25"/>
      <c r="M1367" s="111" t="s">
        <v>3</v>
      </c>
      <c r="N1367" s="112" t="s">
        <v>37</v>
      </c>
      <c r="O1367" s="113">
        <v>0</v>
      </c>
      <c r="P1367" s="113">
        <f>O1367*H1367</f>
        <v>0</v>
      </c>
      <c r="Q1367" s="113">
        <v>0</v>
      </c>
      <c r="R1367" s="113">
        <f>Q1367*H1367</f>
        <v>0</v>
      </c>
      <c r="S1367" s="113">
        <v>0</v>
      </c>
      <c r="T1367" s="114">
        <f>S1367*H1367</f>
        <v>0</v>
      </c>
      <c r="AR1367" s="115" t="s">
        <v>112</v>
      </c>
      <c r="AT1367" s="115" t="s">
        <v>107</v>
      </c>
      <c r="AU1367" s="115" t="s">
        <v>66</v>
      </c>
      <c r="AY1367" s="13" t="s">
        <v>113</v>
      </c>
      <c r="BE1367" s="116">
        <f>IF(N1367="základní",J1367,0)</f>
        <v>217300</v>
      </c>
      <c r="BF1367" s="116">
        <f>IF(N1367="snížená",J1367,0)</f>
        <v>0</v>
      </c>
      <c r="BG1367" s="116">
        <f>IF(N1367="zákl. přenesená",J1367,0)</f>
        <v>0</v>
      </c>
      <c r="BH1367" s="116">
        <f>IF(N1367="sníž. přenesená",J1367,0)</f>
        <v>0</v>
      </c>
      <c r="BI1367" s="116">
        <f>IF(N1367="nulová",J1367,0)</f>
        <v>0</v>
      </c>
      <c r="BJ1367" s="13" t="s">
        <v>74</v>
      </c>
      <c r="BK1367" s="116">
        <f>ROUND(I1367*H1367,2)</f>
        <v>217300</v>
      </c>
      <c r="BL1367" s="13" t="s">
        <v>112</v>
      </c>
      <c r="BM1367" s="115" t="s">
        <v>3007</v>
      </c>
    </row>
    <row r="1368" spans="2:65" s="1" customFormat="1" ht="68.25">
      <c r="B1368" s="25"/>
      <c r="D1368" s="117" t="s">
        <v>114</v>
      </c>
      <c r="F1368" s="118" t="s">
        <v>3008</v>
      </c>
      <c r="L1368" s="25"/>
      <c r="M1368" s="119"/>
      <c r="T1368" s="46"/>
      <c r="AT1368" s="13" t="s">
        <v>114</v>
      </c>
      <c r="AU1368" s="13" t="s">
        <v>66</v>
      </c>
    </row>
    <row r="1369" spans="2:65" s="1" customFormat="1" ht="21.75" customHeight="1">
      <c r="B1369" s="104"/>
      <c r="C1369" s="105" t="s">
        <v>3009</v>
      </c>
      <c r="D1369" s="105" t="s">
        <v>107</v>
      </c>
      <c r="E1369" s="106" t="s">
        <v>3010</v>
      </c>
      <c r="F1369" s="107" t="s">
        <v>3011</v>
      </c>
      <c r="G1369" s="108" t="s">
        <v>110</v>
      </c>
      <c r="H1369" s="109">
        <v>1</v>
      </c>
      <c r="I1369" s="110">
        <v>234400</v>
      </c>
      <c r="J1369" s="110">
        <f>ROUND(I1369*H1369,2)</f>
        <v>234400</v>
      </c>
      <c r="K1369" s="107" t="s">
        <v>111</v>
      </c>
      <c r="L1369" s="25"/>
      <c r="M1369" s="111" t="s">
        <v>3</v>
      </c>
      <c r="N1369" s="112" t="s">
        <v>37</v>
      </c>
      <c r="O1369" s="113">
        <v>0</v>
      </c>
      <c r="P1369" s="113">
        <f>O1369*H1369</f>
        <v>0</v>
      </c>
      <c r="Q1369" s="113">
        <v>0</v>
      </c>
      <c r="R1369" s="113">
        <f>Q1369*H1369</f>
        <v>0</v>
      </c>
      <c r="S1369" s="113">
        <v>0</v>
      </c>
      <c r="T1369" s="114">
        <f>S1369*H1369</f>
        <v>0</v>
      </c>
      <c r="AR1369" s="115" t="s">
        <v>112</v>
      </c>
      <c r="AT1369" s="115" t="s">
        <v>107</v>
      </c>
      <c r="AU1369" s="115" t="s">
        <v>66</v>
      </c>
      <c r="AY1369" s="13" t="s">
        <v>113</v>
      </c>
      <c r="BE1369" s="116">
        <f>IF(N1369="základní",J1369,0)</f>
        <v>234400</v>
      </c>
      <c r="BF1369" s="116">
        <f>IF(N1369="snížená",J1369,0)</f>
        <v>0</v>
      </c>
      <c r="BG1369" s="116">
        <f>IF(N1369="zákl. přenesená",J1369,0)</f>
        <v>0</v>
      </c>
      <c r="BH1369" s="116">
        <f>IF(N1369="sníž. přenesená",J1369,0)</f>
        <v>0</v>
      </c>
      <c r="BI1369" s="116">
        <f>IF(N1369="nulová",J1369,0)</f>
        <v>0</v>
      </c>
      <c r="BJ1369" s="13" t="s">
        <v>74</v>
      </c>
      <c r="BK1369" s="116">
        <f>ROUND(I1369*H1369,2)</f>
        <v>234400</v>
      </c>
      <c r="BL1369" s="13" t="s">
        <v>112</v>
      </c>
      <c r="BM1369" s="115" t="s">
        <v>3012</v>
      </c>
    </row>
    <row r="1370" spans="2:65" s="1" customFormat="1" ht="68.25">
      <c r="B1370" s="25"/>
      <c r="D1370" s="117" t="s">
        <v>114</v>
      </c>
      <c r="F1370" s="118" t="s">
        <v>3013</v>
      </c>
      <c r="L1370" s="25"/>
      <c r="M1370" s="119"/>
      <c r="T1370" s="46"/>
      <c r="AT1370" s="13" t="s">
        <v>114</v>
      </c>
      <c r="AU1370" s="13" t="s">
        <v>66</v>
      </c>
    </row>
    <row r="1371" spans="2:65" s="1" customFormat="1" ht="24.2" customHeight="1">
      <c r="B1371" s="104"/>
      <c r="C1371" s="105" t="s">
        <v>1568</v>
      </c>
      <c r="D1371" s="105" t="s">
        <v>107</v>
      </c>
      <c r="E1371" s="106" t="s">
        <v>3014</v>
      </c>
      <c r="F1371" s="107" t="s">
        <v>3015</v>
      </c>
      <c r="G1371" s="108" t="s">
        <v>110</v>
      </c>
      <c r="H1371" s="109">
        <v>1</v>
      </c>
      <c r="I1371" s="110">
        <v>234400</v>
      </c>
      <c r="J1371" s="110">
        <f>ROUND(I1371*H1371,2)</f>
        <v>234400</v>
      </c>
      <c r="K1371" s="107" t="s">
        <v>111</v>
      </c>
      <c r="L1371" s="25"/>
      <c r="M1371" s="111" t="s">
        <v>3</v>
      </c>
      <c r="N1371" s="112" t="s">
        <v>37</v>
      </c>
      <c r="O1371" s="113">
        <v>0</v>
      </c>
      <c r="P1371" s="113">
        <f>O1371*H1371</f>
        <v>0</v>
      </c>
      <c r="Q1371" s="113">
        <v>0</v>
      </c>
      <c r="R1371" s="113">
        <f>Q1371*H1371</f>
        <v>0</v>
      </c>
      <c r="S1371" s="113">
        <v>0</v>
      </c>
      <c r="T1371" s="114">
        <f>S1371*H1371</f>
        <v>0</v>
      </c>
      <c r="AR1371" s="115" t="s">
        <v>112</v>
      </c>
      <c r="AT1371" s="115" t="s">
        <v>107</v>
      </c>
      <c r="AU1371" s="115" t="s">
        <v>66</v>
      </c>
      <c r="AY1371" s="13" t="s">
        <v>113</v>
      </c>
      <c r="BE1371" s="116">
        <f>IF(N1371="základní",J1371,0)</f>
        <v>234400</v>
      </c>
      <c r="BF1371" s="116">
        <f>IF(N1371="snížená",J1371,0)</f>
        <v>0</v>
      </c>
      <c r="BG1371" s="116">
        <f>IF(N1371="zákl. přenesená",J1371,0)</f>
        <v>0</v>
      </c>
      <c r="BH1371" s="116">
        <f>IF(N1371="sníž. přenesená",J1371,0)</f>
        <v>0</v>
      </c>
      <c r="BI1371" s="116">
        <f>IF(N1371="nulová",J1371,0)</f>
        <v>0</v>
      </c>
      <c r="BJ1371" s="13" t="s">
        <v>74</v>
      </c>
      <c r="BK1371" s="116">
        <f>ROUND(I1371*H1371,2)</f>
        <v>234400</v>
      </c>
      <c r="BL1371" s="13" t="s">
        <v>112</v>
      </c>
      <c r="BM1371" s="115" t="s">
        <v>3016</v>
      </c>
    </row>
    <row r="1372" spans="2:65" s="1" customFormat="1" ht="68.25">
      <c r="B1372" s="25"/>
      <c r="D1372" s="117" t="s">
        <v>114</v>
      </c>
      <c r="F1372" s="118" t="s">
        <v>3017</v>
      </c>
      <c r="L1372" s="25"/>
      <c r="M1372" s="119"/>
      <c r="T1372" s="46"/>
      <c r="AT1372" s="13" t="s">
        <v>114</v>
      </c>
      <c r="AU1372" s="13" t="s">
        <v>66</v>
      </c>
    </row>
    <row r="1373" spans="2:65" s="1" customFormat="1" ht="21.75" customHeight="1">
      <c r="B1373" s="104"/>
      <c r="C1373" s="105" t="s">
        <v>3018</v>
      </c>
      <c r="D1373" s="105" t="s">
        <v>107</v>
      </c>
      <c r="E1373" s="106" t="s">
        <v>3019</v>
      </c>
      <c r="F1373" s="107" t="s">
        <v>3020</v>
      </c>
      <c r="G1373" s="108" t="s">
        <v>110</v>
      </c>
      <c r="H1373" s="109">
        <v>1</v>
      </c>
      <c r="I1373" s="110">
        <v>254100</v>
      </c>
      <c r="J1373" s="110">
        <f>ROUND(I1373*H1373,2)</f>
        <v>254100</v>
      </c>
      <c r="K1373" s="107" t="s">
        <v>111</v>
      </c>
      <c r="L1373" s="25"/>
      <c r="M1373" s="111" t="s">
        <v>3</v>
      </c>
      <c r="N1373" s="112" t="s">
        <v>37</v>
      </c>
      <c r="O1373" s="113">
        <v>0</v>
      </c>
      <c r="P1373" s="113">
        <f>O1373*H1373</f>
        <v>0</v>
      </c>
      <c r="Q1373" s="113">
        <v>0</v>
      </c>
      <c r="R1373" s="113">
        <f>Q1373*H1373</f>
        <v>0</v>
      </c>
      <c r="S1373" s="113">
        <v>0</v>
      </c>
      <c r="T1373" s="114">
        <f>S1373*H1373</f>
        <v>0</v>
      </c>
      <c r="AR1373" s="115" t="s">
        <v>112</v>
      </c>
      <c r="AT1373" s="115" t="s">
        <v>107</v>
      </c>
      <c r="AU1373" s="115" t="s">
        <v>66</v>
      </c>
      <c r="AY1373" s="13" t="s">
        <v>113</v>
      </c>
      <c r="BE1373" s="116">
        <f>IF(N1373="základní",J1373,0)</f>
        <v>254100</v>
      </c>
      <c r="BF1373" s="116">
        <f>IF(N1373="snížená",J1373,0)</f>
        <v>0</v>
      </c>
      <c r="BG1373" s="116">
        <f>IF(N1373="zákl. přenesená",J1373,0)</f>
        <v>0</v>
      </c>
      <c r="BH1373" s="116">
        <f>IF(N1373="sníž. přenesená",J1373,0)</f>
        <v>0</v>
      </c>
      <c r="BI1373" s="116">
        <f>IF(N1373="nulová",J1373,0)</f>
        <v>0</v>
      </c>
      <c r="BJ1373" s="13" t="s">
        <v>74</v>
      </c>
      <c r="BK1373" s="116">
        <f>ROUND(I1373*H1373,2)</f>
        <v>254100</v>
      </c>
      <c r="BL1373" s="13" t="s">
        <v>112</v>
      </c>
      <c r="BM1373" s="115" t="s">
        <v>3021</v>
      </c>
    </row>
    <row r="1374" spans="2:65" s="1" customFormat="1" ht="68.25">
      <c r="B1374" s="25"/>
      <c r="D1374" s="117" t="s">
        <v>114</v>
      </c>
      <c r="F1374" s="118" t="s">
        <v>3022</v>
      </c>
      <c r="L1374" s="25"/>
      <c r="M1374" s="119"/>
      <c r="T1374" s="46"/>
      <c r="AT1374" s="13" t="s">
        <v>114</v>
      </c>
      <c r="AU1374" s="13" t="s">
        <v>66</v>
      </c>
    </row>
    <row r="1375" spans="2:65" s="1" customFormat="1" ht="24.2" customHeight="1">
      <c r="B1375" s="104"/>
      <c r="C1375" s="105" t="s">
        <v>1572</v>
      </c>
      <c r="D1375" s="105" t="s">
        <v>107</v>
      </c>
      <c r="E1375" s="106" t="s">
        <v>3023</v>
      </c>
      <c r="F1375" s="107" t="s">
        <v>3024</v>
      </c>
      <c r="G1375" s="108" t="s">
        <v>110</v>
      </c>
      <c r="H1375" s="109">
        <v>1</v>
      </c>
      <c r="I1375" s="110">
        <v>254100</v>
      </c>
      <c r="J1375" s="110">
        <f>ROUND(I1375*H1375,2)</f>
        <v>254100</v>
      </c>
      <c r="K1375" s="107" t="s">
        <v>111</v>
      </c>
      <c r="L1375" s="25"/>
      <c r="M1375" s="111" t="s">
        <v>3</v>
      </c>
      <c r="N1375" s="112" t="s">
        <v>37</v>
      </c>
      <c r="O1375" s="113">
        <v>0</v>
      </c>
      <c r="P1375" s="113">
        <f>O1375*H1375</f>
        <v>0</v>
      </c>
      <c r="Q1375" s="113">
        <v>0</v>
      </c>
      <c r="R1375" s="113">
        <f>Q1375*H1375</f>
        <v>0</v>
      </c>
      <c r="S1375" s="113">
        <v>0</v>
      </c>
      <c r="T1375" s="114">
        <f>S1375*H1375</f>
        <v>0</v>
      </c>
      <c r="AR1375" s="115" t="s">
        <v>112</v>
      </c>
      <c r="AT1375" s="115" t="s">
        <v>107</v>
      </c>
      <c r="AU1375" s="115" t="s">
        <v>66</v>
      </c>
      <c r="AY1375" s="13" t="s">
        <v>113</v>
      </c>
      <c r="BE1375" s="116">
        <f>IF(N1375="základní",J1375,0)</f>
        <v>254100</v>
      </c>
      <c r="BF1375" s="116">
        <f>IF(N1375="snížená",J1375,0)</f>
        <v>0</v>
      </c>
      <c r="BG1375" s="116">
        <f>IF(N1375="zákl. přenesená",J1375,0)</f>
        <v>0</v>
      </c>
      <c r="BH1375" s="116">
        <f>IF(N1375="sníž. přenesená",J1375,0)</f>
        <v>0</v>
      </c>
      <c r="BI1375" s="116">
        <f>IF(N1375="nulová",J1375,0)</f>
        <v>0</v>
      </c>
      <c r="BJ1375" s="13" t="s">
        <v>74</v>
      </c>
      <c r="BK1375" s="116">
        <f>ROUND(I1375*H1375,2)</f>
        <v>254100</v>
      </c>
      <c r="BL1375" s="13" t="s">
        <v>112</v>
      </c>
      <c r="BM1375" s="115" t="s">
        <v>3025</v>
      </c>
    </row>
    <row r="1376" spans="2:65" s="1" customFormat="1" ht="68.25">
      <c r="B1376" s="25"/>
      <c r="D1376" s="117" t="s">
        <v>114</v>
      </c>
      <c r="F1376" s="118" t="s">
        <v>3026</v>
      </c>
      <c r="L1376" s="25"/>
      <c r="M1376" s="119"/>
      <c r="T1376" s="46"/>
      <c r="AT1376" s="13" t="s">
        <v>114</v>
      </c>
      <c r="AU1376" s="13" t="s">
        <v>66</v>
      </c>
    </row>
    <row r="1377" spans="2:65" s="1" customFormat="1" ht="24.2" customHeight="1">
      <c r="B1377" s="104"/>
      <c r="C1377" s="105" t="s">
        <v>3027</v>
      </c>
      <c r="D1377" s="105" t="s">
        <v>107</v>
      </c>
      <c r="E1377" s="106" t="s">
        <v>3028</v>
      </c>
      <c r="F1377" s="107" t="s">
        <v>3029</v>
      </c>
      <c r="G1377" s="108" t="s">
        <v>110</v>
      </c>
      <c r="H1377" s="109">
        <v>1</v>
      </c>
      <c r="I1377" s="110">
        <v>289700</v>
      </c>
      <c r="J1377" s="110">
        <f>ROUND(I1377*H1377,2)</f>
        <v>289700</v>
      </c>
      <c r="K1377" s="107" t="s">
        <v>111</v>
      </c>
      <c r="L1377" s="25"/>
      <c r="M1377" s="111" t="s">
        <v>3</v>
      </c>
      <c r="N1377" s="112" t="s">
        <v>37</v>
      </c>
      <c r="O1377" s="113">
        <v>0</v>
      </c>
      <c r="P1377" s="113">
        <f>O1377*H1377</f>
        <v>0</v>
      </c>
      <c r="Q1377" s="113">
        <v>0</v>
      </c>
      <c r="R1377" s="113">
        <f>Q1377*H1377</f>
        <v>0</v>
      </c>
      <c r="S1377" s="113">
        <v>0</v>
      </c>
      <c r="T1377" s="114">
        <f>S1377*H1377</f>
        <v>0</v>
      </c>
      <c r="AR1377" s="115" t="s">
        <v>112</v>
      </c>
      <c r="AT1377" s="115" t="s">
        <v>107</v>
      </c>
      <c r="AU1377" s="115" t="s">
        <v>66</v>
      </c>
      <c r="AY1377" s="13" t="s">
        <v>113</v>
      </c>
      <c r="BE1377" s="116">
        <f>IF(N1377="základní",J1377,0)</f>
        <v>289700</v>
      </c>
      <c r="BF1377" s="116">
        <f>IF(N1377="snížená",J1377,0)</f>
        <v>0</v>
      </c>
      <c r="BG1377" s="116">
        <f>IF(N1377="zákl. přenesená",J1377,0)</f>
        <v>0</v>
      </c>
      <c r="BH1377" s="116">
        <f>IF(N1377="sníž. přenesená",J1377,0)</f>
        <v>0</v>
      </c>
      <c r="BI1377" s="116">
        <f>IF(N1377="nulová",J1377,0)</f>
        <v>0</v>
      </c>
      <c r="BJ1377" s="13" t="s">
        <v>74</v>
      </c>
      <c r="BK1377" s="116">
        <f>ROUND(I1377*H1377,2)</f>
        <v>289700</v>
      </c>
      <c r="BL1377" s="13" t="s">
        <v>112</v>
      </c>
      <c r="BM1377" s="115" t="s">
        <v>3030</v>
      </c>
    </row>
    <row r="1378" spans="2:65" s="1" customFormat="1" ht="68.25">
      <c r="B1378" s="25"/>
      <c r="D1378" s="117" t="s">
        <v>114</v>
      </c>
      <c r="F1378" s="118" t="s">
        <v>3031</v>
      </c>
      <c r="L1378" s="25"/>
      <c r="M1378" s="119"/>
      <c r="T1378" s="46"/>
      <c r="AT1378" s="13" t="s">
        <v>114</v>
      </c>
      <c r="AU1378" s="13" t="s">
        <v>66</v>
      </c>
    </row>
    <row r="1379" spans="2:65" s="1" customFormat="1" ht="24.2" customHeight="1">
      <c r="B1379" s="104"/>
      <c r="C1379" s="105" t="s">
        <v>1577</v>
      </c>
      <c r="D1379" s="105" t="s">
        <v>107</v>
      </c>
      <c r="E1379" s="106" t="s">
        <v>3032</v>
      </c>
      <c r="F1379" s="107" t="s">
        <v>3033</v>
      </c>
      <c r="G1379" s="108" t="s">
        <v>110</v>
      </c>
      <c r="H1379" s="109">
        <v>1</v>
      </c>
      <c r="I1379" s="110">
        <v>289700</v>
      </c>
      <c r="J1379" s="110">
        <f>ROUND(I1379*H1379,2)</f>
        <v>289700</v>
      </c>
      <c r="K1379" s="107" t="s">
        <v>111</v>
      </c>
      <c r="L1379" s="25"/>
      <c r="M1379" s="111" t="s">
        <v>3</v>
      </c>
      <c r="N1379" s="112" t="s">
        <v>37</v>
      </c>
      <c r="O1379" s="113">
        <v>0</v>
      </c>
      <c r="P1379" s="113">
        <f>O1379*H1379</f>
        <v>0</v>
      </c>
      <c r="Q1379" s="113">
        <v>0</v>
      </c>
      <c r="R1379" s="113">
        <f>Q1379*H1379</f>
        <v>0</v>
      </c>
      <c r="S1379" s="113">
        <v>0</v>
      </c>
      <c r="T1379" s="114">
        <f>S1379*H1379</f>
        <v>0</v>
      </c>
      <c r="AR1379" s="115" t="s">
        <v>112</v>
      </c>
      <c r="AT1379" s="115" t="s">
        <v>107</v>
      </c>
      <c r="AU1379" s="115" t="s">
        <v>66</v>
      </c>
      <c r="AY1379" s="13" t="s">
        <v>113</v>
      </c>
      <c r="BE1379" s="116">
        <f>IF(N1379="základní",J1379,0)</f>
        <v>289700</v>
      </c>
      <c r="BF1379" s="116">
        <f>IF(N1379="snížená",J1379,0)</f>
        <v>0</v>
      </c>
      <c r="BG1379" s="116">
        <f>IF(N1379="zákl. přenesená",J1379,0)</f>
        <v>0</v>
      </c>
      <c r="BH1379" s="116">
        <f>IF(N1379="sníž. přenesená",J1379,0)</f>
        <v>0</v>
      </c>
      <c r="BI1379" s="116">
        <f>IF(N1379="nulová",J1379,0)</f>
        <v>0</v>
      </c>
      <c r="BJ1379" s="13" t="s">
        <v>74</v>
      </c>
      <c r="BK1379" s="116">
        <f>ROUND(I1379*H1379,2)</f>
        <v>289700</v>
      </c>
      <c r="BL1379" s="13" t="s">
        <v>112</v>
      </c>
      <c r="BM1379" s="115" t="s">
        <v>3034</v>
      </c>
    </row>
    <row r="1380" spans="2:65" s="1" customFormat="1" ht="68.25">
      <c r="B1380" s="25"/>
      <c r="D1380" s="117" t="s">
        <v>114</v>
      </c>
      <c r="F1380" s="118" t="s">
        <v>3035</v>
      </c>
      <c r="L1380" s="25"/>
      <c r="M1380" s="119"/>
      <c r="T1380" s="46"/>
      <c r="AT1380" s="13" t="s">
        <v>114</v>
      </c>
      <c r="AU1380" s="13" t="s">
        <v>66</v>
      </c>
    </row>
    <row r="1381" spans="2:65" s="1" customFormat="1" ht="24.2" customHeight="1">
      <c r="B1381" s="104"/>
      <c r="C1381" s="105" t="s">
        <v>3036</v>
      </c>
      <c r="D1381" s="105" t="s">
        <v>107</v>
      </c>
      <c r="E1381" s="106" t="s">
        <v>3037</v>
      </c>
      <c r="F1381" s="107" t="s">
        <v>3038</v>
      </c>
      <c r="G1381" s="108" t="s">
        <v>110</v>
      </c>
      <c r="H1381" s="109">
        <v>1</v>
      </c>
      <c r="I1381" s="110">
        <v>355500</v>
      </c>
      <c r="J1381" s="110">
        <f>ROUND(I1381*H1381,2)</f>
        <v>355500</v>
      </c>
      <c r="K1381" s="107" t="s">
        <v>111</v>
      </c>
      <c r="L1381" s="25"/>
      <c r="M1381" s="111" t="s">
        <v>3</v>
      </c>
      <c r="N1381" s="112" t="s">
        <v>37</v>
      </c>
      <c r="O1381" s="113">
        <v>0</v>
      </c>
      <c r="P1381" s="113">
        <f>O1381*H1381</f>
        <v>0</v>
      </c>
      <c r="Q1381" s="113">
        <v>0</v>
      </c>
      <c r="R1381" s="113">
        <f>Q1381*H1381</f>
        <v>0</v>
      </c>
      <c r="S1381" s="113">
        <v>0</v>
      </c>
      <c r="T1381" s="114">
        <f>S1381*H1381</f>
        <v>0</v>
      </c>
      <c r="AR1381" s="115" t="s">
        <v>112</v>
      </c>
      <c r="AT1381" s="115" t="s">
        <v>107</v>
      </c>
      <c r="AU1381" s="115" t="s">
        <v>66</v>
      </c>
      <c r="AY1381" s="13" t="s">
        <v>113</v>
      </c>
      <c r="BE1381" s="116">
        <f>IF(N1381="základní",J1381,0)</f>
        <v>355500</v>
      </c>
      <c r="BF1381" s="116">
        <f>IF(N1381="snížená",J1381,0)</f>
        <v>0</v>
      </c>
      <c r="BG1381" s="116">
        <f>IF(N1381="zákl. přenesená",J1381,0)</f>
        <v>0</v>
      </c>
      <c r="BH1381" s="116">
        <f>IF(N1381="sníž. přenesená",J1381,0)</f>
        <v>0</v>
      </c>
      <c r="BI1381" s="116">
        <f>IF(N1381="nulová",J1381,0)</f>
        <v>0</v>
      </c>
      <c r="BJ1381" s="13" t="s">
        <v>74</v>
      </c>
      <c r="BK1381" s="116">
        <f>ROUND(I1381*H1381,2)</f>
        <v>355500</v>
      </c>
      <c r="BL1381" s="13" t="s">
        <v>112</v>
      </c>
      <c r="BM1381" s="115" t="s">
        <v>3039</v>
      </c>
    </row>
    <row r="1382" spans="2:65" s="1" customFormat="1" ht="68.25">
      <c r="B1382" s="25"/>
      <c r="D1382" s="117" t="s">
        <v>114</v>
      </c>
      <c r="F1382" s="118" t="s">
        <v>3040</v>
      </c>
      <c r="L1382" s="25"/>
      <c r="M1382" s="119"/>
      <c r="T1382" s="46"/>
      <c r="AT1382" s="13" t="s">
        <v>114</v>
      </c>
      <c r="AU1382" s="13" t="s">
        <v>66</v>
      </c>
    </row>
    <row r="1383" spans="2:65" s="1" customFormat="1" ht="21.75" customHeight="1">
      <c r="B1383" s="104"/>
      <c r="C1383" s="105" t="s">
        <v>1581</v>
      </c>
      <c r="D1383" s="105" t="s">
        <v>107</v>
      </c>
      <c r="E1383" s="106" t="s">
        <v>3041</v>
      </c>
      <c r="F1383" s="107" t="s">
        <v>3042</v>
      </c>
      <c r="G1383" s="108" t="s">
        <v>110</v>
      </c>
      <c r="H1383" s="109">
        <v>1</v>
      </c>
      <c r="I1383" s="110">
        <v>183200</v>
      </c>
      <c r="J1383" s="110">
        <f>ROUND(I1383*H1383,2)</f>
        <v>183200</v>
      </c>
      <c r="K1383" s="107" t="s">
        <v>111</v>
      </c>
      <c r="L1383" s="25"/>
      <c r="M1383" s="111" t="s">
        <v>3</v>
      </c>
      <c r="N1383" s="112" t="s">
        <v>37</v>
      </c>
      <c r="O1383" s="113">
        <v>0</v>
      </c>
      <c r="P1383" s="113">
        <f>O1383*H1383</f>
        <v>0</v>
      </c>
      <c r="Q1383" s="113">
        <v>0</v>
      </c>
      <c r="R1383" s="113">
        <f>Q1383*H1383</f>
        <v>0</v>
      </c>
      <c r="S1383" s="113">
        <v>0</v>
      </c>
      <c r="T1383" s="114">
        <f>S1383*H1383</f>
        <v>0</v>
      </c>
      <c r="AR1383" s="115" t="s">
        <v>112</v>
      </c>
      <c r="AT1383" s="115" t="s">
        <v>107</v>
      </c>
      <c r="AU1383" s="115" t="s">
        <v>66</v>
      </c>
      <c r="AY1383" s="13" t="s">
        <v>113</v>
      </c>
      <c r="BE1383" s="116">
        <f>IF(N1383="základní",J1383,0)</f>
        <v>183200</v>
      </c>
      <c r="BF1383" s="116">
        <f>IF(N1383="snížená",J1383,0)</f>
        <v>0</v>
      </c>
      <c r="BG1383" s="116">
        <f>IF(N1383="zákl. přenesená",J1383,0)</f>
        <v>0</v>
      </c>
      <c r="BH1383" s="116">
        <f>IF(N1383="sníž. přenesená",J1383,0)</f>
        <v>0</v>
      </c>
      <c r="BI1383" s="116">
        <f>IF(N1383="nulová",J1383,0)</f>
        <v>0</v>
      </c>
      <c r="BJ1383" s="13" t="s">
        <v>74</v>
      </c>
      <c r="BK1383" s="116">
        <f>ROUND(I1383*H1383,2)</f>
        <v>183200</v>
      </c>
      <c r="BL1383" s="13" t="s">
        <v>112</v>
      </c>
      <c r="BM1383" s="115" t="s">
        <v>3043</v>
      </c>
    </row>
    <row r="1384" spans="2:65" s="1" customFormat="1" ht="68.25">
      <c r="B1384" s="25"/>
      <c r="D1384" s="117" t="s">
        <v>114</v>
      </c>
      <c r="F1384" s="118" t="s">
        <v>3044</v>
      </c>
      <c r="L1384" s="25"/>
      <c r="M1384" s="119"/>
      <c r="T1384" s="46"/>
      <c r="AT1384" s="13" t="s">
        <v>114</v>
      </c>
      <c r="AU1384" s="13" t="s">
        <v>66</v>
      </c>
    </row>
    <row r="1385" spans="2:65" s="1" customFormat="1" ht="21.75" customHeight="1">
      <c r="B1385" s="104"/>
      <c r="C1385" s="105" t="s">
        <v>3045</v>
      </c>
      <c r="D1385" s="105" t="s">
        <v>107</v>
      </c>
      <c r="E1385" s="106" t="s">
        <v>3046</v>
      </c>
      <c r="F1385" s="107" t="s">
        <v>3047</v>
      </c>
      <c r="G1385" s="108" t="s">
        <v>110</v>
      </c>
      <c r="H1385" s="109">
        <v>1</v>
      </c>
      <c r="I1385" s="110">
        <v>190700</v>
      </c>
      <c r="J1385" s="110">
        <f>ROUND(I1385*H1385,2)</f>
        <v>190700</v>
      </c>
      <c r="K1385" s="107" t="s">
        <v>111</v>
      </c>
      <c r="L1385" s="25"/>
      <c r="M1385" s="111" t="s">
        <v>3</v>
      </c>
      <c r="N1385" s="112" t="s">
        <v>37</v>
      </c>
      <c r="O1385" s="113">
        <v>0</v>
      </c>
      <c r="P1385" s="113">
        <f>O1385*H1385</f>
        <v>0</v>
      </c>
      <c r="Q1385" s="113">
        <v>0</v>
      </c>
      <c r="R1385" s="113">
        <f>Q1385*H1385</f>
        <v>0</v>
      </c>
      <c r="S1385" s="113">
        <v>0</v>
      </c>
      <c r="T1385" s="114">
        <f>S1385*H1385</f>
        <v>0</v>
      </c>
      <c r="AR1385" s="115" t="s">
        <v>112</v>
      </c>
      <c r="AT1385" s="115" t="s">
        <v>107</v>
      </c>
      <c r="AU1385" s="115" t="s">
        <v>66</v>
      </c>
      <c r="AY1385" s="13" t="s">
        <v>113</v>
      </c>
      <c r="BE1385" s="116">
        <f>IF(N1385="základní",J1385,0)</f>
        <v>190700</v>
      </c>
      <c r="BF1385" s="116">
        <f>IF(N1385="snížená",J1385,0)</f>
        <v>0</v>
      </c>
      <c r="BG1385" s="116">
        <f>IF(N1385="zákl. přenesená",J1385,0)</f>
        <v>0</v>
      </c>
      <c r="BH1385" s="116">
        <f>IF(N1385="sníž. přenesená",J1385,0)</f>
        <v>0</v>
      </c>
      <c r="BI1385" s="116">
        <f>IF(N1385="nulová",J1385,0)</f>
        <v>0</v>
      </c>
      <c r="BJ1385" s="13" t="s">
        <v>74</v>
      </c>
      <c r="BK1385" s="116">
        <f>ROUND(I1385*H1385,2)</f>
        <v>190700</v>
      </c>
      <c r="BL1385" s="13" t="s">
        <v>112</v>
      </c>
      <c r="BM1385" s="115" t="s">
        <v>3048</v>
      </c>
    </row>
    <row r="1386" spans="2:65" s="1" customFormat="1" ht="68.25">
      <c r="B1386" s="25"/>
      <c r="D1386" s="117" t="s">
        <v>114</v>
      </c>
      <c r="F1386" s="118" t="s">
        <v>3049</v>
      </c>
      <c r="L1386" s="25"/>
      <c r="M1386" s="119"/>
      <c r="T1386" s="46"/>
      <c r="AT1386" s="13" t="s">
        <v>114</v>
      </c>
      <c r="AU1386" s="13" t="s">
        <v>66</v>
      </c>
    </row>
    <row r="1387" spans="2:65" s="1" customFormat="1" ht="21.75" customHeight="1">
      <c r="B1387" s="104"/>
      <c r="C1387" s="105" t="s">
        <v>1586</v>
      </c>
      <c r="D1387" s="105" t="s">
        <v>107</v>
      </c>
      <c r="E1387" s="106" t="s">
        <v>3050</v>
      </c>
      <c r="F1387" s="107" t="s">
        <v>3051</v>
      </c>
      <c r="G1387" s="108" t="s">
        <v>110</v>
      </c>
      <c r="H1387" s="109">
        <v>1</v>
      </c>
      <c r="I1387" s="110">
        <v>204100</v>
      </c>
      <c r="J1387" s="110">
        <f>ROUND(I1387*H1387,2)</f>
        <v>204100</v>
      </c>
      <c r="K1387" s="107" t="s">
        <v>111</v>
      </c>
      <c r="L1387" s="25"/>
      <c r="M1387" s="111" t="s">
        <v>3</v>
      </c>
      <c r="N1387" s="112" t="s">
        <v>37</v>
      </c>
      <c r="O1387" s="113">
        <v>0</v>
      </c>
      <c r="P1387" s="113">
        <f>O1387*H1387</f>
        <v>0</v>
      </c>
      <c r="Q1387" s="113">
        <v>0</v>
      </c>
      <c r="R1387" s="113">
        <f>Q1387*H1387</f>
        <v>0</v>
      </c>
      <c r="S1387" s="113">
        <v>0</v>
      </c>
      <c r="T1387" s="114">
        <f>S1387*H1387</f>
        <v>0</v>
      </c>
      <c r="AR1387" s="115" t="s">
        <v>112</v>
      </c>
      <c r="AT1387" s="115" t="s">
        <v>107</v>
      </c>
      <c r="AU1387" s="115" t="s">
        <v>66</v>
      </c>
      <c r="AY1387" s="13" t="s">
        <v>113</v>
      </c>
      <c r="BE1387" s="116">
        <f>IF(N1387="základní",J1387,0)</f>
        <v>204100</v>
      </c>
      <c r="BF1387" s="116">
        <f>IF(N1387="snížená",J1387,0)</f>
        <v>0</v>
      </c>
      <c r="BG1387" s="116">
        <f>IF(N1387="zákl. přenesená",J1387,0)</f>
        <v>0</v>
      </c>
      <c r="BH1387" s="116">
        <f>IF(N1387="sníž. přenesená",J1387,0)</f>
        <v>0</v>
      </c>
      <c r="BI1387" s="116">
        <f>IF(N1387="nulová",J1387,0)</f>
        <v>0</v>
      </c>
      <c r="BJ1387" s="13" t="s">
        <v>74</v>
      </c>
      <c r="BK1387" s="116">
        <f>ROUND(I1387*H1387,2)</f>
        <v>204100</v>
      </c>
      <c r="BL1387" s="13" t="s">
        <v>112</v>
      </c>
      <c r="BM1387" s="115" t="s">
        <v>3052</v>
      </c>
    </row>
    <row r="1388" spans="2:65" s="1" customFormat="1" ht="68.25">
      <c r="B1388" s="25"/>
      <c r="D1388" s="117" t="s">
        <v>114</v>
      </c>
      <c r="F1388" s="118" t="s">
        <v>3053</v>
      </c>
      <c r="L1388" s="25"/>
      <c r="M1388" s="119"/>
      <c r="T1388" s="46"/>
      <c r="AT1388" s="13" t="s">
        <v>114</v>
      </c>
      <c r="AU1388" s="13" t="s">
        <v>66</v>
      </c>
    </row>
    <row r="1389" spans="2:65" s="1" customFormat="1" ht="21.75" customHeight="1">
      <c r="B1389" s="104"/>
      <c r="C1389" s="105" t="s">
        <v>3054</v>
      </c>
      <c r="D1389" s="105" t="s">
        <v>107</v>
      </c>
      <c r="E1389" s="106" t="s">
        <v>3055</v>
      </c>
      <c r="F1389" s="107" t="s">
        <v>3056</v>
      </c>
      <c r="G1389" s="108" t="s">
        <v>110</v>
      </c>
      <c r="H1389" s="109">
        <v>1</v>
      </c>
      <c r="I1389" s="110">
        <v>239200</v>
      </c>
      <c r="J1389" s="110">
        <f>ROUND(I1389*H1389,2)</f>
        <v>239200</v>
      </c>
      <c r="K1389" s="107" t="s">
        <v>111</v>
      </c>
      <c r="L1389" s="25"/>
      <c r="M1389" s="111" t="s">
        <v>3</v>
      </c>
      <c r="N1389" s="112" t="s">
        <v>37</v>
      </c>
      <c r="O1389" s="113">
        <v>0</v>
      </c>
      <c r="P1389" s="113">
        <f>O1389*H1389</f>
        <v>0</v>
      </c>
      <c r="Q1389" s="113">
        <v>0</v>
      </c>
      <c r="R1389" s="113">
        <f>Q1389*H1389</f>
        <v>0</v>
      </c>
      <c r="S1389" s="113">
        <v>0</v>
      </c>
      <c r="T1389" s="114">
        <f>S1389*H1389</f>
        <v>0</v>
      </c>
      <c r="AR1389" s="115" t="s">
        <v>112</v>
      </c>
      <c r="AT1389" s="115" t="s">
        <v>107</v>
      </c>
      <c r="AU1389" s="115" t="s">
        <v>66</v>
      </c>
      <c r="AY1389" s="13" t="s">
        <v>113</v>
      </c>
      <c r="BE1389" s="116">
        <f>IF(N1389="základní",J1389,0)</f>
        <v>239200</v>
      </c>
      <c r="BF1389" s="116">
        <f>IF(N1389="snížená",J1389,0)</f>
        <v>0</v>
      </c>
      <c r="BG1389" s="116">
        <f>IF(N1389="zákl. přenesená",J1389,0)</f>
        <v>0</v>
      </c>
      <c r="BH1389" s="116">
        <f>IF(N1389="sníž. přenesená",J1389,0)</f>
        <v>0</v>
      </c>
      <c r="BI1389" s="116">
        <f>IF(N1389="nulová",J1389,0)</f>
        <v>0</v>
      </c>
      <c r="BJ1389" s="13" t="s">
        <v>74</v>
      </c>
      <c r="BK1389" s="116">
        <f>ROUND(I1389*H1389,2)</f>
        <v>239200</v>
      </c>
      <c r="BL1389" s="13" t="s">
        <v>112</v>
      </c>
      <c r="BM1389" s="115" t="s">
        <v>3057</v>
      </c>
    </row>
    <row r="1390" spans="2:65" s="1" customFormat="1" ht="68.25">
      <c r="B1390" s="25"/>
      <c r="D1390" s="117" t="s">
        <v>114</v>
      </c>
      <c r="F1390" s="118" t="s">
        <v>3058</v>
      </c>
      <c r="L1390" s="25"/>
      <c r="M1390" s="119"/>
      <c r="T1390" s="46"/>
      <c r="AT1390" s="13" t="s">
        <v>114</v>
      </c>
      <c r="AU1390" s="13" t="s">
        <v>66</v>
      </c>
    </row>
    <row r="1391" spans="2:65" s="1" customFormat="1" ht="21.75" customHeight="1">
      <c r="B1391" s="104"/>
      <c r="C1391" s="105" t="s">
        <v>1590</v>
      </c>
      <c r="D1391" s="105" t="s">
        <v>107</v>
      </c>
      <c r="E1391" s="106" t="s">
        <v>3059</v>
      </c>
      <c r="F1391" s="107" t="s">
        <v>3060</v>
      </c>
      <c r="G1391" s="108" t="s">
        <v>110</v>
      </c>
      <c r="H1391" s="109">
        <v>1</v>
      </c>
      <c r="I1391" s="110">
        <v>254100</v>
      </c>
      <c r="J1391" s="110">
        <f>ROUND(I1391*H1391,2)</f>
        <v>254100</v>
      </c>
      <c r="K1391" s="107" t="s">
        <v>111</v>
      </c>
      <c r="L1391" s="25"/>
      <c r="M1391" s="111" t="s">
        <v>3</v>
      </c>
      <c r="N1391" s="112" t="s">
        <v>37</v>
      </c>
      <c r="O1391" s="113">
        <v>0</v>
      </c>
      <c r="P1391" s="113">
        <f>O1391*H1391</f>
        <v>0</v>
      </c>
      <c r="Q1391" s="113">
        <v>0</v>
      </c>
      <c r="R1391" s="113">
        <f>Q1391*H1391</f>
        <v>0</v>
      </c>
      <c r="S1391" s="113">
        <v>0</v>
      </c>
      <c r="T1391" s="114">
        <f>S1391*H1391</f>
        <v>0</v>
      </c>
      <c r="AR1391" s="115" t="s">
        <v>112</v>
      </c>
      <c r="AT1391" s="115" t="s">
        <v>107</v>
      </c>
      <c r="AU1391" s="115" t="s">
        <v>66</v>
      </c>
      <c r="AY1391" s="13" t="s">
        <v>113</v>
      </c>
      <c r="BE1391" s="116">
        <f>IF(N1391="základní",J1391,0)</f>
        <v>254100</v>
      </c>
      <c r="BF1391" s="116">
        <f>IF(N1391="snížená",J1391,0)</f>
        <v>0</v>
      </c>
      <c r="BG1391" s="116">
        <f>IF(N1391="zákl. přenesená",J1391,0)</f>
        <v>0</v>
      </c>
      <c r="BH1391" s="116">
        <f>IF(N1391="sníž. přenesená",J1391,0)</f>
        <v>0</v>
      </c>
      <c r="BI1391" s="116">
        <f>IF(N1391="nulová",J1391,0)</f>
        <v>0</v>
      </c>
      <c r="BJ1391" s="13" t="s">
        <v>74</v>
      </c>
      <c r="BK1391" s="116">
        <f>ROUND(I1391*H1391,2)</f>
        <v>254100</v>
      </c>
      <c r="BL1391" s="13" t="s">
        <v>112</v>
      </c>
      <c r="BM1391" s="115" t="s">
        <v>3061</v>
      </c>
    </row>
    <row r="1392" spans="2:65" s="1" customFormat="1" ht="68.25">
      <c r="B1392" s="25"/>
      <c r="D1392" s="117" t="s">
        <v>114</v>
      </c>
      <c r="F1392" s="118" t="s">
        <v>3062</v>
      </c>
      <c r="L1392" s="25"/>
      <c r="M1392" s="119"/>
      <c r="T1392" s="46"/>
      <c r="AT1392" s="13" t="s">
        <v>114</v>
      </c>
      <c r="AU1392" s="13" t="s">
        <v>66</v>
      </c>
    </row>
    <row r="1393" spans="2:65" s="1" customFormat="1" ht="21.75" customHeight="1">
      <c r="B1393" s="104"/>
      <c r="C1393" s="105" t="s">
        <v>3063</v>
      </c>
      <c r="D1393" s="105" t="s">
        <v>107</v>
      </c>
      <c r="E1393" s="106" t="s">
        <v>3064</v>
      </c>
      <c r="F1393" s="107" t="s">
        <v>3065</v>
      </c>
      <c r="G1393" s="108" t="s">
        <v>110</v>
      </c>
      <c r="H1393" s="109">
        <v>1</v>
      </c>
      <c r="I1393" s="110">
        <v>283100</v>
      </c>
      <c r="J1393" s="110">
        <f>ROUND(I1393*H1393,2)</f>
        <v>283100</v>
      </c>
      <c r="K1393" s="107" t="s">
        <v>111</v>
      </c>
      <c r="L1393" s="25"/>
      <c r="M1393" s="111" t="s">
        <v>3</v>
      </c>
      <c r="N1393" s="112" t="s">
        <v>37</v>
      </c>
      <c r="O1393" s="113">
        <v>0</v>
      </c>
      <c r="P1393" s="113">
        <f>O1393*H1393</f>
        <v>0</v>
      </c>
      <c r="Q1393" s="113">
        <v>0</v>
      </c>
      <c r="R1393" s="113">
        <f>Q1393*H1393</f>
        <v>0</v>
      </c>
      <c r="S1393" s="113">
        <v>0</v>
      </c>
      <c r="T1393" s="114">
        <f>S1393*H1393</f>
        <v>0</v>
      </c>
      <c r="AR1393" s="115" t="s">
        <v>112</v>
      </c>
      <c r="AT1393" s="115" t="s">
        <v>107</v>
      </c>
      <c r="AU1393" s="115" t="s">
        <v>66</v>
      </c>
      <c r="AY1393" s="13" t="s">
        <v>113</v>
      </c>
      <c r="BE1393" s="116">
        <f>IF(N1393="základní",J1393,0)</f>
        <v>283100</v>
      </c>
      <c r="BF1393" s="116">
        <f>IF(N1393="snížená",J1393,0)</f>
        <v>0</v>
      </c>
      <c r="BG1393" s="116">
        <f>IF(N1393="zákl. přenesená",J1393,0)</f>
        <v>0</v>
      </c>
      <c r="BH1393" s="116">
        <f>IF(N1393="sníž. přenesená",J1393,0)</f>
        <v>0</v>
      </c>
      <c r="BI1393" s="116">
        <f>IF(N1393="nulová",J1393,0)</f>
        <v>0</v>
      </c>
      <c r="BJ1393" s="13" t="s">
        <v>74</v>
      </c>
      <c r="BK1393" s="116">
        <f>ROUND(I1393*H1393,2)</f>
        <v>283100</v>
      </c>
      <c r="BL1393" s="13" t="s">
        <v>112</v>
      </c>
      <c r="BM1393" s="115" t="s">
        <v>3066</v>
      </c>
    </row>
    <row r="1394" spans="2:65" s="1" customFormat="1" ht="68.25">
      <c r="B1394" s="25"/>
      <c r="D1394" s="117" t="s">
        <v>114</v>
      </c>
      <c r="F1394" s="118" t="s">
        <v>3067</v>
      </c>
      <c r="L1394" s="25"/>
      <c r="M1394" s="119"/>
      <c r="T1394" s="46"/>
      <c r="AT1394" s="13" t="s">
        <v>114</v>
      </c>
      <c r="AU1394" s="13" t="s">
        <v>66</v>
      </c>
    </row>
    <row r="1395" spans="2:65" s="1" customFormat="1" ht="24.2" customHeight="1">
      <c r="B1395" s="104"/>
      <c r="C1395" s="105" t="s">
        <v>1595</v>
      </c>
      <c r="D1395" s="105" t="s">
        <v>107</v>
      </c>
      <c r="E1395" s="106" t="s">
        <v>3068</v>
      </c>
      <c r="F1395" s="107" t="s">
        <v>3069</v>
      </c>
      <c r="G1395" s="108" t="s">
        <v>110</v>
      </c>
      <c r="H1395" s="109">
        <v>1</v>
      </c>
      <c r="I1395" s="110">
        <v>229100</v>
      </c>
      <c r="J1395" s="110">
        <f>ROUND(I1395*H1395,2)</f>
        <v>229100</v>
      </c>
      <c r="K1395" s="107" t="s">
        <v>111</v>
      </c>
      <c r="L1395" s="25"/>
      <c r="M1395" s="111" t="s">
        <v>3</v>
      </c>
      <c r="N1395" s="112" t="s">
        <v>37</v>
      </c>
      <c r="O1395" s="113">
        <v>0</v>
      </c>
      <c r="P1395" s="113">
        <f>O1395*H1395</f>
        <v>0</v>
      </c>
      <c r="Q1395" s="113">
        <v>0</v>
      </c>
      <c r="R1395" s="113">
        <f>Q1395*H1395</f>
        <v>0</v>
      </c>
      <c r="S1395" s="113">
        <v>0</v>
      </c>
      <c r="T1395" s="114">
        <f>S1395*H1395</f>
        <v>0</v>
      </c>
      <c r="AR1395" s="115" t="s">
        <v>112</v>
      </c>
      <c r="AT1395" s="115" t="s">
        <v>107</v>
      </c>
      <c r="AU1395" s="115" t="s">
        <v>66</v>
      </c>
      <c r="AY1395" s="13" t="s">
        <v>113</v>
      </c>
      <c r="BE1395" s="116">
        <f>IF(N1395="základní",J1395,0)</f>
        <v>229100</v>
      </c>
      <c r="BF1395" s="116">
        <f>IF(N1395="snížená",J1395,0)</f>
        <v>0</v>
      </c>
      <c r="BG1395" s="116">
        <f>IF(N1395="zákl. přenesená",J1395,0)</f>
        <v>0</v>
      </c>
      <c r="BH1395" s="116">
        <f>IF(N1395="sníž. přenesená",J1395,0)</f>
        <v>0</v>
      </c>
      <c r="BI1395" s="116">
        <f>IF(N1395="nulová",J1395,0)</f>
        <v>0</v>
      </c>
      <c r="BJ1395" s="13" t="s">
        <v>74</v>
      </c>
      <c r="BK1395" s="116">
        <f>ROUND(I1395*H1395,2)</f>
        <v>229100</v>
      </c>
      <c r="BL1395" s="13" t="s">
        <v>112</v>
      </c>
      <c r="BM1395" s="115" t="s">
        <v>3070</v>
      </c>
    </row>
    <row r="1396" spans="2:65" s="1" customFormat="1" ht="68.25">
      <c r="B1396" s="25"/>
      <c r="D1396" s="117" t="s">
        <v>114</v>
      </c>
      <c r="F1396" s="118" t="s">
        <v>3071</v>
      </c>
      <c r="L1396" s="25"/>
      <c r="M1396" s="119"/>
      <c r="T1396" s="46"/>
      <c r="AT1396" s="13" t="s">
        <v>114</v>
      </c>
      <c r="AU1396" s="13" t="s">
        <v>66</v>
      </c>
    </row>
    <row r="1397" spans="2:65" s="1" customFormat="1" ht="21.75" customHeight="1">
      <c r="B1397" s="104"/>
      <c r="C1397" s="105" t="s">
        <v>3072</v>
      </c>
      <c r="D1397" s="105" t="s">
        <v>107</v>
      </c>
      <c r="E1397" s="106" t="s">
        <v>3073</v>
      </c>
      <c r="F1397" s="107" t="s">
        <v>3074</v>
      </c>
      <c r="G1397" s="108" t="s">
        <v>110</v>
      </c>
      <c r="H1397" s="109">
        <v>1</v>
      </c>
      <c r="I1397" s="110">
        <v>229100</v>
      </c>
      <c r="J1397" s="110">
        <f>ROUND(I1397*H1397,2)</f>
        <v>229100</v>
      </c>
      <c r="K1397" s="107" t="s">
        <v>111</v>
      </c>
      <c r="L1397" s="25"/>
      <c r="M1397" s="111" t="s">
        <v>3</v>
      </c>
      <c r="N1397" s="112" t="s">
        <v>37</v>
      </c>
      <c r="O1397" s="113">
        <v>0</v>
      </c>
      <c r="P1397" s="113">
        <f>O1397*H1397</f>
        <v>0</v>
      </c>
      <c r="Q1397" s="113">
        <v>0</v>
      </c>
      <c r="R1397" s="113">
        <f>Q1397*H1397</f>
        <v>0</v>
      </c>
      <c r="S1397" s="113">
        <v>0</v>
      </c>
      <c r="T1397" s="114">
        <f>S1397*H1397</f>
        <v>0</v>
      </c>
      <c r="AR1397" s="115" t="s">
        <v>112</v>
      </c>
      <c r="AT1397" s="115" t="s">
        <v>107</v>
      </c>
      <c r="AU1397" s="115" t="s">
        <v>66</v>
      </c>
      <c r="AY1397" s="13" t="s">
        <v>113</v>
      </c>
      <c r="BE1397" s="116">
        <f>IF(N1397="základní",J1397,0)</f>
        <v>229100</v>
      </c>
      <c r="BF1397" s="116">
        <f>IF(N1397="snížená",J1397,0)</f>
        <v>0</v>
      </c>
      <c r="BG1397" s="116">
        <f>IF(N1397="zákl. přenesená",J1397,0)</f>
        <v>0</v>
      </c>
      <c r="BH1397" s="116">
        <f>IF(N1397="sníž. přenesená",J1397,0)</f>
        <v>0</v>
      </c>
      <c r="BI1397" s="116">
        <f>IF(N1397="nulová",J1397,0)</f>
        <v>0</v>
      </c>
      <c r="BJ1397" s="13" t="s">
        <v>74</v>
      </c>
      <c r="BK1397" s="116">
        <f>ROUND(I1397*H1397,2)</f>
        <v>229100</v>
      </c>
      <c r="BL1397" s="13" t="s">
        <v>112</v>
      </c>
      <c r="BM1397" s="115" t="s">
        <v>3075</v>
      </c>
    </row>
    <row r="1398" spans="2:65" s="1" customFormat="1" ht="68.25">
      <c r="B1398" s="25"/>
      <c r="D1398" s="117" t="s">
        <v>114</v>
      </c>
      <c r="F1398" s="118" t="s">
        <v>3076</v>
      </c>
      <c r="L1398" s="25"/>
      <c r="M1398" s="119"/>
      <c r="T1398" s="46"/>
      <c r="AT1398" s="13" t="s">
        <v>114</v>
      </c>
      <c r="AU1398" s="13" t="s">
        <v>66</v>
      </c>
    </row>
    <row r="1399" spans="2:65" s="1" customFormat="1" ht="21.75" customHeight="1">
      <c r="B1399" s="104"/>
      <c r="C1399" s="105" t="s">
        <v>1599</v>
      </c>
      <c r="D1399" s="105" t="s">
        <v>107</v>
      </c>
      <c r="E1399" s="106" t="s">
        <v>3077</v>
      </c>
      <c r="F1399" s="107" t="s">
        <v>3078</v>
      </c>
      <c r="G1399" s="108" t="s">
        <v>110</v>
      </c>
      <c r="H1399" s="109">
        <v>1</v>
      </c>
      <c r="I1399" s="110">
        <v>229100</v>
      </c>
      <c r="J1399" s="110">
        <f>ROUND(I1399*H1399,2)</f>
        <v>229100</v>
      </c>
      <c r="K1399" s="107" t="s">
        <v>111</v>
      </c>
      <c r="L1399" s="25"/>
      <c r="M1399" s="111" t="s">
        <v>3</v>
      </c>
      <c r="N1399" s="112" t="s">
        <v>37</v>
      </c>
      <c r="O1399" s="113">
        <v>0</v>
      </c>
      <c r="P1399" s="113">
        <f>O1399*H1399</f>
        <v>0</v>
      </c>
      <c r="Q1399" s="113">
        <v>0</v>
      </c>
      <c r="R1399" s="113">
        <f>Q1399*H1399</f>
        <v>0</v>
      </c>
      <c r="S1399" s="113">
        <v>0</v>
      </c>
      <c r="T1399" s="114">
        <f>S1399*H1399</f>
        <v>0</v>
      </c>
      <c r="AR1399" s="115" t="s">
        <v>112</v>
      </c>
      <c r="AT1399" s="115" t="s">
        <v>107</v>
      </c>
      <c r="AU1399" s="115" t="s">
        <v>66</v>
      </c>
      <c r="AY1399" s="13" t="s">
        <v>113</v>
      </c>
      <c r="BE1399" s="116">
        <f>IF(N1399="základní",J1399,0)</f>
        <v>229100</v>
      </c>
      <c r="BF1399" s="116">
        <f>IF(N1399="snížená",J1399,0)</f>
        <v>0</v>
      </c>
      <c r="BG1399" s="116">
        <f>IF(N1399="zákl. přenesená",J1399,0)</f>
        <v>0</v>
      </c>
      <c r="BH1399" s="116">
        <f>IF(N1399="sníž. přenesená",J1399,0)</f>
        <v>0</v>
      </c>
      <c r="BI1399" s="116">
        <f>IF(N1399="nulová",J1399,0)</f>
        <v>0</v>
      </c>
      <c r="BJ1399" s="13" t="s">
        <v>74</v>
      </c>
      <c r="BK1399" s="116">
        <f>ROUND(I1399*H1399,2)</f>
        <v>229100</v>
      </c>
      <c r="BL1399" s="13" t="s">
        <v>112</v>
      </c>
      <c r="BM1399" s="115" t="s">
        <v>3079</v>
      </c>
    </row>
    <row r="1400" spans="2:65" s="1" customFormat="1" ht="68.25">
      <c r="B1400" s="25"/>
      <c r="D1400" s="117" t="s">
        <v>114</v>
      </c>
      <c r="F1400" s="118" t="s">
        <v>3080</v>
      </c>
      <c r="L1400" s="25"/>
      <c r="M1400" s="119"/>
      <c r="T1400" s="46"/>
      <c r="AT1400" s="13" t="s">
        <v>114</v>
      </c>
      <c r="AU1400" s="13" t="s">
        <v>66</v>
      </c>
    </row>
    <row r="1401" spans="2:65" s="1" customFormat="1" ht="21.75" customHeight="1">
      <c r="B1401" s="104"/>
      <c r="C1401" s="105" t="s">
        <v>3081</v>
      </c>
      <c r="D1401" s="105" t="s">
        <v>107</v>
      </c>
      <c r="E1401" s="106" t="s">
        <v>3082</v>
      </c>
      <c r="F1401" s="107" t="s">
        <v>3083</v>
      </c>
      <c r="G1401" s="108" t="s">
        <v>110</v>
      </c>
      <c r="H1401" s="109">
        <v>1</v>
      </c>
      <c r="I1401" s="110">
        <v>238600</v>
      </c>
      <c r="J1401" s="110">
        <f>ROUND(I1401*H1401,2)</f>
        <v>238600</v>
      </c>
      <c r="K1401" s="107" t="s">
        <v>111</v>
      </c>
      <c r="L1401" s="25"/>
      <c r="M1401" s="111" t="s">
        <v>3</v>
      </c>
      <c r="N1401" s="112" t="s">
        <v>37</v>
      </c>
      <c r="O1401" s="113">
        <v>0</v>
      </c>
      <c r="P1401" s="113">
        <f>O1401*H1401</f>
        <v>0</v>
      </c>
      <c r="Q1401" s="113">
        <v>0</v>
      </c>
      <c r="R1401" s="113">
        <f>Q1401*H1401</f>
        <v>0</v>
      </c>
      <c r="S1401" s="113">
        <v>0</v>
      </c>
      <c r="T1401" s="114">
        <f>S1401*H1401</f>
        <v>0</v>
      </c>
      <c r="AR1401" s="115" t="s">
        <v>112</v>
      </c>
      <c r="AT1401" s="115" t="s">
        <v>107</v>
      </c>
      <c r="AU1401" s="115" t="s">
        <v>66</v>
      </c>
      <c r="AY1401" s="13" t="s">
        <v>113</v>
      </c>
      <c r="BE1401" s="116">
        <f>IF(N1401="základní",J1401,0)</f>
        <v>238600</v>
      </c>
      <c r="BF1401" s="116">
        <f>IF(N1401="snížená",J1401,0)</f>
        <v>0</v>
      </c>
      <c r="BG1401" s="116">
        <f>IF(N1401="zákl. přenesená",J1401,0)</f>
        <v>0</v>
      </c>
      <c r="BH1401" s="116">
        <f>IF(N1401="sníž. přenesená",J1401,0)</f>
        <v>0</v>
      </c>
      <c r="BI1401" s="116">
        <f>IF(N1401="nulová",J1401,0)</f>
        <v>0</v>
      </c>
      <c r="BJ1401" s="13" t="s">
        <v>74</v>
      </c>
      <c r="BK1401" s="116">
        <f>ROUND(I1401*H1401,2)</f>
        <v>238600</v>
      </c>
      <c r="BL1401" s="13" t="s">
        <v>112</v>
      </c>
      <c r="BM1401" s="115" t="s">
        <v>3084</v>
      </c>
    </row>
    <row r="1402" spans="2:65" s="1" customFormat="1" ht="68.25">
      <c r="B1402" s="25"/>
      <c r="D1402" s="117" t="s">
        <v>114</v>
      </c>
      <c r="F1402" s="118" t="s">
        <v>3085</v>
      </c>
      <c r="L1402" s="25"/>
      <c r="M1402" s="119"/>
      <c r="T1402" s="46"/>
      <c r="AT1402" s="13" t="s">
        <v>114</v>
      </c>
      <c r="AU1402" s="13" t="s">
        <v>66</v>
      </c>
    </row>
    <row r="1403" spans="2:65" s="1" customFormat="1" ht="24.2" customHeight="1">
      <c r="B1403" s="104"/>
      <c r="C1403" s="105" t="s">
        <v>1604</v>
      </c>
      <c r="D1403" s="105" t="s">
        <v>107</v>
      </c>
      <c r="E1403" s="106" t="s">
        <v>3086</v>
      </c>
      <c r="F1403" s="107" t="s">
        <v>3087</v>
      </c>
      <c r="G1403" s="108" t="s">
        <v>110</v>
      </c>
      <c r="H1403" s="109">
        <v>1</v>
      </c>
      <c r="I1403" s="110">
        <v>260700</v>
      </c>
      <c r="J1403" s="110">
        <f>ROUND(I1403*H1403,2)</f>
        <v>260700</v>
      </c>
      <c r="K1403" s="107" t="s">
        <v>111</v>
      </c>
      <c r="L1403" s="25"/>
      <c r="M1403" s="111" t="s">
        <v>3</v>
      </c>
      <c r="N1403" s="112" t="s">
        <v>37</v>
      </c>
      <c r="O1403" s="113">
        <v>0</v>
      </c>
      <c r="P1403" s="113">
        <f>O1403*H1403</f>
        <v>0</v>
      </c>
      <c r="Q1403" s="113">
        <v>0</v>
      </c>
      <c r="R1403" s="113">
        <f>Q1403*H1403</f>
        <v>0</v>
      </c>
      <c r="S1403" s="113">
        <v>0</v>
      </c>
      <c r="T1403" s="114">
        <f>S1403*H1403</f>
        <v>0</v>
      </c>
      <c r="AR1403" s="115" t="s">
        <v>112</v>
      </c>
      <c r="AT1403" s="115" t="s">
        <v>107</v>
      </c>
      <c r="AU1403" s="115" t="s">
        <v>66</v>
      </c>
      <c r="AY1403" s="13" t="s">
        <v>113</v>
      </c>
      <c r="BE1403" s="116">
        <f>IF(N1403="základní",J1403,0)</f>
        <v>260700</v>
      </c>
      <c r="BF1403" s="116">
        <f>IF(N1403="snížená",J1403,0)</f>
        <v>0</v>
      </c>
      <c r="BG1403" s="116">
        <f>IF(N1403="zákl. přenesená",J1403,0)</f>
        <v>0</v>
      </c>
      <c r="BH1403" s="116">
        <f>IF(N1403="sníž. přenesená",J1403,0)</f>
        <v>0</v>
      </c>
      <c r="BI1403" s="116">
        <f>IF(N1403="nulová",J1403,0)</f>
        <v>0</v>
      </c>
      <c r="BJ1403" s="13" t="s">
        <v>74</v>
      </c>
      <c r="BK1403" s="116">
        <f>ROUND(I1403*H1403,2)</f>
        <v>260700</v>
      </c>
      <c r="BL1403" s="13" t="s">
        <v>112</v>
      </c>
      <c r="BM1403" s="115" t="s">
        <v>3088</v>
      </c>
    </row>
    <row r="1404" spans="2:65" s="1" customFormat="1" ht="68.25">
      <c r="B1404" s="25"/>
      <c r="D1404" s="117" t="s">
        <v>114</v>
      </c>
      <c r="F1404" s="118" t="s">
        <v>3089</v>
      </c>
      <c r="L1404" s="25"/>
      <c r="M1404" s="119"/>
      <c r="T1404" s="46"/>
      <c r="AT1404" s="13" t="s">
        <v>114</v>
      </c>
      <c r="AU1404" s="13" t="s">
        <v>66</v>
      </c>
    </row>
    <row r="1405" spans="2:65" s="1" customFormat="1" ht="24.2" customHeight="1">
      <c r="B1405" s="104"/>
      <c r="C1405" s="105" t="s">
        <v>3090</v>
      </c>
      <c r="D1405" s="105" t="s">
        <v>107</v>
      </c>
      <c r="E1405" s="106" t="s">
        <v>3091</v>
      </c>
      <c r="F1405" s="107" t="s">
        <v>3092</v>
      </c>
      <c r="G1405" s="108" t="s">
        <v>110</v>
      </c>
      <c r="H1405" s="109">
        <v>1</v>
      </c>
      <c r="I1405" s="110">
        <v>260700</v>
      </c>
      <c r="J1405" s="110">
        <f>ROUND(I1405*H1405,2)</f>
        <v>260700</v>
      </c>
      <c r="K1405" s="107" t="s">
        <v>111</v>
      </c>
      <c r="L1405" s="25"/>
      <c r="M1405" s="111" t="s">
        <v>3</v>
      </c>
      <c r="N1405" s="112" t="s">
        <v>37</v>
      </c>
      <c r="O1405" s="113">
        <v>0</v>
      </c>
      <c r="P1405" s="113">
        <f>O1405*H1405</f>
        <v>0</v>
      </c>
      <c r="Q1405" s="113">
        <v>0</v>
      </c>
      <c r="R1405" s="113">
        <f>Q1405*H1405</f>
        <v>0</v>
      </c>
      <c r="S1405" s="113">
        <v>0</v>
      </c>
      <c r="T1405" s="114">
        <f>S1405*H1405</f>
        <v>0</v>
      </c>
      <c r="AR1405" s="115" t="s">
        <v>112</v>
      </c>
      <c r="AT1405" s="115" t="s">
        <v>107</v>
      </c>
      <c r="AU1405" s="115" t="s">
        <v>66</v>
      </c>
      <c r="AY1405" s="13" t="s">
        <v>113</v>
      </c>
      <c r="BE1405" s="116">
        <f>IF(N1405="základní",J1405,0)</f>
        <v>260700</v>
      </c>
      <c r="BF1405" s="116">
        <f>IF(N1405="snížená",J1405,0)</f>
        <v>0</v>
      </c>
      <c r="BG1405" s="116">
        <f>IF(N1405="zákl. přenesená",J1405,0)</f>
        <v>0</v>
      </c>
      <c r="BH1405" s="116">
        <f>IF(N1405="sníž. přenesená",J1405,0)</f>
        <v>0</v>
      </c>
      <c r="BI1405" s="116">
        <f>IF(N1405="nulová",J1405,0)</f>
        <v>0</v>
      </c>
      <c r="BJ1405" s="13" t="s">
        <v>74</v>
      </c>
      <c r="BK1405" s="116">
        <f>ROUND(I1405*H1405,2)</f>
        <v>260700</v>
      </c>
      <c r="BL1405" s="13" t="s">
        <v>112</v>
      </c>
      <c r="BM1405" s="115" t="s">
        <v>3093</v>
      </c>
    </row>
    <row r="1406" spans="2:65" s="1" customFormat="1" ht="68.25">
      <c r="B1406" s="25"/>
      <c r="D1406" s="117" t="s">
        <v>114</v>
      </c>
      <c r="F1406" s="118" t="s">
        <v>3094</v>
      </c>
      <c r="L1406" s="25"/>
      <c r="M1406" s="119"/>
      <c r="T1406" s="46"/>
      <c r="AT1406" s="13" t="s">
        <v>114</v>
      </c>
      <c r="AU1406" s="13" t="s">
        <v>66</v>
      </c>
    </row>
    <row r="1407" spans="2:65" s="1" customFormat="1" ht="24.2" customHeight="1">
      <c r="B1407" s="104"/>
      <c r="C1407" s="105" t="s">
        <v>1608</v>
      </c>
      <c r="D1407" s="105" t="s">
        <v>107</v>
      </c>
      <c r="E1407" s="106" t="s">
        <v>3095</v>
      </c>
      <c r="F1407" s="107" t="s">
        <v>3096</v>
      </c>
      <c r="G1407" s="108" t="s">
        <v>110</v>
      </c>
      <c r="H1407" s="109">
        <v>1</v>
      </c>
      <c r="I1407" s="110">
        <v>281300</v>
      </c>
      <c r="J1407" s="110">
        <f>ROUND(I1407*H1407,2)</f>
        <v>281300</v>
      </c>
      <c r="K1407" s="107" t="s">
        <v>111</v>
      </c>
      <c r="L1407" s="25"/>
      <c r="M1407" s="111" t="s">
        <v>3</v>
      </c>
      <c r="N1407" s="112" t="s">
        <v>37</v>
      </c>
      <c r="O1407" s="113">
        <v>0</v>
      </c>
      <c r="P1407" s="113">
        <f>O1407*H1407</f>
        <v>0</v>
      </c>
      <c r="Q1407" s="113">
        <v>0</v>
      </c>
      <c r="R1407" s="113">
        <f>Q1407*H1407</f>
        <v>0</v>
      </c>
      <c r="S1407" s="113">
        <v>0</v>
      </c>
      <c r="T1407" s="114">
        <f>S1407*H1407</f>
        <v>0</v>
      </c>
      <c r="AR1407" s="115" t="s">
        <v>112</v>
      </c>
      <c r="AT1407" s="115" t="s">
        <v>107</v>
      </c>
      <c r="AU1407" s="115" t="s">
        <v>66</v>
      </c>
      <c r="AY1407" s="13" t="s">
        <v>113</v>
      </c>
      <c r="BE1407" s="116">
        <f>IF(N1407="základní",J1407,0)</f>
        <v>281300</v>
      </c>
      <c r="BF1407" s="116">
        <f>IF(N1407="snížená",J1407,0)</f>
        <v>0</v>
      </c>
      <c r="BG1407" s="116">
        <f>IF(N1407="zákl. přenesená",J1407,0)</f>
        <v>0</v>
      </c>
      <c r="BH1407" s="116">
        <f>IF(N1407="sníž. přenesená",J1407,0)</f>
        <v>0</v>
      </c>
      <c r="BI1407" s="116">
        <f>IF(N1407="nulová",J1407,0)</f>
        <v>0</v>
      </c>
      <c r="BJ1407" s="13" t="s">
        <v>74</v>
      </c>
      <c r="BK1407" s="116">
        <f>ROUND(I1407*H1407,2)</f>
        <v>281300</v>
      </c>
      <c r="BL1407" s="13" t="s">
        <v>112</v>
      </c>
      <c r="BM1407" s="115" t="s">
        <v>3097</v>
      </c>
    </row>
    <row r="1408" spans="2:65" s="1" customFormat="1" ht="68.25">
      <c r="B1408" s="25"/>
      <c r="D1408" s="117" t="s">
        <v>114</v>
      </c>
      <c r="F1408" s="118" t="s">
        <v>3098</v>
      </c>
      <c r="L1408" s="25"/>
      <c r="M1408" s="119"/>
      <c r="T1408" s="46"/>
      <c r="AT1408" s="13" t="s">
        <v>114</v>
      </c>
      <c r="AU1408" s="13" t="s">
        <v>66</v>
      </c>
    </row>
    <row r="1409" spans="2:65" s="1" customFormat="1" ht="24.2" customHeight="1">
      <c r="B1409" s="104"/>
      <c r="C1409" s="105" t="s">
        <v>3099</v>
      </c>
      <c r="D1409" s="105" t="s">
        <v>107</v>
      </c>
      <c r="E1409" s="106" t="s">
        <v>3100</v>
      </c>
      <c r="F1409" s="107" t="s">
        <v>3101</v>
      </c>
      <c r="G1409" s="108" t="s">
        <v>110</v>
      </c>
      <c r="H1409" s="109">
        <v>1</v>
      </c>
      <c r="I1409" s="110">
        <v>281300</v>
      </c>
      <c r="J1409" s="110">
        <f>ROUND(I1409*H1409,2)</f>
        <v>281300</v>
      </c>
      <c r="K1409" s="107" t="s">
        <v>111</v>
      </c>
      <c r="L1409" s="25"/>
      <c r="M1409" s="111" t="s">
        <v>3</v>
      </c>
      <c r="N1409" s="112" t="s">
        <v>37</v>
      </c>
      <c r="O1409" s="113">
        <v>0</v>
      </c>
      <c r="P1409" s="113">
        <f>O1409*H1409</f>
        <v>0</v>
      </c>
      <c r="Q1409" s="113">
        <v>0</v>
      </c>
      <c r="R1409" s="113">
        <f>Q1409*H1409</f>
        <v>0</v>
      </c>
      <c r="S1409" s="113">
        <v>0</v>
      </c>
      <c r="T1409" s="114">
        <f>S1409*H1409</f>
        <v>0</v>
      </c>
      <c r="AR1409" s="115" t="s">
        <v>112</v>
      </c>
      <c r="AT1409" s="115" t="s">
        <v>107</v>
      </c>
      <c r="AU1409" s="115" t="s">
        <v>66</v>
      </c>
      <c r="AY1409" s="13" t="s">
        <v>113</v>
      </c>
      <c r="BE1409" s="116">
        <f>IF(N1409="základní",J1409,0)</f>
        <v>281300</v>
      </c>
      <c r="BF1409" s="116">
        <f>IF(N1409="snížená",J1409,0)</f>
        <v>0</v>
      </c>
      <c r="BG1409" s="116">
        <f>IF(N1409="zákl. přenesená",J1409,0)</f>
        <v>0</v>
      </c>
      <c r="BH1409" s="116">
        <f>IF(N1409="sníž. přenesená",J1409,0)</f>
        <v>0</v>
      </c>
      <c r="BI1409" s="116">
        <f>IF(N1409="nulová",J1409,0)</f>
        <v>0</v>
      </c>
      <c r="BJ1409" s="13" t="s">
        <v>74</v>
      </c>
      <c r="BK1409" s="116">
        <f>ROUND(I1409*H1409,2)</f>
        <v>281300</v>
      </c>
      <c r="BL1409" s="13" t="s">
        <v>112</v>
      </c>
      <c r="BM1409" s="115" t="s">
        <v>3102</v>
      </c>
    </row>
    <row r="1410" spans="2:65" s="1" customFormat="1" ht="68.25">
      <c r="B1410" s="25"/>
      <c r="D1410" s="117" t="s">
        <v>114</v>
      </c>
      <c r="F1410" s="118" t="s">
        <v>3103</v>
      </c>
      <c r="L1410" s="25"/>
      <c r="M1410" s="119"/>
      <c r="T1410" s="46"/>
      <c r="AT1410" s="13" t="s">
        <v>114</v>
      </c>
      <c r="AU1410" s="13" t="s">
        <v>66</v>
      </c>
    </row>
    <row r="1411" spans="2:65" s="1" customFormat="1" ht="24.2" customHeight="1">
      <c r="B1411" s="104"/>
      <c r="C1411" s="105" t="s">
        <v>1613</v>
      </c>
      <c r="D1411" s="105" t="s">
        <v>107</v>
      </c>
      <c r="E1411" s="106" t="s">
        <v>3104</v>
      </c>
      <c r="F1411" s="107" t="s">
        <v>3105</v>
      </c>
      <c r="G1411" s="108" t="s">
        <v>110</v>
      </c>
      <c r="H1411" s="109">
        <v>1</v>
      </c>
      <c r="I1411" s="110">
        <v>305000</v>
      </c>
      <c r="J1411" s="110">
        <f>ROUND(I1411*H1411,2)</f>
        <v>305000</v>
      </c>
      <c r="K1411" s="107" t="s">
        <v>111</v>
      </c>
      <c r="L1411" s="25"/>
      <c r="M1411" s="111" t="s">
        <v>3</v>
      </c>
      <c r="N1411" s="112" t="s">
        <v>37</v>
      </c>
      <c r="O1411" s="113">
        <v>0</v>
      </c>
      <c r="P1411" s="113">
        <f>O1411*H1411</f>
        <v>0</v>
      </c>
      <c r="Q1411" s="113">
        <v>0</v>
      </c>
      <c r="R1411" s="113">
        <f>Q1411*H1411</f>
        <v>0</v>
      </c>
      <c r="S1411" s="113">
        <v>0</v>
      </c>
      <c r="T1411" s="114">
        <f>S1411*H1411</f>
        <v>0</v>
      </c>
      <c r="AR1411" s="115" t="s">
        <v>112</v>
      </c>
      <c r="AT1411" s="115" t="s">
        <v>107</v>
      </c>
      <c r="AU1411" s="115" t="s">
        <v>66</v>
      </c>
      <c r="AY1411" s="13" t="s">
        <v>113</v>
      </c>
      <c r="BE1411" s="116">
        <f>IF(N1411="základní",J1411,0)</f>
        <v>305000</v>
      </c>
      <c r="BF1411" s="116">
        <f>IF(N1411="snížená",J1411,0)</f>
        <v>0</v>
      </c>
      <c r="BG1411" s="116">
        <f>IF(N1411="zákl. přenesená",J1411,0)</f>
        <v>0</v>
      </c>
      <c r="BH1411" s="116">
        <f>IF(N1411="sníž. přenesená",J1411,0)</f>
        <v>0</v>
      </c>
      <c r="BI1411" s="116">
        <f>IF(N1411="nulová",J1411,0)</f>
        <v>0</v>
      </c>
      <c r="BJ1411" s="13" t="s">
        <v>74</v>
      </c>
      <c r="BK1411" s="116">
        <f>ROUND(I1411*H1411,2)</f>
        <v>305000</v>
      </c>
      <c r="BL1411" s="13" t="s">
        <v>112</v>
      </c>
      <c r="BM1411" s="115" t="s">
        <v>3106</v>
      </c>
    </row>
    <row r="1412" spans="2:65" s="1" customFormat="1" ht="68.25">
      <c r="B1412" s="25"/>
      <c r="D1412" s="117" t="s">
        <v>114</v>
      </c>
      <c r="F1412" s="118" t="s">
        <v>3107</v>
      </c>
      <c r="L1412" s="25"/>
      <c r="M1412" s="119"/>
      <c r="T1412" s="46"/>
      <c r="AT1412" s="13" t="s">
        <v>114</v>
      </c>
      <c r="AU1412" s="13" t="s">
        <v>66</v>
      </c>
    </row>
    <row r="1413" spans="2:65" s="1" customFormat="1" ht="24.2" customHeight="1">
      <c r="B1413" s="104"/>
      <c r="C1413" s="105" t="s">
        <v>3108</v>
      </c>
      <c r="D1413" s="105" t="s">
        <v>107</v>
      </c>
      <c r="E1413" s="106" t="s">
        <v>3109</v>
      </c>
      <c r="F1413" s="107" t="s">
        <v>3110</v>
      </c>
      <c r="G1413" s="108" t="s">
        <v>110</v>
      </c>
      <c r="H1413" s="109">
        <v>1</v>
      </c>
      <c r="I1413" s="110">
        <v>305000</v>
      </c>
      <c r="J1413" s="110">
        <f>ROUND(I1413*H1413,2)</f>
        <v>305000</v>
      </c>
      <c r="K1413" s="107" t="s">
        <v>111</v>
      </c>
      <c r="L1413" s="25"/>
      <c r="M1413" s="111" t="s">
        <v>3</v>
      </c>
      <c r="N1413" s="112" t="s">
        <v>37</v>
      </c>
      <c r="O1413" s="113">
        <v>0</v>
      </c>
      <c r="P1413" s="113">
        <f>O1413*H1413</f>
        <v>0</v>
      </c>
      <c r="Q1413" s="113">
        <v>0</v>
      </c>
      <c r="R1413" s="113">
        <f>Q1413*H1413</f>
        <v>0</v>
      </c>
      <c r="S1413" s="113">
        <v>0</v>
      </c>
      <c r="T1413" s="114">
        <f>S1413*H1413</f>
        <v>0</v>
      </c>
      <c r="AR1413" s="115" t="s">
        <v>112</v>
      </c>
      <c r="AT1413" s="115" t="s">
        <v>107</v>
      </c>
      <c r="AU1413" s="115" t="s">
        <v>66</v>
      </c>
      <c r="AY1413" s="13" t="s">
        <v>113</v>
      </c>
      <c r="BE1413" s="116">
        <f>IF(N1413="základní",J1413,0)</f>
        <v>305000</v>
      </c>
      <c r="BF1413" s="116">
        <f>IF(N1413="snížená",J1413,0)</f>
        <v>0</v>
      </c>
      <c r="BG1413" s="116">
        <f>IF(N1413="zákl. přenesená",J1413,0)</f>
        <v>0</v>
      </c>
      <c r="BH1413" s="116">
        <f>IF(N1413="sníž. přenesená",J1413,0)</f>
        <v>0</v>
      </c>
      <c r="BI1413" s="116">
        <f>IF(N1413="nulová",J1413,0)</f>
        <v>0</v>
      </c>
      <c r="BJ1413" s="13" t="s">
        <v>74</v>
      </c>
      <c r="BK1413" s="116">
        <f>ROUND(I1413*H1413,2)</f>
        <v>305000</v>
      </c>
      <c r="BL1413" s="13" t="s">
        <v>112</v>
      </c>
      <c r="BM1413" s="115" t="s">
        <v>3111</v>
      </c>
    </row>
    <row r="1414" spans="2:65" s="1" customFormat="1" ht="68.25">
      <c r="B1414" s="25"/>
      <c r="D1414" s="117" t="s">
        <v>114</v>
      </c>
      <c r="F1414" s="118" t="s">
        <v>3112</v>
      </c>
      <c r="L1414" s="25"/>
      <c r="M1414" s="119"/>
      <c r="T1414" s="46"/>
      <c r="AT1414" s="13" t="s">
        <v>114</v>
      </c>
      <c r="AU1414" s="13" t="s">
        <v>66</v>
      </c>
    </row>
    <row r="1415" spans="2:65" s="1" customFormat="1" ht="24.2" customHeight="1">
      <c r="B1415" s="104"/>
      <c r="C1415" s="105" t="s">
        <v>1617</v>
      </c>
      <c r="D1415" s="105" t="s">
        <v>107</v>
      </c>
      <c r="E1415" s="106" t="s">
        <v>3113</v>
      </c>
      <c r="F1415" s="107" t="s">
        <v>3114</v>
      </c>
      <c r="G1415" s="108" t="s">
        <v>110</v>
      </c>
      <c r="H1415" s="109">
        <v>1</v>
      </c>
      <c r="I1415" s="110">
        <v>347600</v>
      </c>
      <c r="J1415" s="110">
        <f>ROUND(I1415*H1415,2)</f>
        <v>347600</v>
      </c>
      <c r="K1415" s="107" t="s">
        <v>111</v>
      </c>
      <c r="L1415" s="25"/>
      <c r="M1415" s="111" t="s">
        <v>3</v>
      </c>
      <c r="N1415" s="112" t="s">
        <v>37</v>
      </c>
      <c r="O1415" s="113">
        <v>0</v>
      </c>
      <c r="P1415" s="113">
        <f>O1415*H1415</f>
        <v>0</v>
      </c>
      <c r="Q1415" s="113">
        <v>0</v>
      </c>
      <c r="R1415" s="113">
        <f>Q1415*H1415</f>
        <v>0</v>
      </c>
      <c r="S1415" s="113">
        <v>0</v>
      </c>
      <c r="T1415" s="114">
        <f>S1415*H1415</f>
        <v>0</v>
      </c>
      <c r="AR1415" s="115" t="s">
        <v>112</v>
      </c>
      <c r="AT1415" s="115" t="s">
        <v>107</v>
      </c>
      <c r="AU1415" s="115" t="s">
        <v>66</v>
      </c>
      <c r="AY1415" s="13" t="s">
        <v>113</v>
      </c>
      <c r="BE1415" s="116">
        <f>IF(N1415="základní",J1415,0)</f>
        <v>347600</v>
      </c>
      <c r="BF1415" s="116">
        <f>IF(N1415="snížená",J1415,0)</f>
        <v>0</v>
      </c>
      <c r="BG1415" s="116">
        <f>IF(N1415="zákl. přenesená",J1415,0)</f>
        <v>0</v>
      </c>
      <c r="BH1415" s="116">
        <f>IF(N1415="sníž. přenesená",J1415,0)</f>
        <v>0</v>
      </c>
      <c r="BI1415" s="116">
        <f>IF(N1415="nulová",J1415,0)</f>
        <v>0</v>
      </c>
      <c r="BJ1415" s="13" t="s">
        <v>74</v>
      </c>
      <c r="BK1415" s="116">
        <f>ROUND(I1415*H1415,2)</f>
        <v>347600</v>
      </c>
      <c r="BL1415" s="13" t="s">
        <v>112</v>
      </c>
      <c r="BM1415" s="115" t="s">
        <v>3115</v>
      </c>
    </row>
    <row r="1416" spans="2:65" s="1" customFormat="1" ht="68.25">
      <c r="B1416" s="25"/>
      <c r="D1416" s="117" t="s">
        <v>114</v>
      </c>
      <c r="F1416" s="118" t="s">
        <v>3116</v>
      </c>
      <c r="L1416" s="25"/>
      <c r="M1416" s="119"/>
      <c r="T1416" s="46"/>
      <c r="AT1416" s="13" t="s">
        <v>114</v>
      </c>
      <c r="AU1416" s="13" t="s">
        <v>66</v>
      </c>
    </row>
    <row r="1417" spans="2:65" s="1" customFormat="1" ht="24.2" customHeight="1">
      <c r="B1417" s="104"/>
      <c r="C1417" s="105" t="s">
        <v>3117</v>
      </c>
      <c r="D1417" s="105" t="s">
        <v>107</v>
      </c>
      <c r="E1417" s="106" t="s">
        <v>3118</v>
      </c>
      <c r="F1417" s="107" t="s">
        <v>3119</v>
      </c>
      <c r="G1417" s="108" t="s">
        <v>110</v>
      </c>
      <c r="H1417" s="109">
        <v>1</v>
      </c>
      <c r="I1417" s="110">
        <v>347600</v>
      </c>
      <c r="J1417" s="110">
        <f>ROUND(I1417*H1417,2)</f>
        <v>347600</v>
      </c>
      <c r="K1417" s="107" t="s">
        <v>111</v>
      </c>
      <c r="L1417" s="25"/>
      <c r="M1417" s="111" t="s">
        <v>3</v>
      </c>
      <c r="N1417" s="112" t="s">
        <v>37</v>
      </c>
      <c r="O1417" s="113">
        <v>0</v>
      </c>
      <c r="P1417" s="113">
        <f>O1417*H1417</f>
        <v>0</v>
      </c>
      <c r="Q1417" s="113">
        <v>0</v>
      </c>
      <c r="R1417" s="113">
        <f>Q1417*H1417</f>
        <v>0</v>
      </c>
      <c r="S1417" s="113">
        <v>0</v>
      </c>
      <c r="T1417" s="114">
        <f>S1417*H1417</f>
        <v>0</v>
      </c>
      <c r="AR1417" s="115" t="s">
        <v>112</v>
      </c>
      <c r="AT1417" s="115" t="s">
        <v>107</v>
      </c>
      <c r="AU1417" s="115" t="s">
        <v>66</v>
      </c>
      <c r="AY1417" s="13" t="s">
        <v>113</v>
      </c>
      <c r="BE1417" s="116">
        <f>IF(N1417="základní",J1417,0)</f>
        <v>347600</v>
      </c>
      <c r="BF1417" s="116">
        <f>IF(N1417="snížená",J1417,0)</f>
        <v>0</v>
      </c>
      <c r="BG1417" s="116">
        <f>IF(N1417="zákl. přenesená",J1417,0)</f>
        <v>0</v>
      </c>
      <c r="BH1417" s="116">
        <f>IF(N1417="sníž. přenesená",J1417,0)</f>
        <v>0</v>
      </c>
      <c r="BI1417" s="116">
        <f>IF(N1417="nulová",J1417,0)</f>
        <v>0</v>
      </c>
      <c r="BJ1417" s="13" t="s">
        <v>74</v>
      </c>
      <c r="BK1417" s="116">
        <f>ROUND(I1417*H1417,2)</f>
        <v>347600</v>
      </c>
      <c r="BL1417" s="13" t="s">
        <v>112</v>
      </c>
      <c r="BM1417" s="115" t="s">
        <v>3120</v>
      </c>
    </row>
    <row r="1418" spans="2:65" s="1" customFormat="1" ht="68.25">
      <c r="B1418" s="25"/>
      <c r="D1418" s="117" t="s">
        <v>114</v>
      </c>
      <c r="F1418" s="118" t="s">
        <v>3121</v>
      </c>
      <c r="L1418" s="25"/>
      <c r="M1418" s="119"/>
      <c r="T1418" s="46"/>
      <c r="AT1418" s="13" t="s">
        <v>114</v>
      </c>
      <c r="AU1418" s="13" t="s">
        <v>66</v>
      </c>
    </row>
    <row r="1419" spans="2:65" s="1" customFormat="1" ht="24.2" customHeight="1">
      <c r="B1419" s="104"/>
      <c r="C1419" s="105" t="s">
        <v>1622</v>
      </c>
      <c r="D1419" s="105" t="s">
        <v>107</v>
      </c>
      <c r="E1419" s="106" t="s">
        <v>3122</v>
      </c>
      <c r="F1419" s="107" t="s">
        <v>3123</v>
      </c>
      <c r="G1419" s="108" t="s">
        <v>110</v>
      </c>
      <c r="H1419" s="109">
        <v>1</v>
      </c>
      <c r="I1419" s="110">
        <v>426600</v>
      </c>
      <c r="J1419" s="110">
        <f>ROUND(I1419*H1419,2)</f>
        <v>426600</v>
      </c>
      <c r="K1419" s="107" t="s">
        <v>111</v>
      </c>
      <c r="L1419" s="25"/>
      <c r="M1419" s="111" t="s">
        <v>3</v>
      </c>
      <c r="N1419" s="112" t="s">
        <v>37</v>
      </c>
      <c r="O1419" s="113">
        <v>0</v>
      </c>
      <c r="P1419" s="113">
        <f>O1419*H1419</f>
        <v>0</v>
      </c>
      <c r="Q1419" s="113">
        <v>0</v>
      </c>
      <c r="R1419" s="113">
        <f>Q1419*H1419</f>
        <v>0</v>
      </c>
      <c r="S1419" s="113">
        <v>0</v>
      </c>
      <c r="T1419" s="114">
        <f>S1419*H1419</f>
        <v>0</v>
      </c>
      <c r="AR1419" s="115" t="s">
        <v>112</v>
      </c>
      <c r="AT1419" s="115" t="s">
        <v>107</v>
      </c>
      <c r="AU1419" s="115" t="s">
        <v>66</v>
      </c>
      <c r="AY1419" s="13" t="s">
        <v>113</v>
      </c>
      <c r="BE1419" s="116">
        <f>IF(N1419="základní",J1419,0)</f>
        <v>426600</v>
      </c>
      <c r="BF1419" s="116">
        <f>IF(N1419="snížená",J1419,0)</f>
        <v>0</v>
      </c>
      <c r="BG1419" s="116">
        <f>IF(N1419="zákl. přenesená",J1419,0)</f>
        <v>0</v>
      </c>
      <c r="BH1419" s="116">
        <f>IF(N1419="sníž. přenesená",J1419,0)</f>
        <v>0</v>
      </c>
      <c r="BI1419" s="116">
        <f>IF(N1419="nulová",J1419,0)</f>
        <v>0</v>
      </c>
      <c r="BJ1419" s="13" t="s">
        <v>74</v>
      </c>
      <c r="BK1419" s="116">
        <f>ROUND(I1419*H1419,2)</f>
        <v>426600</v>
      </c>
      <c r="BL1419" s="13" t="s">
        <v>112</v>
      </c>
      <c r="BM1419" s="115" t="s">
        <v>3124</v>
      </c>
    </row>
    <row r="1420" spans="2:65" s="1" customFormat="1" ht="68.25">
      <c r="B1420" s="25"/>
      <c r="D1420" s="117" t="s">
        <v>114</v>
      </c>
      <c r="F1420" s="118" t="s">
        <v>3125</v>
      </c>
      <c r="L1420" s="25"/>
      <c r="M1420" s="119"/>
      <c r="T1420" s="46"/>
      <c r="AT1420" s="13" t="s">
        <v>114</v>
      </c>
      <c r="AU1420" s="13" t="s">
        <v>66</v>
      </c>
    </row>
    <row r="1421" spans="2:65" s="1" customFormat="1" ht="21.75" customHeight="1">
      <c r="B1421" s="104"/>
      <c r="C1421" s="105" t="s">
        <v>3126</v>
      </c>
      <c r="D1421" s="105" t="s">
        <v>107</v>
      </c>
      <c r="E1421" s="106" t="s">
        <v>3127</v>
      </c>
      <c r="F1421" s="107" t="s">
        <v>3128</v>
      </c>
      <c r="G1421" s="108" t="s">
        <v>110</v>
      </c>
      <c r="H1421" s="109">
        <v>1</v>
      </c>
      <c r="I1421" s="110">
        <v>219600</v>
      </c>
      <c r="J1421" s="110">
        <f>ROUND(I1421*H1421,2)</f>
        <v>219600</v>
      </c>
      <c r="K1421" s="107" t="s">
        <v>111</v>
      </c>
      <c r="L1421" s="25"/>
      <c r="M1421" s="111" t="s">
        <v>3</v>
      </c>
      <c r="N1421" s="112" t="s">
        <v>37</v>
      </c>
      <c r="O1421" s="113">
        <v>0</v>
      </c>
      <c r="P1421" s="113">
        <f>O1421*H1421</f>
        <v>0</v>
      </c>
      <c r="Q1421" s="113">
        <v>0</v>
      </c>
      <c r="R1421" s="113">
        <f>Q1421*H1421</f>
        <v>0</v>
      </c>
      <c r="S1421" s="113">
        <v>0</v>
      </c>
      <c r="T1421" s="114">
        <f>S1421*H1421</f>
        <v>0</v>
      </c>
      <c r="AR1421" s="115" t="s">
        <v>112</v>
      </c>
      <c r="AT1421" s="115" t="s">
        <v>107</v>
      </c>
      <c r="AU1421" s="115" t="s">
        <v>66</v>
      </c>
      <c r="AY1421" s="13" t="s">
        <v>113</v>
      </c>
      <c r="BE1421" s="116">
        <f>IF(N1421="základní",J1421,0)</f>
        <v>219600</v>
      </c>
      <c r="BF1421" s="116">
        <f>IF(N1421="snížená",J1421,0)</f>
        <v>0</v>
      </c>
      <c r="BG1421" s="116">
        <f>IF(N1421="zákl. přenesená",J1421,0)</f>
        <v>0</v>
      </c>
      <c r="BH1421" s="116">
        <f>IF(N1421="sníž. přenesená",J1421,0)</f>
        <v>0</v>
      </c>
      <c r="BI1421" s="116">
        <f>IF(N1421="nulová",J1421,0)</f>
        <v>0</v>
      </c>
      <c r="BJ1421" s="13" t="s">
        <v>74</v>
      </c>
      <c r="BK1421" s="116">
        <f>ROUND(I1421*H1421,2)</f>
        <v>219600</v>
      </c>
      <c r="BL1421" s="13" t="s">
        <v>112</v>
      </c>
      <c r="BM1421" s="115" t="s">
        <v>3129</v>
      </c>
    </row>
    <row r="1422" spans="2:65" s="1" customFormat="1" ht="68.25">
      <c r="B1422" s="25"/>
      <c r="D1422" s="117" t="s">
        <v>114</v>
      </c>
      <c r="F1422" s="118" t="s">
        <v>3130</v>
      </c>
      <c r="L1422" s="25"/>
      <c r="M1422" s="119"/>
      <c r="T1422" s="46"/>
      <c r="AT1422" s="13" t="s">
        <v>114</v>
      </c>
      <c r="AU1422" s="13" t="s">
        <v>66</v>
      </c>
    </row>
    <row r="1423" spans="2:65" s="1" customFormat="1" ht="21.75" customHeight="1">
      <c r="B1423" s="104"/>
      <c r="C1423" s="105" t="s">
        <v>1626</v>
      </c>
      <c r="D1423" s="105" t="s">
        <v>107</v>
      </c>
      <c r="E1423" s="106" t="s">
        <v>3131</v>
      </c>
      <c r="F1423" s="107" t="s">
        <v>3132</v>
      </c>
      <c r="G1423" s="108" t="s">
        <v>110</v>
      </c>
      <c r="H1423" s="109">
        <v>1</v>
      </c>
      <c r="I1423" s="110">
        <v>225000</v>
      </c>
      <c r="J1423" s="110">
        <f>ROUND(I1423*H1423,2)</f>
        <v>225000</v>
      </c>
      <c r="K1423" s="107" t="s">
        <v>111</v>
      </c>
      <c r="L1423" s="25"/>
      <c r="M1423" s="111" t="s">
        <v>3</v>
      </c>
      <c r="N1423" s="112" t="s">
        <v>37</v>
      </c>
      <c r="O1423" s="113">
        <v>0</v>
      </c>
      <c r="P1423" s="113">
        <f>O1423*H1423</f>
        <v>0</v>
      </c>
      <c r="Q1423" s="113">
        <v>0</v>
      </c>
      <c r="R1423" s="113">
        <f>Q1423*H1423</f>
        <v>0</v>
      </c>
      <c r="S1423" s="113">
        <v>0</v>
      </c>
      <c r="T1423" s="114">
        <f>S1423*H1423</f>
        <v>0</v>
      </c>
      <c r="AR1423" s="115" t="s">
        <v>112</v>
      </c>
      <c r="AT1423" s="115" t="s">
        <v>107</v>
      </c>
      <c r="AU1423" s="115" t="s">
        <v>66</v>
      </c>
      <c r="AY1423" s="13" t="s">
        <v>113</v>
      </c>
      <c r="BE1423" s="116">
        <f>IF(N1423="základní",J1423,0)</f>
        <v>225000</v>
      </c>
      <c r="BF1423" s="116">
        <f>IF(N1423="snížená",J1423,0)</f>
        <v>0</v>
      </c>
      <c r="BG1423" s="116">
        <f>IF(N1423="zákl. přenesená",J1423,0)</f>
        <v>0</v>
      </c>
      <c r="BH1423" s="116">
        <f>IF(N1423="sníž. přenesená",J1423,0)</f>
        <v>0</v>
      </c>
      <c r="BI1423" s="116">
        <f>IF(N1423="nulová",J1423,0)</f>
        <v>0</v>
      </c>
      <c r="BJ1423" s="13" t="s">
        <v>74</v>
      </c>
      <c r="BK1423" s="116">
        <f>ROUND(I1423*H1423,2)</f>
        <v>225000</v>
      </c>
      <c r="BL1423" s="13" t="s">
        <v>112</v>
      </c>
      <c r="BM1423" s="115" t="s">
        <v>3133</v>
      </c>
    </row>
    <row r="1424" spans="2:65" s="1" customFormat="1" ht="68.25">
      <c r="B1424" s="25"/>
      <c r="D1424" s="117" t="s">
        <v>114</v>
      </c>
      <c r="F1424" s="118" t="s">
        <v>3134</v>
      </c>
      <c r="L1424" s="25"/>
      <c r="M1424" s="119"/>
      <c r="T1424" s="46"/>
      <c r="AT1424" s="13" t="s">
        <v>114</v>
      </c>
      <c r="AU1424" s="13" t="s">
        <v>66</v>
      </c>
    </row>
    <row r="1425" spans="2:65" s="1" customFormat="1" ht="21.75" customHeight="1">
      <c r="B1425" s="104"/>
      <c r="C1425" s="105" t="s">
        <v>3135</v>
      </c>
      <c r="D1425" s="105" t="s">
        <v>107</v>
      </c>
      <c r="E1425" s="106" t="s">
        <v>3136</v>
      </c>
      <c r="F1425" s="107" t="s">
        <v>3137</v>
      </c>
      <c r="G1425" s="108" t="s">
        <v>110</v>
      </c>
      <c r="H1425" s="109">
        <v>1</v>
      </c>
      <c r="I1425" s="110">
        <v>244900</v>
      </c>
      <c r="J1425" s="110">
        <f>ROUND(I1425*H1425,2)</f>
        <v>244900</v>
      </c>
      <c r="K1425" s="107" t="s">
        <v>111</v>
      </c>
      <c r="L1425" s="25"/>
      <c r="M1425" s="111" t="s">
        <v>3</v>
      </c>
      <c r="N1425" s="112" t="s">
        <v>37</v>
      </c>
      <c r="O1425" s="113">
        <v>0</v>
      </c>
      <c r="P1425" s="113">
        <f>O1425*H1425</f>
        <v>0</v>
      </c>
      <c r="Q1425" s="113">
        <v>0</v>
      </c>
      <c r="R1425" s="113">
        <f>Q1425*H1425</f>
        <v>0</v>
      </c>
      <c r="S1425" s="113">
        <v>0</v>
      </c>
      <c r="T1425" s="114">
        <f>S1425*H1425</f>
        <v>0</v>
      </c>
      <c r="AR1425" s="115" t="s">
        <v>112</v>
      </c>
      <c r="AT1425" s="115" t="s">
        <v>107</v>
      </c>
      <c r="AU1425" s="115" t="s">
        <v>66</v>
      </c>
      <c r="AY1425" s="13" t="s">
        <v>113</v>
      </c>
      <c r="BE1425" s="116">
        <f>IF(N1425="základní",J1425,0)</f>
        <v>244900</v>
      </c>
      <c r="BF1425" s="116">
        <f>IF(N1425="snížená",J1425,0)</f>
        <v>0</v>
      </c>
      <c r="BG1425" s="116">
        <f>IF(N1425="zákl. přenesená",J1425,0)</f>
        <v>0</v>
      </c>
      <c r="BH1425" s="116">
        <f>IF(N1425="sníž. přenesená",J1425,0)</f>
        <v>0</v>
      </c>
      <c r="BI1425" s="116">
        <f>IF(N1425="nulová",J1425,0)</f>
        <v>0</v>
      </c>
      <c r="BJ1425" s="13" t="s">
        <v>74</v>
      </c>
      <c r="BK1425" s="116">
        <f>ROUND(I1425*H1425,2)</f>
        <v>244900</v>
      </c>
      <c r="BL1425" s="13" t="s">
        <v>112</v>
      </c>
      <c r="BM1425" s="115" t="s">
        <v>3138</v>
      </c>
    </row>
    <row r="1426" spans="2:65" s="1" customFormat="1" ht="68.25">
      <c r="B1426" s="25"/>
      <c r="D1426" s="117" t="s">
        <v>114</v>
      </c>
      <c r="F1426" s="118" t="s">
        <v>3139</v>
      </c>
      <c r="L1426" s="25"/>
      <c r="M1426" s="119"/>
      <c r="T1426" s="46"/>
      <c r="AT1426" s="13" t="s">
        <v>114</v>
      </c>
      <c r="AU1426" s="13" t="s">
        <v>66</v>
      </c>
    </row>
    <row r="1427" spans="2:65" s="1" customFormat="1" ht="21.75" customHeight="1">
      <c r="B1427" s="104"/>
      <c r="C1427" s="105" t="s">
        <v>1631</v>
      </c>
      <c r="D1427" s="105" t="s">
        <v>107</v>
      </c>
      <c r="E1427" s="106" t="s">
        <v>3140</v>
      </c>
      <c r="F1427" s="107" t="s">
        <v>3141</v>
      </c>
      <c r="G1427" s="108" t="s">
        <v>110</v>
      </c>
      <c r="H1427" s="109">
        <v>1</v>
      </c>
      <c r="I1427" s="110">
        <v>287600</v>
      </c>
      <c r="J1427" s="110">
        <f>ROUND(I1427*H1427,2)</f>
        <v>287600</v>
      </c>
      <c r="K1427" s="107" t="s">
        <v>111</v>
      </c>
      <c r="L1427" s="25"/>
      <c r="M1427" s="111" t="s">
        <v>3</v>
      </c>
      <c r="N1427" s="112" t="s">
        <v>37</v>
      </c>
      <c r="O1427" s="113">
        <v>0</v>
      </c>
      <c r="P1427" s="113">
        <f>O1427*H1427</f>
        <v>0</v>
      </c>
      <c r="Q1427" s="113">
        <v>0</v>
      </c>
      <c r="R1427" s="113">
        <f>Q1427*H1427</f>
        <v>0</v>
      </c>
      <c r="S1427" s="113">
        <v>0</v>
      </c>
      <c r="T1427" s="114">
        <f>S1427*H1427</f>
        <v>0</v>
      </c>
      <c r="AR1427" s="115" t="s">
        <v>112</v>
      </c>
      <c r="AT1427" s="115" t="s">
        <v>107</v>
      </c>
      <c r="AU1427" s="115" t="s">
        <v>66</v>
      </c>
      <c r="AY1427" s="13" t="s">
        <v>113</v>
      </c>
      <c r="BE1427" s="116">
        <f>IF(N1427="základní",J1427,0)</f>
        <v>287600</v>
      </c>
      <c r="BF1427" s="116">
        <f>IF(N1427="snížená",J1427,0)</f>
        <v>0</v>
      </c>
      <c r="BG1427" s="116">
        <f>IF(N1427="zákl. přenesená",J1427,0)</f>
        <v>0</v>
      </c>
      <c r="BH1427" s="116">
        <f>IF(N1427="sníž. přenesená",J1427,0)</f>
        <v>0</v>
      </c>
      <c r="BI1427" s="116">
        <f>IF(N1427="nulová",J1427,0)</f>
        <v>0</v>
      </c>
      <c r="BJ1427" s="13" t="s">
        <v>74</v>
      </c>
      <c r="BK1427" s="116">
        <f>ROUND(I1427*H1427,2)</f>
        <v>287600</v>
      </c>
      <c r="BL1427" s="13" t="s">
        <v>112</v>
      </c>
      <c r="BM1427" s="115" t="s">
        <v>3142</v>
      </c>
    </row>
    <row r="1428" spans="2:65" s="1" customFormat="1" ht="68.25">
      <c r="B1428" s="25"/>
      <c r="D1428" s="117" t="s">
        <v>114</v>
      </c>
      <c r="F1428" s="118" t="s">
        <v>3143</v>
      </c>
      <c r="L1428" s="25"/>
      <c r="M1428" s="119"/>
      <c r="T1428" s="46"/>
      <c r="AT1428" s="13" t="s">
        <v>114</v>
      </c>
      <c r="AU1428" s="13" t="s">
        <v>66</v>
      </c>
    </row>
    <row r="1429" spans="2:65" s="1" customFormat="1" ht="21.75" customHeight="1">
      <c r="B1429" s="104"/>
      <c r="C1429" s="105" t="s">
        <v>3144</v>
      </c>
      <c r="D1429" s="105" t="s">
        <v>107</v>
      </c>
      <c r="E1429" s="106" t="s">
        <v>3145</v>
      </c>
      <c r="F1429" s="107" t="s">
        <v>3146</v>
      </c>
      <c r="G1429" s="108" t="s">
        <v>110</v>
      </c>
      <c r="H1429" s="109">
        <v>1</v>
      </c>
      <c r="I1429" s="110">
        <v>305000</v>
      </c>
      <c r="J1429" s="110">
        <f>ROUND(I1429*H1429,2)</f>
        <v>305000</v>
      </c>
      <c r="K1429" s="107" t="s">
        <v>111</v>
      </c>
      <c r="L1429" s="25"/>
      <c r="M1429" s="111" t="s">
        <v>3</v>
      </c>
      <c r="N1429" s="112" t="s">
        <v>37</v>
      </c>
      <c r="O1429" s="113">
        <v>0</v>
      </c>
      <c r="P1429" s="113">
        <f>O1429*H1429</f>
        <v>0</v>
      </c>
      <c r="Q1429" s="113">
        <v>0</v>
      </c>
      <c r="R1429" s="113">
        <f>Q1429*H1429</f>
        <v>0</v>
      </c>
      <c r="S1429" s="113">
        <v>0</v>
      </c>
      <c r="T1429" s="114">
        <f>S1429*H1429</f>
        <v>0</v>
      </c>
      <c r="AR1429" s="115" t="s">
        <v>112</v>
      </c>
      <c r="AT1429" s="115" t="s">
        <v>107</v>
      </c>
      <c r="AU1429" s="115" t="s">
        <v>66</v>
      </c>
      <c r="AY1429" s="13" t="s">
        <v>113</v>
      </c>
      <c r="BE1429" s="116">
        <f>IF(N1429="základní",J1429,0)</f>
        <v>305000</v>
      </c>
      <c r="BF1429" s="116">
        <f>IF(N1429="snížená",J1429,0)</f>
        <v>0</v>
      </c>
      <c r="BG1429" s="116">
        <f>IF(N1429="zákl. přenesená",J1429,0)</f>
        <v>0</v>
      </c>
      <c r="BH1429" s="116">
        <f>IF(N1429="sníž. přenesená",J1429,0)</f>
        <v>0</v>
      </c>
      <c r="BI1429" s="116">
        <f>IF(N1429="nulová",J1429,0)</f>
        <v>0</v>
      </c>
      <c r="BJ1429" s="13" t="s">
        <v>74</v>
      </c>
      <c r="BK1429" s="116">
        <f>ROUND(I1429*H1429,2)</f>
        <v>305000</v>
      </c>
      <c r="BL1429" s="13" t="s">
        <v>112</v>
      </c>
      <c r="BM1429" s="115" t="s">
        <v>3147</v>
      </c>
    </row>
    <row r="1430" spans="2:65" s="1" customFormat="1" ht="68.25">
      <c r="B1430" s="25"/>
      <c r="D1430" s="117" t="s">
        <v>114</v>
      </c>
      <c r="F1430" s="118" t="s">
        <v>3148</v>
      </c>
      <c r="L1430" s="25"/>
      <c r="M1430" s="119"/>
      <c r="T1430" s="46"/>
      <c r="AT1430" s="13" t="s">
        <v>114</v>
      </c>
      <c r="AU1430" s="13" t="s">
        <v>66</v>
      </c>
    </row>
    <row r="1431" spans="2:65" s="1" customFormat="1" ht="21.75" customHeight="1">
      <c r="B1431" s="104"/>
      <c r="C1431" s="105" t="s">
        <v>1635</v>
      </c>
      <c r="D1431" s="105" t="s">
        <v>107</v>
      </c>
      <c r="E1431" s="106" t="s">
        <v>3149</v>
      </c>
      <c r="F1431" s="107" t="s">
        <v>3150</v>
      </c>
      <c r="G1431" s="108" t="s">
        <v>110</v>
      </c>
      <c r="H1431" s="109">
        <v>1</v>
      </c>
      <c r="I1431" s="110">
        <v>339700</v>
      </c>
      <c r="J1431" s="110">
        <f>ROUND(I1431*H1431,2)</f>
        <v>339700</v>
      </c>
      <c r="K1431" s="107" t="s">
        <v>111</v>
      </c>
      <c r="L1431" s="25"/>
      <c r="M1431" s="111" t="s">
        <v>3</v>
      </c>
      <c r="N1431" s="112" t="s">
        <v>37</v>
      </c>
      <c r="O1431" s="113">
        <v>0</v>
      </c>
      <c r="P1431" s="113">
        <f>O1431*H1431</f>
        <v>0</v>
      </c>
      <c r="Q1431" s="113">
        <v>0</v>
      </c>
      <c r="R1431" s="113">
        <f>Q1431*H1431</f>
        <v>0</v>
      </c>
      <c r="S1431" s="113">
        <v>0</v>
      </c>
      <c r="T1431" s="114">
        <f>S1431*H1431</f>
        <v>0</v>
      </c>
      <c r="AR1431" s="115" t="s">
        <v>112</v>
      </c>
      <c r="AT1431" s="115" t="s">
        <v>107</v>
      </c>
      <c r="AU1431" s="115" t="s">
        <v>66</v>
      </c>
      <c r="AY1431" s="13" t="s">
        <v>113</v>
      </c>
      <c r="BE1431" s="116">
        <f>IF(N1431="základní",J1431,0)</f>
        <v>339700</v>
      </c>
      <c r="BF1431" s="116">
        <f>IF(N1431="snížená",J1431,0)</f>
        <v>0</v>
      </c>
      <c r="BG1431" s="116">
        <f>IF(N1431="zákl. přenesená",J1431,0)</f>
        <v>0</v>
      </c>
      <c r="BH1431" s="116">
        <f>IF(N1431="sníž. přenesená",J1431,0)</f>
        <v>0</v>
      </c>
      <c r="BI1431" s="116">
        <f>IF(N1431="nulová",J1431,0)</f>
        <v>0</v>
      </c>
      <c r="BJ1431" s="13" t="s">
        <v>74</v>
      </c>
      <c r="BK1431" s="116">
        <f>ROUND(I1431*H1431,2)</f>
        <v>339700</v>
      </c>
      <c r="BL1431" s="13" t="s">
        <v>112</v>
      </c>
      <c r="BM1431" s="115" t="s">
        <v>3151</v>
      </c>
    </row>
    <row r="1432" spans="2:65" s="1" customFormat="1" ht="68.25">
      <c r="B1432" s="25"/>
      <c r="D1432" s="117" t="s">
        <v>114</v>
      </c>
      <c r="F1432" s="118" t="s">
        <v>3152</v>
      </c>
      <c r="L1432" s="25"/>
      <c r="M1432" s="119"/>
      <c r="T1432" s="46"/>
      <c r="AT1432" s="13" t="s">
        <v>114</v>
      </c>
      <c r="AU1432" s="13" t="s">
        <v>66</v>
      </c>
    </row>
    <row r="1433" spans="2:65" s="1" customFormat="1" ht="21.75" customHeight="1">
      <c r="B1433" s="104"/>
      <c r="C1433" s="105" t="s">
        <v>3153</v>
      </c>
      <c r="D1433" s="105" t="s">
        <v>107</v>
      </c>
      <c r="E1433" s="106" t="s">
        <v>3154</v>
      </c>
      <c r="F1433" s="107" t="s">
        <v>3155</v>
      </c>
      <c r="G1433" s="108" t="s">
        <v>110</v>
      </c>
      <c r="H1433" s="109">
        <v>1</v>
      </c>
      <c r="I1433" s="110">
        <v>222800</v>
      </c>
      <c r="J1433" s="110">
        <f>ROUND(I1433*H1433,2)</f>
        <v>222800</v>
      </c>
      <c r="K1433" s="107" t="s">
        <v>111</v>
      </c>
      <c r="L1433" s="25"/>
      <c r="M1433" s="111" t="s">
        <v>3</v>
      </c>
      <c r="N1433" s="112" t="s">
        <v>37</v>
      </c>
      <c r="O1433" s="113">
        <v>0</v>
      </c>
      <c r="P1433" s="113">
        <f>O1433*H1433</f>
        <v>0</v>
      </c>
      <c r="Q1433" s="113">
        <v>0</v>
      </c>
      <c r="R1433" s="113">
        <f>Q1433*H1433</f>
        <v>0</v>
      </c>
      <c r="S1433" s="113">
        <v>0</v>
      </c>
      <c r="T1433" s="114">
        <f>S1433*H1433</f>
        <v>0</v>
      </c>
      <c r="AR1433" s="115" t="s">
        <v>112</v>
      </c>
      <c r="AT1433" s="115" t="s">
        <v>107</v>
      </c>
      <c r="AU1433" s="115" t="s">
        <v>66</v>
      </c>
      <c r="AY1433" s="13" t="s">
        <v>113</v>
      </c>
      <c r="BE1433" s="116">
        <f>IF(N1433="základní",J1433,0)</f>
        <v>222800</v>
      </c>
      <c r="BF1433" s="116">
        <f>IF(N1433="snížená",J1433,0)</f>
        <v>0</v>
      </c>
      <c r="BG1433" s="116">
        <f>IF(N1433="zákl. přenesená",J1433,0)</f>
        <v>0</v>
      </c>
      <c r="BH1433" s="116">
        <f>IF(N1433="sníž. přenesená",J1433,0)</f>
        <v>0</v>
      </c>
      <c r="BI1433" s="116">
        <f>IF(N1433="nulová",J1433,0)</f>
        <v>0</v>
      </c>
      <c r="BJ1433" s="13" t="s">
        <v>74</v>
      </c>
      <c r="BK1433" s="116">
        <f>ROUND(I1433*H1433,2)</f>
        <v>222800</v>
      </c>
      <c r="BL1433" s="13" t="s">
        <v>112</v>
      </c>
      <c r="BM1433" s="115" t="s">
        <v>3156</v>
      </c>
    </row>
    <row r="1434" spans="2:65" s="1" customFormat="1" ht="68.25">
      <c r="B1434" s="25"/>
      <c r="D1434" s="117" t="s">
        <v>114</v>
      </c>
      <c r="F1434" s="118" t="s">
        <v>3157</v>
      </c>
      <c r="L1434" s="25"/>
      <c r="M1434" s="119"/>
      <c r="T1434" s="46"/>
      <c r="AT1434" s="13" t="s">
        <v>114</v>
      </c>
      <c r="AU1434" s="13" t="s">
        <v>66</v>
      </c>
    </row>
    <row r="1435" spans="2:65" s="1" customFormat="1" ht="21.75" customHeight="1">
      <c r="B1435" s="104"/>
      <c r="C1435" s="105" t="s">
        <v>1640</v>
      </c>
      <c r="D1435" s="105" t="s">
        <v>107</v>
      </c>
      <c r="E1435" s="106" t="s">
        <v>3158</v>
      </c>
      <c r="F1435" s="107" t="s">
        <v>3159</v>
      </c>
      <c r="G1435" s="108" t="s">
        <v>110</v>
      </c>
      <c r="H1435" s="109">
        <v>1</v>
      </c>
      <c r="I1435" s="110">
        <v>250100</v>
      </c>
      <c r="J1435" s="110">
        <f>ROUND(I1435*H1435,2)</f>
        <v>250100</v>
      </c>
      <c r="K1435" s="107" t="s">
        <v>111</v>
      </c>
      <c r="L1435" s="25"/>
      <c r="M1435" s="111" t="s">
        <v>3</v>
      </c>
      <c r="N1435" s="112" t="s">
        <v>37</v>
      </c>
      <c r="O1435" s="113">
        <v>0</v>
      </c>
      <c r="P1435" s="113">
        <f>O1435*H1435</f>
        <v>0</v>
      </c>
      <c r="Q1435" s="113">
        <v>0</v>
      </c>
      <c r="R1435" s="113">
        <f>Q1435*H1435</f>
        <v>0</v>
      </c>
      <c r="S1435" s="113">
        <v>0</v>
      </c>
      <c r="T1435" s="114">
        <f>S1435*H1435</f>
        <v>0</v>
      </c>
      <c r="AR1435" s="115" t="s">
        <v>112</v>
      </c>
      <c r="AT1435" s="115" t="s">
        <v>107</v>
      </c>
      <c r="AU1435" s="115" t="s">
        <v>66</v>
      </c>
      <c r="AY1435" s="13" t="s">
        <v>113</v>
      </c>
      <c r="BE1435" s="116">
        <f>IF(N1435="základní",J1435,0)</f>
        <v>250100</v>
      </c>
      <c r="BF1435" s="116">
        <f>IF(N1435="snížená",J1435,0)</f>
        <v>0</v>
      </c>
      <c r="BG1435" s="116">
        <f>IF(N1435="zákl. přenesená",J1435,0)</f>
        <v>0</v>
      </c>
      <c r="BH1435" s="116">
        <f>IF(N1435="sníž. přenesená",J1435,0)</f>
        <v>0</v>
      </c>
      <c r="BI1435" s="116">
        <f>IF(N1435="nulová",J1435,0)</f>
        <v>0</v>
      </c>
      <c r="BJ1435" s="13" t="s">
        <v>74</v>
      </c>
      <c r="BK1435" s="116">
        <f>ROUND(I1435*H1435,2)</f>
        <v>250100</v>
      </c>
      <c r="BL1435" s="13" t="s">
        <v>112</v>
      </c>
      <c r="BM1435" s="115" t="s">
        <v>3160</v>
      </c>
    </row>
    <row r="1436" spans="2:65" s="1" customFormat="1" ht="68.25">
      <c r="B1436" s="25"/>
      <c r="D1436" s="117" t="s">
        <v>114</v>
      </c>
      <c r="F1436" s="118" t="s">
        <v>3161</v>
      </c>
      <c r="L1436" s="25"/>
      <c r="M1436" s="119"/>
      <c r="T1436" s="46"/>
      <c r="AT1436" s="13" t="s">
        <v>114</v>
      </c>
      <c r="AU1436" s="13" t="s">
        <v>66</v>
      </c>
    </row>
    <row r="1437" spans="2:65" s="1" customFormat="1" ht="21.75" customHeight="1">
      <c r="B1437" s="104"/>
      <c r="C1437" s="105" t="s">
        <v>3162</v>
      </c>
      <c r="D1437" s="105" t="s">
        <v>107</v>
      </c>
      <c r="E1437" s="106" t="s">
        <v>3163</v>
      </c>
      <c r="F1437" s="107" t="s">
        <v>3164</v>
      </c>
      <c r="G1437" s="108" t="s">
        <v>110</v>
      </c>
      <c r="H1437" s="109">
        <v>1</v>
      </c>
      <c r="I1437" s="110">
        <v>261900</v>
      </c>
      <c r="J1437" s="110">
        <f>ROUND(I1437*H1437,2)</f>
        <v>261900</v>
      </c>
      <c r="K1437" s="107" t="s">
        <v>111</v>
      </c>
      <c r="L1437" s="25"/>
      <c r="M1437" s="111" t="s">
        <v>3</v>
      </c>
      <c r="N1437" s="112" t="s">
        <v>37</v>
      </c>
      <c r="O1437" s="113">
        <v>0</v>
      </c>
      <c r="P1437" s="113">
        <f>O1437*H1437</f>
        <v>0</v>
      </c>
      <c r="Q1437" s="113">
        <v>0</v>
      </c>
      <c r="R1437" s="113">
        <f>Q1437*H1437</f>
        <v>0</v>
      </c>
      <c r="S1437" s="113">
        <v>0</v>
      </c>
      <c r="T1437" s="114">
        <f>S1437*H1437</f>
        <v>0</v>
      </c>
      <c r="AR1437" s="115" t="s">
        <v>112</v>
      </c>
      <c r="AT1437" s="115" t="s">
        <v>107</v>
      </c>
      <c r="AU1437" s="115" t="s">
        <v>66</v>
      </c>
      <c r="AY1437" s="13" t="s">
        <v>113</v>
      </c>
      <c r="BE1437" s="116">
        <f>IF(N1437="základní",J1437,0)</f>
        <v>261900</v>
      </c>
      <c r="BF1437" s="116">
        <f>IF(N1437="snížená",J1437,0)</f>
        <v>0</v>
      </c>
      <c r="BG1437" s="116">
        <f>IF(N1437="zákl. přenesená",J1437,0)</f>
        <v>0</v>
      </c>
      <c r="BH1437" s="116">
        <f>IF(N1437="sníž. přenesená",J1437,0)</f>
        <v>0</v>
      </c>
      <c r="BI1437" s="116">
        <f>IF(N1437="nulová",J1437,0)</f>
        <v>0</v>
      </c>
      <c r="BJ1437" s="13" t="s">
        <v>74</v>
      </c>
      <c r="BK1437" s="116">
        <f>ROUND(I1437*H1437,2)</f>
        <v>261900</v>
      </c>
      <c r="BL1437" s="13" t="s">
        <v>112</v>
      </c>
      <c r="BM1437" s="115" t="s">
        <v>3165</v>
      </c>
    </row>
    <row r="1438" spans="2:65" s="1" customFormat="1" ht="68.25">
      <c r="B1438" s="25"/>
      <c r="D1438" s="117" t="s">
        <v>114</v>
      </c>
      <c r="F1438" s="118" t="s">
        <v>3166</v>
      </c>
      <c r="L1438" s="25"/>
      <c r="M1438" s="119"/>
      <c r="T1438" s="46"/>
      <c r="AT1438" s="13" t="s">
        <v>114</v>
      </c>
      <c r="AU1438" s="13" t="s">
        <v>66</v>
      </c>
    </row>
    <row r="1439" spans="2:65" s="1" customFormat="1" ht="21.75" customHeight="1">
      <c r="B1439" s="104"/>
      <c r="C1439" s="105" t="s">
        <v>1644</v>
      </c>
      <c r="D1439" s="105" t="s">
        <v>107</v>
      </c>
      <c r="E1439" s="106" t="s">
        <v>3167</v>
      </c>
      <c r="F1439" s="107" t="s">
        <v>3168</v>
      </c>
      <c r="G1439" s="108" t="s">
        <v>110</v>
      </c>
      <c r="H1439" s="109">
        <v>1</v>
      </c>
      <c r="I1439" s="110">
        <v>250100</v>
      </c>
      <c r="J1439" s="110">
        <f>ROUND(I1439*H1439,2)</f>
        <v>250100</v>
      </c>
      <c r="K1439" s="107" t="s">
        <v>111</v>
      </c>
      <c r="L1439" s="25"/>
      <c r="M1439" s="111" t="s">
        <v>3</v>
      </c>
      <c r="N1439" s="112" t="s">
        <v>37</v>
      </c>
      <c r="O1439" s="113">
        <v>0</v>
      </c>
      <c r="P1439" s="113">
        <f>O1439*H1439</f>
        <v>0</v>
      </c>
      <c r="Q1439" s="113">
        <v>0</v>
      </c>
      <c r="R1439" s="113">
        <f>Q1439*H1439</f>
        <v>0</v>
      </c>
      <c r="S1439" s="113">
        <v>0</v>
      </c>
      <c r="T1439" s="114">
        <f>S1439*H1439</f>
        <v>0</v>
      </c>
      <c r="AR1439" s="115" t="s">
        <v>112</v>
      </c>
      <c r="AT1439" s="115" t="s">
        <v>107</v>
      </c>
      <c r="AU1439" s="115" t="s">
        <v>66</v>
      </c>
      <c r="AY1439" s="13" t="s">
        <v>113</v>
      </c>
      <c r="BE1439" s="116">
        <f>IF(N1439="základní",J1439,0)</f>
        <v>250100</v>
      </c>
      <c r="BF1439" s="116">
        <f>IF(N1439="snížená",J1439,0)</f>
        <v>0</v>
      </c>
      <c r="BG1439" s="116">
        <f>IF(N1439="zákl. přenesená",J1439,0)</f>
        <v>0</v>
      </c>
      <c r="BH1439" s="116">
        <f>IF(N1439="sníž. přenesená",J1439,0)</f>
        <v>0</v>
      </c>
      <c r="BI1439" s="116">
        <f>IF(N1439="nulová",J1439,0)</f>
        <v>0</v>
      </c>
      <c r="BJ1439" s="13" t="s">
        <v>74</v>
      </c>
      <c r="BK1439" s="116">
        <f>ROUND(I1439*H1439,2)</f>
        <v>250100</v>
      </c>
      <c r="BL1439" s="13" t="s">
        <v>112</v>
      </c>
      <c r="BM1439" s="115" t="s">
        <v>3169</v>
      </c>
    </row>
    <row r="1440" spans="2:65" s="1" customFormat="1" ht="68.25">
      <c r="B1440" s="25"/>
      <c r="D1440" s="117" t="s">
        <v>114</v>
      </c>
      <c r="F1440" s="118" t="s">
        <v>3170</v>
      </c>
      <c r="L1440" s="25"/>
      <c r="M1440" s="119"/>
      <c r="T1440" s="46"/>
      <c r="AT1440" s="13" t="s">
        <v>114</v>
      </c>
      <c r="AU1440" s="13" t="s">
        <v>66</v>
      </c>
    </row>
    <row r="1441" spans="2:65" s="1" customFormat="1" ht="21.75" customHeight="1">
      <c r="B1441" s="104"/>
      <c r="C1441" s="105" t="s">
        <v>3171</v>
      </c>
      <c r="D1441" s="105" t="s">
        <v>107</v>
      </c>
      <c r="E1441" s="106" t="s">
        <v>3172</v>
      </c>
      <c r="F1441" s="107" t="s">
        <v>3173</v>
      </c>
      <c r="G1441" s="108" t="s">
        <v>110</v>
      </c>
      <c r="H1441" s="109">
        <v>1</v>
      </c>
      <c r="I1441" s="110">
        <v>222800</v>
      </c>
      <c r="J1441" s="110">
        <f>ROUND(I1441*H1441,2)</f>
        <v>222800</v>
      </c>
      <c r="K1441" s="107" t="s">
        <v>111</v>
      </c>
      <c r="L1441" s="25"/>
      <c r="M1441" s="111" t="s">
        <v>3</v>
      </c>
      <c r="N1441" s="112" t="s">
        <v>37</v>
      </c>
      <c r="O1441" s="113">
        <v>0</v>
      </c>
      <c r="P1441" s="113">
        <f>O1441*H1441</f>
        <v>0</v>
      </c>
      <c r="Q1441" s="113">
        <v>0</v>
      </c>
      <c r="R1441" s="113">
        <f>Q1441*H1441</f>
        <v>0</v>
      </c>
      <c r="S1441" s="113">
        <v>0</v>
      </c>
      <c r="T1441" s="114">
        <f>S1441*H1441</f>
        <v>0</v>
      </c>
      <c r="AR1441" s="115" t="s">
        <v>112</v>
      </c>
      <c r="AT1441" s="115" t="s">
        <v>107</v>
      </c>
      <c r="AU1441" s="115" t="s">
        <v>66</v>
      </c>
      <c r="AY1441" s="13" t="s">
        <v>113</v>
      </c>
      <c r="BE1441" s="116">
        <f>IF(N1441="základní",J1441,0)</f>
        <v>222800</v>
      </c>
      <c r="BF1441" s="116">
        <f>IF(N1441="snížená",J1441,0)</f>
        <v>0</v>
      </c>
      <c r="BG1441" s="116">
        <f>IF(N1441="zákl. přenesená",J1441,0)</f>
        <v>0</v>
      </c>
      <c r="BH1441" s="116">
        <f>IF(N1441="sníž. přenesená",J1441,0)</f>
        <v>0</v>
      </c>
      <c r="BI1441" s="116">
        <f>IF(N1441="nulová",J1441,0)</f>
        <v>0</v>
      </c>
      <c r="BJ1441" s="13" t="s">
        <v>74</v>
      </c>
      <c r="BK1441" s="116">
        <f>ROUND(I1441*H1441,2)</f>
        <v>222800</v>
      </c>
      <c r="BL1441" s="13" t="s">
        <v>112</v>
      </c>
      <c r="BM1441" s="115" t="s">
        <v>3174</v>
      </c>
    </row>
    <row r="1442" spans="2:65" s="1" customFormat="1" ht="68.25">
      <c r="B1442" s="25"/>
      <c r="D1442" s="117" t="s">
        <v>114</v>
      </c>
      <c r="F1442" s="118" t="s">
        <v>3175</v>
      </c>
      <c r="L1442" s="25"/>
      <c r="M1442" s="119"/>
      <c r="T1442" s="46"/>
      <c r="AT1442" s="13" t="s">
        <v>114</v>
      </c>
      <c r="AU1442" s="13" t="s">
        <v>66</v>
      </c>
    </row>
    <row r="1443" spans="2:65" s="1" customFormat="1" ht="24.2" customHeight="1">
      <c r="B1443" s="104"/>
      <c r="C1443" s="105" t="s">
        <v>1649</v>
      </c>
      <c r="D1443" s="105" t="s">
        <v>107</v>
      </c>
      <c r="E1443" s="106" t="s">
        <v>3176</v>
      </c>
      <c r="F1443" s="107" t="s">
        <v>3177</v>
      </c>
      <c r="G1443" s="108" t="s">
        <v>110</v>
      </c>
      <c r="H1443" s="109">
        <v>1</v>
      </c>
      <c r="I1443" s="110">
        <v>265600</v>
      </c>
      <c r="J1443" s="110">
        <f>ROUND(I1443*H1443,2)</f>
        <v>265600</v>
      </c>
      <c r="K1443" s="107" t="s">
        <v>111</v>
      </c>
      <c r="L1443" s="25"/>
      <c r="M1443" s="111" t="s">
        <v>3</v>
      </c>
      <c r="N1443" s="112" t="s">
        <v>37</v>
      </c>
      <c r="O1443" s="113">
        <v>0</v>
      </c>
      <c r="P1443" s="113">
        <f>O1443*H1443</f>
        <v>0</v>
      </c>
      <c r="Q1443" s="113">
        <v>0</v>
      </c>
      <c r="R1443" s="113">
        <f>Q1443*H1443</f>
        <v>0</v>
      </c>
      <c r="S1443" s="113">
        <v>0</v>
      </c>
      <c r="T1443" s="114">
        <f>S1443*H1443</f>
        <v>0</v>
      </c>
      <c r="AR1443" s="115" t="s">
        <v>112</v>
      </c>
      <c r="AT1443" s="115" t="s">
        <v>107</v>
      </c>
      <c r="AU1443" s="115" t="s">
        <v>66</v>
      </c>
      <c r="AY1443" s="13" t="s">
        <v>113</v>
      </c>
      <c r="BE1443" s="116">
        <f>IF(N1443="základní",J1443,0)</f>
        <v>265600</v>
      </c>
      <c r="BF1443" s="116">
        <f>IF(N1443="snížená",J1443,0)</f>
        <v>0</v>
      </c>
      <c r="BG1443" s="116">
        <f>IF(N1443="zákl. přenesená",J1443,0)</f>
        <v>0</v>
      </c>
      <c r="BH1443" s="116">
        <f>IF(N1443="sníž. přenesená",J1443,0)</f>
        <v>0</v>
      </c>
      <c r="BI1443" s="116">
        <f>IF(N1443="nulová",J1443,0)</f>
        <v>0</v>
      </c>
      <c r="BJ1443" s="13" t="s">
        <v>74</v>
      </c>
      <c r="BK1443" s="116">
        <f>ROUND(I1443*H1443,2)</f>
        <v>265600</v>
      </c>
      <c r="BL1443" s="13" t="s">
        <v>112</v>
      </c>
      <c r="BM1443" s="115" t="s">
        <v>3178</v>
      </c>
    </row>
    <row r="1444" spans="2:65" s="1" customFormat="1" ht="68.25">
      <c r="B1444" s="25"/>
      <c r="D1444" s="117" t="s">
        <v>114</v>
      </c>
      <c r="F1444" s="118" t="s">
        <v>3179</v>
      </c>
      <c r="L1444" s="25"/>
      <c r="M1444" s="119"/>
      <c r="T1444" s="46"/>
      <c r="AT1444" s="13" t="s">
        <v>114</v>
      </c>
      <c r="AU1444" s="13" t="s">
        <v>66</v>
      </c>
    </row>
    <row r="1445" spans="2:65" s="1" customFormat="1" ht="21.75" customHeight="1">
      <c r="B1445" s="104"/>
      <c r="C1445" s="105" t="s">
        <v>3180</v>
      </c>
      <c r="D1445" s="105" t="s">
        <v>107</v>
      </c>
      <c r="E1445" s="106" t="s">
        <v>3181</v>
      </c>
      <c r="F1445" s="107" t="s">
        <v>3182</v>
      </c>
      <c r="G1445" s="108" t="s">
        <v>110</v>
      </c>
      <c r="H1445" s="109">
        <v>1</v>
      </c>
      <c r="I1445" s="110">
        <v>300100</v>
      </c>
      <c r="J1445" s="110">
        <f>ROUND(I1445*H1445,2)</f>
        <v>300100</v>
      </c>
      <c r="K1445" s="107" t="s">
        <v>111</v>
      </c>
      <c r="L1445" s="25"/>
      <c r="M1445" s="111" t="s">
        <v>3</v>
      </c>
      <c r="N1445" s="112" t="s">
        <v>37</v>
      </c>
      <c r="O1445" s="113">
        <v>0</v>
      </c>
      <c r="P1445" s="113">
        <f>O1445*H1445</f>
        <v>0</v>
      </c>
      <c r="Q1445" s="113">
        <v>0</v>
      </c>
      <c r="R1445" s="113">
        <f>Q1445*H1445</f>
        <v>0</v>
      </c>
      <c r="S1445" s="113">
        <v>0</v>
      </c>
      <c r="T1445" s="114">
        <f>S1445*H1445</f>
        <v>0</v>
      </c>
      <c r="AR1445" s="115" t="s">
        <v>112</v>
      </c>
      <c r="AT1445" s="115" t="s">
        <v>107</v>
      </c>
      <c r="AU1445" s="115" t="s">
        <v>66</v>
      </c>
      <c r="AY1445" s="13" t="s">
        <v>113</v>
      </c>
      <c r="BE1445" s="116">
        <f>IF(N1445="základní",J1445,0)</f>
        <v>300100</v>
      </c>
      <c r="BF1445" s="116">
        <f>IF(N1445="snížená",J1445,0)</f>
        <v>0</v>
      </c>
      <c r="BG1445" s="116">
        <f>IF(N1445="zákl. přenesená",J1445,0)</f>
        <v>0</v>
      </c>
      <c r="BH1445" s="116">
        <f>IF(N1445="sníž. přenesená",J1445,0)</f>
        <v>0</v>
      </c>
      <c r="BI1445" s="116">
        <f>IF(N1445="nulová",J1445,0)</f>
        <v>0</v>
      </c>
      <c r="BJ1445" s="13" t="s">
        <v>74</v>
      </c>
      <c r="BK1445" s="116">
        <f>ROUND(I1445*H1445,2)</f>
        <v>300100</v>
      </c>
      <c r="BL1445" s="13" t="s">
        <v>112</v>
      </c>
      <c r="BM1445" s="115" t="s">
        <v>3183</v>
      </c>
    </row>
    <row r="1446" spans="2:65" s="1" customFormat="1" ht="68.25">
      <c r="B1446" s="25"/>
      <c r="D1446" s="117" t="s">
        <v>114</v>
      </c>
      <c r="F1446" s="118" t="s">
        <v>3184</v>
      </c>
      <c r="L1446" s="25"/>
      <c r="M1446" s="119"/>
      <c r="T1446" s="46"/>
      <c r="AT1446" s="13" t="s">
        <v>114</v>
      </c>
      <c r="AU1446" s="13" t="s">
        <v>66</v>
      </c>
    </row>
    <row r="1447" spans="2:65" s="1" customFormat="1" ht="24.2" customHeight="1">
      <c r="B1447" s="104"/>
      <c r="C1447" s="105" t="s">
        <v>1653</v>
      </c>
      <c r="D1447" s="105" t="s">
        <v>107</v>
      </c>
      <c r="E1447" s="106" t="s">
        <v>3185</v>
      </c>
      <c r="F1447" s="107" t="s">
        <v>3186</v>
      </c>
      <c r="G1447" s="108" t="s">
        <v>110</v>
      </c>
      <c r="H1447" s="109">
        <v>1</v>
      </c>
      <c r="I1447" s="110">
        <v>314300</v>
      </c>
      <c r="J1447" s="110">
        <f>ROUND(I1447*H1447,2)</f>
        <v>314300</v>
      </c>
      <c r="K1447" s="107" t="s">
        <v>111</v>
      </c>
      <c r="L1447" s="25"/>
      <c r="M1447" s="111" t="s">
        <v>3</v>
      </c>
      <c r="N1447" s="112" t="s">
        <v>37</v>
      </c>
      <c r="O1447" s="113">
        <v>0</v>
      </c>
      <c r="P1447" s="113">
        <f>O1447*H1447</f>
        <v>0</v>
      </c>
      <c r="Q1447" s="113">
        <v>0</v>
      </c>
      <c r="R1447" s="113">
        <f>Q1447*H1447</f>
        <v>0</v>
      </c>
      <c r="S1447" s="113">
        <v>0</v>
      </c>
      <c r="T1447" s="114">
        <f>S1447*H1447</f>
        <v>0</v>
      </c>
      <c r="AR1447" s="115" t="s">
        <v>112</v>
      </c>
      <c r="AT1447" s="115" t="s">
        <v>107</v>
      </c>
      <c r="AU1447" s="115" t="s">
        <v>66</v>
      </c>
      <c r="AY1447" s="13" t="s">
        <v>113</v>
      </c>
      <c r="BE1447" s="116">
        <f>IF(N1447="základní",J1447,0)</f>
        <v>314300</v>
      </c>
      <c r="BF1447" s="116">
        <f>IF(N1447="snížená",J1447,0)</f>
        <v>0</v>
      </c>
      <c r="BG1447" s="116">
        <f>IF(N1447="zákl. přenesená",J1447,0)</f>
        <v>0</v>
      </c>
      <c r="BH1447" s="116">
        <f>IF(N1447="sníž. přenesená",J1447,0)</f>
        <v>0</v>
      </c>
      <c r="BI1447" s="116">
        <f>IF(N1447="nulová",J1447,0)</f>
        <v>0</v>
      </c>
      <c r="BJ1447" s="13" t="s">
        <v>74</v>
      </c>
      <c r="BK1447" s="116">
        <f>ROUND(I1447*H1447,2)</f>
        <v>314300</v>
      </c>
      <c r="BL1447" s="13" t="s">
        <v>112</v>
      </c>
      <c r="BM1447" s="115" t="s">
        <v>3187</v>
      </c>
    </row>
    <row r="1448" spans="2:65" s="1" customFormat="1" ht="68.25">
      <c r="B1448" s="25"/>
      <c r="D1448" s="117" t="s">
        <v>114</v>
      </c>
      <c r="F1448" s="118" t="s">
        <v>3188</v>
      </c>
      <c r="L1448" s="25"/>
      <c r="M1448" s="119"/>
      <c r="T1448" s="46"/>
      <c r="AT1448" s="13" t="s">
        <v>114</v>
      </c>
      <c r="AU1448" s="13" t="s">
        <v>66</v>
      </c>
    </row>
    <row r="1449" spans="2:65" s="1" customFormat="1" ht="21.75" customHeight="1">
      <c r="B1449" s="104"/>
      <c r="C1449" s="105" t="s">
        <v>3189</v>
      </c>
      <c r="D1449" s="105" t="s">
        <v>107</v>
      </c>
      <c r="E1449" s="106" t="s">
        <v>3190</v>
      </c>
      <c r="F1449" s="107" t="s">
        <v>3191</v>
      </c>
      <c r="G1449" s="108" t="s">
        <v>110</v>
      </c>
      <c r="H1449" s="109">
        <v>1</v>
      </c>
      <c r="I1449" s="110">
        <v>300100</v>
      </c>
      <c r="J1449" s="110">
        <f>ROUND(I1449*H1449,2)</f>
        <v>300100</v>
      </c>
      <c r="K1449" s="107" t="s">
        <v>111</v>
      </c>
      <c r="L1449" s="25"/>
      <c r="M1449" s="111" t="s">
        <v>3</v>
      </c>
      <c r="N1449" s="112" t="s">
        <v>37</v>
      </c>
      <c r="O1449" s="113">
        <v>0</v>
      </c>
      <c r="P1449" s="113">
        <f>O1449*H1449</f>
        <v>0</v>
      </c>
      <c r="Q1449" s="113">
        <v>0</v>
      </c>
      <c r="R1449" s="113">
        <f>Q1449*H1449</f>
        <v>0</v>
      </c>
      <c r="S1449" s="113">
        <v>0</v>
      </c>
      <c r="T1449" s="114">
        <f>S1449*H1449</f>
        <v>0</v>
      </c>
      <c r="AR1449" s="115" t="s">
        <v>112</v>
      </c>
      <c r="AT1449" s="115" t="s">
        <v>107</v>
      </c>
      <c r="AU1449" s="115" t="s">
        <v>66</v>
      </c>
      <c r="AY1449" s="13" t="s">
        <v>113</v>
      </c>
      <c r="BE1449" s="116">
        <f>IF(N1449="základní",J1449,0)</f>
        <v>300100</v>
      </c>
      <c r="BF1449" s="116">
        <f>IF(N1449="snížená",J1449,0)</f>
        <v>0</v>
      </c>
      <c r="BG1449" s="116">
        <f>IF(N1449="zákl. přenesená",J1449,0)</f>
        <v>0</v>
      </c>
      <c r="BH1449" s="116">
        <f>IF(N1449="sníž. přenesená",J1449,0)</f>
        <v>0</v>
      </c>
      <c r="BI1449" s="116">
        <f>IF(N1449="nulová",J1449,0)</f>
        <v>0</v>
      </c>
      <c r="BJ1449" s="13" t="s">
        <v>74</v>
      </c>
      <c r="BK1449" s="116">
        <f>ROUND(I1449*H1449,2)</f>
        <v>300100</v>
      </c>
      <c r="BL1449" s="13" t="s">
        <v>112</v>
      </c>
      <c r="BM1449" s="115" t="s">
        <v>3192</v>
      </c>
    </row>
    <row r="1450" spans="2:65" s="1" customFormat="1" ht="68.25">
      <c r="B1450" s="25"/>
      <c r="D1450" s="117" t="s">
        <v>114</v>
      </c>
      <c r="F1450" s="118" t="s">
        <v>3193</v>
      </c>
      <c r="L1450" s="25"/>
      <c r="M1450" s="119"/>
      <c r="T1450" s="46"/>
      <c r="AT1450" s="13" t="s">
        <v>114</v>
      </c>
      <c r="AU1450" s="13" t="s">
        <v>66</v>
      </c>
    </row>
    <row r="1451" spans="2:65" s="1" customFormat="1" ht="21.75" customHeight="1">
      <c r="B1451" s="104"/>
      <c r="C1451" s="105" t="s">
        <v>1658</v>
      </c>
      <c r="D1451" s="105" t="s">
        <v>107</v>
      </c>
      <c r="E1451" s="106" t="s">
        <v>3194</v>
      </c>
      <c r="F1451" s="107" t="s">
        <v>3195</v>
      </c>
      <c r="G1451" s="108" t="s">
        <v>110</v>
      </c>
      <c r="H1451" s="109">
        <v>1</v>
      </c>
      <c r="I1451" s="110">
        <v>265600</v>
      </c>
      <c r="J1451" s="110">
        <f>ROUND(I1451*H1451,2)</f>
        <v>265600</v>
      </c>
      <c r="K1451" s="107" t="s">
        <v>111</v>
      </c>
      <c r="L1451" s="25"/>
      <c r="M1451" s="111" t="s">
        <v>3</v>
      </c>
      <c r="N1451" s="112" t="s">
        <v>37</v>
      </c>
      <c r="O1451" s="113">
        <v>0</v>
      </c>
      <c r="P1451" s="113">
        <f>O1451*H1451</f>
        <v>0</v>
      </c>
      <c r="Q1451" s="113">
        <v>0</v>
      </c>
      <c r="R1451" s="113">
        <f>Q1451*H1451</f>
        <v>0</v>
      </c>
      <c r="S1451" s="113">
        <v>0</v>
      </c>
      <c r="T1451" s="114">
        <f>S1451*H1451</f>
        <v>0</v>
      </c>
      <c r="AR1451" s="115" t="s">
        <v>112</v>
      </c>
      <c r="AT1451" s="115" t="s">
        <v>107</v>
      </c>
      <c r="AU1451" s="115" t="s">
        <v>66</v>
      </c>
      <c r="AY1451" s="13" t="s">
        <v>113</v>
      </c>
      <c r="BE1451" s="116">
        <f>IF(N1451="základní",J1451,0)</f>
        <v>265600</v>
      </c>
      <c r="BF1451" s="116">
        <f>IF(N1451="snížená",J1451,0)</f>
        <v>0</v>
      </c>
      <c r="BG1451" s="116">
        <f>IF(N1451="zákl. přenesená",J1451,0)</f>
        <v>0</v>
      </c>
      <c r="BH1451" s="116">
        <f>IF(N1451="sníž. přenesená",J1451,0)</f>
        <v>0</v>
      </c>
      <c r="BI1451" s="116">
        <f>IF(N1451="nulová",J1451,0)</f>
        <v>0</v>
      </c>
      <c r="BJ1451" s="13" t="s">
        <v>74</v>
      </c>
      <c r="BK1451" s="116">
        <f>ROUND(I1451*H1451,2)</f>
        <v>265600</v>
      </c>
      <c r="BL1451" s="13" t="s">
        <v>112</v>
      </c>
      <c r="BM1451" s="115" t="s">
        <v>3196</v>
      </c>
    </row>
    <row r="1452" spans="2:65" s="1" customFormat="1" ht="68.25">
      <c r="B1452" s="25"/>
      <c r="D1452" s="117" t="s">
        <v>114</v>
      </c>
      <c r="F1452" s="118" t="s">
        <v>3197</v>
      </c>
      <c r="L1452" s="25"/>
      <c r="M1452" s="119"/>
      <c r="T1452" s="46"/>
      <c r="AT1452" s="13" t="s">
        <v>114</v>
      </c>
      <c r="AU1452" s="13" t="s">
        <v>66</v>
      </c>
    </row>
    <row r="1453" spans="2:65" s="1" customFormat="1" ht="24.2" customHeight="1">
      <c r="B1453" s="104"/>
      <c r="C1453" s="105" t="s">
        <v>3198</v>
      </c>
      <c r="D1453" s="105" t="s">
        <v>107</v>
      </c>
      <c r="E1453" s="106" t="s">
        <v>3199</v>
      </c>
      <c r="F1453" s="107" t="s">
        <v>3200</v>
      </c>
      <c r="G1453" s="108" t="s">
        <v>110</v>
      </c>
      <c r="H1453" s="109">
        <v>1</v>
      </c>
      <c r="I1453" s="110">
        <v>102700</v>
      </c>
      <c r="J1453" s="110">
        <f>ROUND(I1453*H1453,2)</f>
        <v>102700</v>
      </c>
      <c r="K1453" s="107" t="s">
        <v>111</v>
      </c>
      <c r="L1453" s="25"/>
      <c r="M1453" s="111" t="s">
        <v>3</v>
      </c>
      <c r="N1453" s="112" t="s">
        <v>37</v>
      </c>
      <c r="O1453" s="113">
        <v>0</v>
      </c>
      <c r="P1453" s="113">
        <f>O1453*H1453</f>
        <v>0</v>
      </c>
      <c r="Q1453" s="113">
        <v>0</v>
      </c>
      <c r="R1453" s="113">
        <f>Q1453*H1453</f>
        <v>0</v>
      </c>
      <c r="S1453" s="113">
        <v>0</v>
      </c>
      <c r="T1453" s="114">
        <f>S1453*H1453</f>
        <v>0</v>
      </c>
      <c r="AR1453" s="115" t="s">
        <v>112</v>
      </c>
      <c r="AT1453" s="115" t="s">
        <v>107</v>
      </c>
      <c r="AU1453" s="115" t="s">
        <v>66</v>
      </c>
      <c r="AY1453" s="13" t="s">
        <v>113</v>
      </c>
      <c r="BE1453" s="116">
        <f>IF(N1453="základní",J1453,0)</f>
        <v>102700</v>
      </c>
      <c r="BF1453" s="116">
        <f>IF(N1453="snížená",J1453,0)</f>
        <v>0</v>
      </c>
      <c r="BG1453" s="116">
        <f>IF(N1453="zákl. přenesená",J1453,0)</f>
        <v>0</v>
      </c>
      <c r="BH1453" s="116">
        <f>IF(N1453="sníž. přenesená",J1453,0)</f>
        <v>0</v>
      </c>
      <c r="BI1453" s="116">
        <f>IF(N1453="nulová",J1453,0)</f>
        <v>0</v>
      </c>
      <c r="BJ1453" s="13" t="s">
        <v>74</v>
      </c>
      <c r="BK1453" s="116">
        <f>ROUND(I1453*H1453,2)</f>
        <v>102700</v>
      </c>
      <c r="BL1453" s="13" t="s">
        <v>112</v>
      </c>
      <c r="BM1453" s="115" t="s">
        <v>3201</v>
      </c>
    </row>
    <row r="1454" spans="2:65" s="1" customFormat="1" ht="68.25">
      <c r="B1454" s="25"/>
      <c r="D1454" s="117" t="s">
        <v>114</v>
      </c>
      <c r="F1454" s="118" t="s">
        <v>3202</v>
      </c>
      <c r="L1454" s="25"/>
      <c r="M1454" s="119"/>
      <c r="T1454" s="46"/>
      <c r="AT1454" s="13" t="s">
        <v>114</v>
      </c>
      <c r="AU1454" s="13" t="s">
        <v>66</v>
      </c>
    </row>
    <row r="1455" spans="2:65" s="1" customFormat="1" ht="24.2" customHeight="1">
      <c r="B1455" s="104"/>
      <c r="C1455" s="105" t="s">
        <v>1662</v>
      </c>
      <c r="D1455" s="105" t="s">
        <v>107</v>
      </c>
      <c r="E1455" s="106" t="s">
        <v>3203</v>
      </c>
      <c r="F1455" s="107" t="s">
        <v>3204</v>
      </c>
      <c r="G1455" s="108" t="s">
        <v>110</v>
      </c>
      <c r="H1455" s="109">
        <v>1</v>
      </c>
      <c r="I1455" s="110">
        <v>119800</v>
      </c>
      <c r="J1455" s="110">
        <f>ROUND(I1455*H1455,2)</f>
        <v>119800</v>
      </c>
      <c r="K1455" s="107" t="s">
        <v>111</v>
      </c>
      <c r="L1455" s="25"/>
      <c r="M1455" s="111" t="s">
        <v>3</v>
      </c>
      <c r="N1455" s="112" t="s">
        <v>37</v>
      </c>
      <c r="O1455" s="113">
        <v>0</v>
      </c>
      <c r="P1455" s="113">
        <f>O1455*H1455</f>
        <v>0</v>
      </c>
      <c r="Q1455" s="113">
        <v>0</v>
      </c>
      <c r="R1455" s="113">
        <f>Q1455*H1455</f>
        <v>0</v>
      </c>
      <c r="S1455" s="113">
        <v>0</v>
      </c>
      <c r="T1455" s="114">
        <f>S1455*H1455</f>
        <v>0</v>
      </c>
      <c r="AR1455" s="115" t="s">
        <v>112</v>
      </c>
      <c r="AT1455" s="115" t="s">
        <v>107</v>
      </c>
      <c r="AU1455" s="115" t="s">
        <v>66</v>
      </c>
      <c r="AY1455" s="13" t="s">
        <v>113</v>
      </c>
      <c r="BE1455" s="116">
        <f>IF(N1455="základní",J1455,0)</f>
        <v>119800</v>
      </c>
      <c r="BF1455" s="116">
        <f>IF(N1455="snížená",J1455,0)</f>
        <v>0</v>
      </c>
      <c r="BG1455" s="116">
        <f>IF(N1455="zákl. přenesená",J1455,0)</f>
        <v>0</v>
      </c>
      <c r="BH1455" s="116">
        <f>IF(N1455="sníž. přenesená",J1455,0)</f>
        <v>0</v>
      </c>
      <c r="BI1455" s="116">
        <f>IF(N1455="nulová",J1455,0)</f>
        <v>0</v>
      </c>
      <c r="BJ1455" s="13" t="s">
        <v>74</v>
      </c>
      <c r="BK1455" s="116">
        <f>ROUND(I1455*H1455,2)</f>
        <v>119800</v>
      </c>
      <c r="BL1455" s="13" t="s">
        <v>112</v>
      </c>
      <c r="BM1455" s="115" t="s">
        <v>3205</v>
      </c>
    </row>
    <row r="1456" spans="2:65" s="1" customFormat="1" ht="68.25">
      <c r="B1456" s="25"/>
      <c r="D1456" s="117" t="s">
        <v>114</v>
      </c>
      <c r="F1456" s="118" t="s">
        <v>3206</v>
      </c>
      <c r="L1456" s="25"/>
      <c r="M1456" s="119"/>
      <c r="T1456" s="46"/>
      <c r="AT1456" s="13" t="s">
        <v>114</v>
      </c>
      <c r="AU1456" s="13" t="s">
        <v>66</v>
      </c>
    </row>
    <row r="1457" spans="2:65" s="1" customFormat="1" ht="21.75" customHeight="1">
      <c r="B1457" s="104"/>
      <c r="C1457" s="105" t="s">
        <v>3207</v>
      </c>
      <c r="D1457" s="105" t="s">
        <v>107</v>
      </c>
      <c r="E1457" s="106" t="s">
        <v>3208</v>
      </c>
      <c r="F1457" s="107" t="s">
        <v>3209</v>
      </c>
      <c r="G1457" s="108" t="s">
        <v>110</v>
      </c>
      <c r="H1457" s="109">
        <v>1</v>
      </c>
      <c r="I1457" s="110">
        <v>117000</v>
      </c>
      <c r="J1457" s="110">
        <f>ROUND(I1457*H1457,2)</f>
        <v>117000</v>
      </c>
      <c r="K1457" s="107" t="s">
        <v>111</v>
      </c>
      <c r="L1457" s="25"/>
      <c r="M1457" s="111" t="s">
        <v>3</v>
      </c>
      <c r="N1457" s="112" t="s">
        <v>37</v>
      </c>
      <c r="O1457" s="113">
        <v>0</v>
      </c>
      <c r="P1457" s="113">
        <f>O1457*H1457</f>
        <v>0</v>
      </c>
      <c r="Q1457" s="113">
        <v>0</v>
      </c>
      <c r="R1457" s="113">
        <f>Q1457*H1457</f>
        <v>0</v>
      </c>
      <c r="S1457" s="113">
        <v>0</v>
      </c>
      <c r="T1457" s="114">
        <f>S1457*H1457</f>
        <v>0</v>
      </c>
      <c r="AR1457" s="115" t="s">
        <v>112</v>
      </c>
      <c r="AT1457" s="115" t="s">
        <v>107</v>
      </c>
      <c r="AU1457" s="115" t="s">
        <v>66</v>
      </c>
      <c r="AY1457" s="13" t="s">
        <v>113</v>
      </c>
      <c r="BE1457" s="116">
        <f>IF(N1457="základní",J1457,0)</f>
        <v>117000</v>
      </c>
      <c r="BF1457" s="116">
        <f>IF(N1457="snížená",J1457,0)</f>
        <v>0</v>
      </c>
      <c r="BG1457" s="116">
        <f>IF(N1457="zákl. přenesená",J1457,0)</f>
        <v>0</v>
      </c>
      <c r="BH1457" s="116">
        <f>IF(N1457="sníž. přenesená",J1457,0)</f>
        <v>0</v>
      </c>
      <c r="BI1457" s="116">
        <f>IF(N1457="nulová",J1457,0)</f>
        <v>0</v>
      </c>
      <c r="BJ1457" s="13" t="s">
        <v>74</v>
      </c>
      <c r="BK1457" s="116">
        <f>ROUND(I1457*H1457,2)</f>
        <v>117000</v>
      </c>
      <c r="BL1457" s="13" t="s">
        <v>112</v>
      </c>
      <c r="BM1457" s="115" t="s">
        <v>3210</v>
      </c>
    </row>
    <row r="1458" spans="2:65" s="1" customFormat="1" ht="68.25">
      <c r="B1458" s="25"/>
      <c r="D1458" s="117" t="s">
        <v>114</v>
      </c>
      <c r="F1458" s="118" t="s">
        <v>3211</v>
      </c>
      <c r="L1458" s="25"/>
      <c r="M1458" s="119"/>
      <c r="T1458" s="46"/>
      <c r="AT1458" s="13" t="s">
        <v>114</v>
      </c>
      <c r="AU1458" s="13" t="s">
        <v>66</v>
      </c>
    </row>
    <row r="1459" spans="2:65" s="1" customFormat="1" ht="21.75" customHeight="1">
      <c r="B1459" s="104"/>
      <c r="C1459" s="105" t="s">
        <v>1667</v>
      </c>
      <c r="D1459" s="105" t="s">
        <v>107</v>
      </c>
      <c r="E1459" s="106" t="s">
        <v>3212</v>
      </c>
      <c r="F1459" s="107" t="s">
        <v>3213</v>
      </c>
      <c r="G1459" s="108" t="s">
        <v>110</v>
      </c>
      <c r="H1459" s="109">
        <v>1</v>
      </c>
      <c r="I1459" s="110">
        <v>100200</v>
      </c>
      <c r="J1459" s="110">
        <f>ROUND(I1459*H1459,2)</f>
        <v>100200</v>
      </c>
      <c r="K1459" s="107" t="s">
        <v>111</v>
      </c>
      <c r="L1459" s="25"/>
      <c r="M1459" s="111" t="s">
        <v>3</v>
      </c>
      <c r="N1459" s="112" t="s">
        <v>37</v>
      </c>
      <c r="O1459" s="113">
        <v>0</v>
      </c>
      <c r="P1459" s="113">
        <f>O1459*H1459</f>
        <v>0</v>
      </c>
      <c r="Q1459" s="113">
        <v>0</v>
      </c>
      <c r="R1459" s="113">
        <f>Q1459*H1459</f>
        <v>0</v>
      </c>
      <c r="S1459" s="113">
        <v>0</v>
      </c>
      <c r="T1459" s="114">
        <f>S1459*H1459</f>
        <v>0</v>
      </c>
      <c r="AR1459" s="115" t="s">
        <v>112</v>
      </c>
      <c r="AT1459" s="115" t="s">
        <v>107</v>
      </c>
      <c r="AU1459" s="115" t="s">
        <v>66</v>
      </c>
      <c r="AY1459" s="13" t="s">
        <v>113</v>
      </c>
      <c r="BE1459" s="116">
        <f>IF(N1459="základní",J1459,0)</f>
        <v>100200</v>
      </c>
      <c r="BF1459" s="116">
        <f>IF(N1459="snížená",J1459,0)</f>
        <v>0</v>
      </c>
      <c r="BG1459" s="116">
        <f>IF(N1459="zákl. přenesená",J1459,0)</f>
        <v>0</v>
      </c>
      <c r="BH1459" s="116">
        <f>IF(N1459="sníž. přenesená",J1459,0)</f>
        <v>0</v>
      </c>
      <c r="BI1459" s="116">
        <f>IF(N1459="nulová",J1459,0)</f>
        <v>0</v>
      </c>
      <c r="BJ1459" s="13" t="s">
        <v>74</v>
      </c>
      <c r="BK1459" s="116">
        <f>ROUND(I1459*H1459,2)</f>
        <v>100200</v>
      </c>
      <c r="BL1459" s="13" t="s">
        <v>112</v>
      </c>
      <c r="BM1459" s="115" t="s">
        <v>3214</v>
      </c>
    </row>
    <row r="1460" spans="2:65" s="1" customFormat="1" ht="68.25">
      <c r="B1460" s="25"/>
      <c r="D1460" s="117" t="s">
        <v>114</v>
      </c>
      <c r="F1460" s="118" t="s">
        <v>3215</v>
      </c>
      <c r="L1460" s="25"/>
      <c r="M1460" s="119"/>
      <c r="T1460" s="46"/>
      <c r="AT1460" s="13" t="s">
        <v>114</v>
      </c>
      <c r="AU1460" s="13" t="s">
        <v>66</v>
      </c>
    </row>
    <row r="1461" spans="2:65" s="1" customFormat="1" ht="24.2" customHeight="1">
      <c r="B1461" s="104"/>
      <c r="C1461" s="105" t="s">
        <v>3216</v>
      </c>
      <c r="D1461" s="105" t="s">
        <v>107</v>
      </c>
      <c r="E1461" s="106" t="s">
        <v>3217</v>
      </c>
      <c r="F1461" s="107" t="s">
        <v>3218</v>
      </c>
      <c r="G1461" s="108" t="s">
        <v>110</v>
      </c>
      <c r="H1461" s="109">
        <v>1</v>
      </c>
      <c r="I1461" s="110">
        <v>123200</v>
      </c>
      <c r="J1461" s="110">
        <f>ROUND(I1461*H1461,2)</f>
        <v>123200</v>
      </c>
      <c r="K1461" s="107" t="s">
        <v>111</v>
      </c>
      <c r="L1461" s="25"/>
      <c r="M1461" s="111" t="s">
        <v>3</v>
      </c>
      <c r="N1461" s="112" t="s">
        <v>37</v>
      </c>
      <c r="O1461" s="113">
        <v>0</v>
      </c>
      <c r="P1461" s="113">
        <f>O1461*H1461</f>
        <v>0</v>
      </c>
      <c r="Q1461" s="113">
        <v>0</v>
      </c>
      <c r="R1461" s="113">
        <f>Q1461*H1461</f>
        <v>0</v>
      </c>
      <c r="S1461" s="113">
        <v>0</v>
      </c>
      <c r="T1461" s="114">
        <f>S1461*H1461</f>
        <v>0</v>
      </c>
      <c r="AR1461" s="115" t="s">
        <v>112</v>
      </c>
      <c r="AT1461" s="115" t="s">
        <v>107</v>
      </c>
      <c r="AU1461" s="115" t="s">
        <v>66</v>
      </c>
      <c r="AY1461" s="13" t="s">
        <v>113</v>
      </c>
      <c r="BE1461" s="116">
        <f>IF(N1461="základní",J1461,0)</f>
        <v>123200</v>
      </c>
      <c r="BF1461" s="116">
        <f>IF(N1461="snížená",J1461,0)</f>
        <v>0</v>
      </c>
      <c r="BG1461" s="116">
        <f>IF(N1461="zákl. přenesená",J1461,0)</f>
        <v>0</v>
      </c>
      <c r="BH1461" s="116">
        <f>IF(N1461="sníž. přenesená",J1461,0)</f>
        <v>0</v>
      </c>
      <c r="BI1461" s="116">
        <f>IF(N1461="nulová",J1461,0)</f>
        <v>0</v>
      </c>
      <c r="BJ1461" s="13" t="s">
        <v>74</v>
      </c>
      <c r="BK1461" s="116">
        <f>ROUND(I1461*H1461,2)</f>
        <v>123200</v>
      </c>
      <c r="BL1461" s="13" t="s">
        <v>112</v>
      </c>
      <c r="BM1461" s="115" t="s">
        <v>3219</v>
      </c>
    </row>
    <row r="1462" spans="2:65" s="1" customFormat="1" ht="68.25">
      <c r="B1462" s="25"/>
      <c r="D1462" s="117" t="s">
        <v>114</v>
      </c>
      <c r="F1462" s="118" t="s">
        <v>3220</v>
      </c>
      <c r="L1462" s="25"/>
      <c r="M1462" s="119"/>
      <c r="T1462" s="46"/>
      <c r="AT1462" s="13" t="s">
        <v>114</v>
      </c>
      <c r="AU1462" s="13" t="s">
        <v>66</v>
      </c>
    </row>
    <row r="1463" spans="2:65" s="1" customFormat="1" ht="24.2" customHeight="1">
      <c r="B1463" s="104"/>
      <c r="C1463" s="105" t="s">
        <v>1671</v>
      </c>
      <c r="D1463" s="105" t="s">
        <v>107</v>
      </c>
      <c r="E1463" s="106" t="s">
        <v>3221</v>
      </c>
      <c r="F1463" s="107" t="s">
        <v>3222</v>
      </c>
      <c r="G1463" s="108" t="s">
        <v>110</v>
      </c>
      <c r="H1463" s="109">
        <v>1</v>
      </c>
      <c r="I1463" s="110">
        <v>143700</v>
      </c>
      <c r="J1463" s="110">
        <f>ROUND(I1463*H1463,2)</f>
        <v>143700</v>
      </c>
      <c r="K1463" s="107" t="s">
        <v>111</v>
      </c>
      <c r="L1463" s="25"/>
      <c r="M1463" s="111" t="s">
        <v>3</v>
      </c>
      <c r="N1463" s="112" t="s">
        <v>37</v>
      </c>
      <c r="O1463" s="113">
        <v>0</v>
      </c>
      <c r="P1463" s="113">
        <f>O1463*H1463</f>
        <v>0</v>
      </c>
      <c r="Q1463" s="113">
        <v>0</v>
      </c>
      <c r="R1463" s="113">
        <f>Q1463*H1463</f>
        <v>0</v>
      </c>
      <c r="S1463" s="113">
        <v>0</v>
      </c>
      <c r="T1463" s="114">
        <f>S1463*H1463</f>
        <v>0</v>
      </c>
      <c r="AR1463" s="115" t="s">
        <v>112</v>
      </c>
      <c r="AT1463" s="115" t="s">
        <v>107</v>
      </c>
      <c r="AU1463" s="115" t="s">
        <v>66</v>
      </c>
      <c r="AY1463" s="13" t="s">
        <v>113</v>
      </c>
      <c r="BE1463" s="116">
        <f>IF(N1463="základní",J1463,0)</f>
        <v>143700</v>
      </c>
      <c r="BF1463" s="116">
        <f>IF(N1463="snížená",J1463,0)</f>
        <v>0</v>
      </c>
      <c r="BG1463" s="116">
        <f>IF(N1463="zákl. přenesená",J1463,0)</f>
        <v>0</v>
      </c>
      <c r="BH1463" s="116">
        <f>IF(N1463="sníž. přenesená",J1463,0)</f>
        <v>0</v>
      </c>
      <c r="BI1463" s="116">
        <f>IF(N1463="nulová",J1463,0)</f>
        <v>0</v>
      </c>
      <c r="BJ1463" s="13" t="s">
        <v>74</v>
      </c>
      <c r="BK1463" s="116">
        <f>ROUND(I1463*H1463,2)</f>
        <v>143700</v>
      </c>
      <c r="BL1463" s="13" t="s">
        <v>112</v>
      </c>
      <c r="BM1463" s="115" t="s">
        <v>3223</v>
      </c>
    </row>
    <row r="1464" spans="2:65" s="1" customFormat="1" ht="68.25">
      <c r="B1464" s="25"/>
      <c r="D1464" s="117" t="s">
        <v>114</v>
      </c>
      <c r="F1464" s="118" t="s">
        <v>3224</v>
      </c>
      <c r="L1464" s="25"/>
      <c r="M1464" s="119"/>
      <c r="T1464" s="46"/>
      <c r="AT1464" s="13" t="s">
        <v>114</v>
      </c>
      <c r="AU1464" s="13" t="s">
        <v>66</v>
      </c>
    </row>
    <row r="1465" spans="2:65" s="1" customFormat="1" ht="24.2" customHeight="1">
      <c r="B1465" s="104"/>
      <c r="C1465" s="105" t="s">
        <v>3225</v>
      </c>
      <c r="D1465" s="105" t="s">
        <v>107</v>
      </c>
      <c r="E1465" s="106" t="s">
        <v>3226</v>
      </c>
      <c r="F1465" s="107" t="s">
        <v>3227</v>
      </c>
      <c r="G1465" s="108" t="s">
        <v>110</v>
      </c>
      <c r="H1465" s="109">
        <v>1</v>
      </c>
      <c r="I1465" s="110">
        <v>140300</v>
      </c>
      <c r="J1465" s="110">
        <f>ROUND(I1465*H1465,2)</f>
        <v>140300</v>
      </c>
      <c r="K1465" s="107" t="s">
        <v>111</v>
      </c>
      <c r="L1465" s="25"/>
      <c r="M1465" s="111" t="s">
        <v>3</v>
      </c>
      <c r="N1465" s="112" t="s">
        <v>37</v>
      </c>
      <c r="O1465" s="113">
        <v>0</v>
      </c>
      <c r="P1465" s="113">
        <f>O1465*H1465</f>
        <v>0</v>
      </c>
      <c r="Q1465" s="113">
        <v>0</v>
      </c>
      <c r="R1465" s="113">
        <f>Q1465*H1465</f>
        <v>0</v>
      </c>
      <c r="S1465" s="113">
        <v>0</v>
      </c>
      <c r="T1465" s="114">
        <f>S1465*H1465</f>
        <v>0</v>
      </c>
      <c r="AR1465" s="115" t="s">
        <v>112</v>
      </c>
      <c r="AT1465" s="115" t="s">
        <v>107</v>
      </c>
      <c r="AU1465" s="115" t="s">
        <v>66</v>
      </c>
      <c r="AY1465" s="13" t="s">
        <v>113</v>
      </c>
      <c r="BE1465" s="116">
        <f>IF(N1465="základní",J1465,0)</f>
        <v>140300</v>
      </c>
      <c r="BF1465" s="116">
        <f>IF(N1465="snížená",J1465,0)</f>
        <v>0</v>
      </c>
      <c r="BG1465" s="116">
        <f>IF(N1465="zákl. přenesená",J1465,0)</f>
        <v>0</v>
      </c>
      <c r="BH1465" s="116">
        <f>IF(N1465="sníž. přenesená",J1465,0)</f>
        <v>0</v>
      </c>
      <c r="BI1465" s="116">
        <f>IF(N1465="nulová",J1465,0)</f>
        <v>0</v>
      </c>
      <c r="BJ1465" s="13" t="s">
        <v>74</v>
      </c>
      <c r="BK1465" s="116">
        <f>ROUND(I1465*H1465,2)</f>
        <v>140300</v>
      </c>
      <c r="BL1465" s="13" t="s">
        <v>112</v>
      </c>
      <c r="BM1465" s="115" t="s">
        <v>3228</v>
      </c>
    </row>
    <row r="1466" spans="2:65" s="1" customFormat="1" ht="68.25">
      <c r="B1466" s="25"/>
      <c r="D1466" s="117" t="s">
        <v>114</v>
      </c>
      <c r="F1466" s="118" t="s">
        <v>3229</v>
      </c>
      <c r="L1466" s="25"/>
      <c r="M1466" s="119"/>
      <c r="T1466" s="46"/>
      <c r="AT1466" s="13" t="s">
        <v>114</v>
      </c>
      <c r="AU1466" s="13" t="s">
        <v>66</v>
      </c>
    </row>
    <row r="1467" spans="2:65" s="1" customFormat="1" ht="24.2" customHeight="1">
      <c r="B1467" s="104"/>
      <c r="C1467" s="105" t="s">
        <v>1676</v>
      </c>
      <c r="D1467" s="105" t="s">
        <v>107</v>
      </c>
      <c r="E1467" s="106" t="s">
        <v>3230</v>
      </c>
      <c r="F1467" s="107" t="s">
        <v>3231</v>
      </c>
      <c r="G1467" s="108" t="s">
        <v>110</v>
      </c>
      <c r="H1467" s="109">
        <v>1</v>
      </c>
      <c r="I1467" s="110">
        <v>120300</v>
      </c>
      <c r="J1467" s="110">
        <f>ROUND(I1467*H1467,2)</f>
        <v>120300</v>
      </c>
      <c r="K1467" s="107" t="s">
        <v>111</v>
      </c>
      <c r="L1467" s="25"/>
      <c r="M1467" s="111" t="s">
        <v>3</v>
      </c>
      <c r="N1467" s="112" t="s">
        <v>37</v>
      </c>
      <c r="O1467" s="113">
        <v>0</v>
      </c>
      <c r="P1467" s="113">
        <f>O1467*H1467</f>
        <v>0</v>
      </c>
      <c r="Q1467" s="113">
        <v>0</v>
      </c>
      <c r="R1467" s="113">
        <f>Q1467*H1467</f>
        <v>0</v>
      </c>
      <c r="S1467" s="113">
        <v>0</v>
      </c>
      <c r="T1467" s="114">
        <f>S1467*H1467</f>
        <v>0</v>
      </c>
      <c r="AR1467" s="115" t="s">
        <v>112</v>
      </c>
      <c r="AT1467" s="115" t="s">
        <v>107</v>
      </c>
      <c r="AU1467" s="115" t="s">
        <v>66</v>
      </c>
      <c r="AY1467" s="13" t="s">
        <v>113</v>
      </c>
      <c r="BE1467" s="116">
        <f>IF(N1467="základní",J1467,0)</f>
        <v>120300</v>
      </c>
      <c r="BF1467" s="116">
        <f>IF(N1467="snížená",J1467,0)</f>
        <v>0</v>
      </c>
      <c r="BG1467" s="116">
        <f>IF(N1467="zákl. přenesená",J1467,0)</f>
        <v>0</v>
      </c>
      <c r="BH1467" s="116">
        <f>IF(N1467="sníž. přenesená",J1467,0)</f>
        <v>0</v>
      </c>
      <c r="BI1467" s="116">
        <f>IF(N1467="nulová",J1467,0)</f>
        <v>0</v>
      </c>
      <c r="BJ1467" s="13" t="s">
        <v>74</v>
      </c>
      <c r="BK1467" s="116">
        <f>ROUND(I1467*H1467,2)</f>
        <v>120300</v>
      </c>
      <c r="BL1467" s="13" t="s">
        <v>112</v>
      </c>
      <c r="BM1467" s="115" t="s">
        <v>3232</v>
      </c>
    </row>
    <row r="1468" spans="2:65" s="1" customFormat="1" ht="68.25">
      <c r="B1468" s="25"/>
      <c r="D1468" s="117" t="s">
        <v>114</v>
      </c>
      <c r="F1468" s="118" t="s">
        <v>3233</v>
      </c>
      <c r="L1468" s="25"/>
      <c r="M1468" s="119"/>
      <c r="T1468" s="46"/>
      <c r="AT1468" s="13" t="s">
        <v>114</v>
      </c>
      <c r="AU1468" s="13" t="s">
        <v>66</v>
      </c>
    </row>
    <row r="1469" spans="2:65" s="1" customFormat="1" ht="16.5" customHeight="1">
      <c r="B1469" s="104"/>
      <c r="C1469" s="105" t="s">
        <v>3234</v>
      </c>
      <c r="D1469" s="105" t="s">
        <v>107</v>
      </c>
      <c r="E1469" s="106" t="s">
        <v>3235</v>
      </c>
      <c r="F1469" s="107" t="s">
        <v>3236</v>
      </c>
      <c r="G1469" s="108" t="s">
        <v>3237</v>
      </c>
      <c r="H1469" s="109">
        <v>200</v>
      </c>
      <c r="I1469" s="110">
        <v>142</v>
      </c>
      <c r="J1469" s="110">
        <f>ROUND(I1469*H1469,2)</f>
        <v>28400</v>
      </c>
      <c r="K1469" s="107" t="s">
        <v>111</v>
      </c>
      <c r="L1469" s="25"/>
      <c r="M1469" s="111" t="s">
        <v>3</v>
      </c>
      <c r="N1469" s="112" t="s">
        <v>37</v>
      </c>
      <c r="O1469" s="113">
        <v>0</v>
      </c>
      <c r="P1469" s="113">
        <f>O1469*H1469</f>
        <v>0</v>
      </c>
      <c r="Q1469" s="113">
        <v>0</v>
      </c>
      <c r="R1469" s="113">
        <f>Q1469*H1469</f>
        <v>0</v>
      </c>
      <c r="S1469" s="113">
        <v>0</v>
      </c>
      <c r="T1469" s="114">
        <f>S1469*H1469</f>
        <v>0</v>
      </c>
      <c r="AR1469" s="115" t="s">
        <v>112</v>
      </c>
      <c r="AT1469" s="115" t="s">
        <v>107</v>
      </c>
      <c r="AU1469" s="115" t="s">
        <v>66</v>
      </c>
      <c r="AY1469" s="13" t="s">
        <v>113</v>
      </c>
      <c r="BE1469" s="116">
        <f>IF(N1469="základní",J1469,0)</f>
        <v>28400</v>
      </c>
      <c r="BF1469" s="116">
        <f>IF(N1469="snížená",J1469,0)</f>
        <v>0</v>
      </c>
      <c r="BG1469" s="116">
        <f>IF(N1469="zákl. přenesená",J1469,0)</f>
        <v>0</v>
      </c>
      <c r="BH1469" s="116">
        <f>IF(N1469="sníž. přenesená",J1469,0)</f>
        <v>0</v>
      </c>
      <c r="BI1469" s="116">
        <f>IF(N1469="nulová",J1469,0)</f>
        <v>0</v>
      </c>
      <c r="BJ1469" s="13" t="s">
        <v>74</v>
      </c>
      <c r="BK1469" s="116">
        <f>ROUND(I1469*H1469,2)</f>
        <v>28400</v>
      </c>
      <c r="BL1469" s="13" t="s">
        <v>112</v>
      </c>
      <c r="BM1469" s="115" t="s">
        <v>3238</v>
      </c>
    </row>
    <row r="1470" spans="2:65" s="1" customFormat="1" ht="29.25">
      <c r="B1470" s="25"/>
      <c r="D1470" s="117" t="s">
        <v>114</v>
      </c>
      <c r="F1470" s="118" t="s">
        <v>3239</v>
      </c>
      <c r="L1470" s="25"/>
      <c r="M1470" s="119"/>
      <c r="T1470" s="46"/>
      <c r="AT1470" s="13" t="s">
        <v>114</v>
      </c>
      <c r="AU1470" s="13" t="s">
        <v>66</v>
      </c>
    </row>
    <row r="1471" spans="2:65" s="1" customFormat="1" ht="16.5" customHeight="1">
      <c r="B1471" s="104"/>
      <c r="C1471" s="105" t="s">
        <v>1680</v>
      </c>
      <c r="D1471" s="105" t="s">
        <v>107</v>
      </c>
      <c r="E1471" s="106" t="s">
        <v>3240</v>
      </c>
      <c r="F1471" s="107" t="s">
        <v>3241</v>
      </c>
      <c r="G1471" s="108" t="s">
        <v>3237</v>
      </c>
      <c r="H1471" s="109">
        <v>200</v>
      </c>
      <c r="I1471" s="110">
        <v>138</v>
      </c>
      <c r="J1471" s="110">
        <f>ROUND(I1471*H1471,2)</f>
        <v>27600</v>
      </c>
      <c r="K1471" s="107" t="s">
        <v>111</v>
      </c>
      <c r="L1471" s="25"/>
      <c r="M1471" s="111" t="s">
        <v>3</v>
      </c>
      <c r="N1471" s="112" t="s">
        <v>37</v>
      </c>
      <c r="O1471" s="113">
        <v>0</v>
      </c>
      <c r="P1471" s="113">
        <f>O1471*H1471</f>
        <v>0</v>
      </c>
      <c r="Q1471" s="113">
        <v>0</v>
      </c>
      <c r="R1471" s="113">
        <f>Q1471*H1471</f>
        <v>0</v>
      </c>
      <c r="S1471" s="113">
        <v>0</v>
      </c>
      <c r="T1471" s="114">
        <f>S1471*H1471</f>
        <v>0</v>
      </c>
      <c r="AR1471" s="115" t="s">
        <v>112</v>
      </c>
      <c r="AT1471" s="115" t="s">
        <v>107</v>
      </c>
      <c r="AU1471" s="115" t="s">
        <v>66</v>
      </c>
      <c r="AY1471" s="13" t="s">
        <v>113</v>
      </c>
      <c r="BE1471" s="116">
        <f>IF(N1471="základní",J1471,0)</f>
        <v>27600</v>
      </c>
      <c r="BF1471" s="116">
        <f>IF(N1471="snížená",J1471,0)</f>
        <v>0</v>
      </c>
      <c r="BG1471" s="116">
        <f>IF(N1471="zákl. přenesená",J1471,0)</f>
        <v>0</v>
      </c>
      <c r="BH1471" s="116">
        <f>IF(N1471="sníž. přenesená",J1471,0)</f>
        <v>0</v>
      </c>
      <c r="BI1471" s="116">
        <f>IF(N1471="nulová",J1471,0)</f>
        <v>0</v>
      </c>
      <c r="BJ1471" s="13" t="s">
        <v>74</v>
      </c>
      <c r="BK1471" s="116">
        <f>ROUND(I1471*H1471,2)</f>
        <v>27600</v>
      </c>
      <c r="BL1471" s="13" t="s">
        <v>112</v>
      </c>
      <c r="BM1471" s="115" t="s">
        <v>3242</v>
      </c>
    </row>
    <row r="1472" spans="2:65" s="1" customFormat="1" ht="29.25">
      <c r="B1472" s="25"/>
      <c r="D1472" s="117" t="s">
        <v>114</v>
      </c>
      <c r="F1472" s="118" t="s">
        <v>3243</v>
      </c>
      <c r="L1472" s="25"/>
      <c r="M1472" s="119"/>
      <c r="T1472" s="46"/>
      <c r="AT1472" s="13" t="s">
        <v>114</v>
      </c>
      <c r="AU1472" s="13" t="s">
        <v>66</v>
      </c>
    </row>
    <row r="1473" spans="2:65" s="1" customFormat="1" ht="24.2" customHeight="1">
      <c r="B1473" s="104"/>
      <c r="C1473" s="105" t="s">
        <v>3244</v>
      </c>
      <c r="D1473" s="105" t="s">
        <v>107</v>
      </c>
      <c r="E1473" s="106" t="s">
        <v>3245</v>
      </c>
      <c r="F1473" s="107" t="s">
        <v>3246</v>
      </c>
      <c r="G1473" s="108" t="s">
        <v>110</v>
      </c>
      <c r="H1473" s="109">
        <v>1</v>
      </c>
      <c r="I1473" s="110">
        <v>16100</v>
      </c>
      <c r="J1473" s="110">
        <f>ROUND(I1473*H1473,2)</f>
        <v>16100</v>
      </c>
      <c r="K1473" s="107" t="s">
        <v>111</v>
      </c>
      <c r="L1473" s="25"/>
      <c r="M1473" s="111" t="s">
        <v>3</v>
      </c>
      <c r="N1473" s="112" t="s">
        <v>37</v>
      </c>
      <c r="O1473" s="113">
        <v>0</v>
      </c>
      <c r="P1473" s="113">
        <f>O1473*H1473</f>
        <v>0</v>
      </c>
      <c r="Q1473" s="113">
        <v>0</v>
      </c>
      <c r="R1473" s="113">
        <f>Q1473*H1473</f>
        <v>0</v>
      </c>
      <c r="S1473" s="113">
        <v>0</v>
      </c>
      <c r="T1473" s="114">
        <f>S1473*H1473</f>
        <v>0</v>
      </c>
      <c r="AR1473" s="115" t="s">
        <v>112</v>
      </c>
      <c r="AT1473" s="115" t="s">
        <v>107</v>
      </c>
      <c r="AU1473" s="115" t="s">
        <v>66</v>
      </c>
      <c r="AY1473" s="13" t="s">
        <v>113</v>
      </c>
      <c r="BE1473" s="116">
        <f>IF(N1473="základní",J1473,0)</f>
        <v>16100</v>
      </c>
      <c r="BF1473" s="116">
        <f>IF(N1473="snížená",J1473,0)</f>
        <v>0</v>
      </c>
      <c r="BG1473" s="116">
        <f>IF(N1473="zákl. přenesená",J1473,0)</f>
        <v>0</v>
      </c>
      <c r="BH1473" s="116">
        <f>IF(N1473="sníž. přenesená",J1473,0)</f>
        <v>0</v>
      </c>
      <c r="BI1473" s="116">
        <f>IF(N1473="nulová",J1473,0)</f>
        <v>0</v>
      </c>
      <c r="BJ1473" s="13" t="s">
        <v>74</v>
      </c>
      <c r="BK1473" s="116">
        <f>ROUND(I1473*H1473,2)</f>
        <v>16100</v>
      </c>
      <c r="BL1473" s="13" t="s">
        <v>112</v>
      </c>
      <c r="BM1473" s="115" t="s">
        <v>3247</v>
      </c>
    </row>
    <row r="1474" spans="2:65" s="1" customFormat="1" ht="39">
      <c r="B1474" s="25"/>
      <c r="D1474" s="117" t="s">
        <v>114</v>
      </c>
      <c r="F1474" s="118" t="s">
        <v>3248</v>
      </c>
      <c r="L1474" s="25"/>
      <c r="M1474" s="119"/>
      <c r="T1474" s="46"/>
      <c r="AT1474" s="13" t="s">
        <v>114</v>
      </c>
      <c r="AU1474" s="13" t="s">
        <v>66</v>
      </c>
    </row>
    <row r="1475" spans="2:65" s="1" customFormat="1" ht="24.2" customHeight="1">
      <c r="B1475" s="104"/>
      <c r="C1475" s="105" t="s">
        <v>1685</v>
      </c>
      <c r="D1475" s="105" t="s">
        <v>107</v>
      </c>
      <c r="E1475" s="106" t="s">
        <v>3249</v>
      </c>
      <c r="F1475" s="107" t="s">
        <v>3250</v>
      </c>
      <c r="G1475" s="108" t="s">
        <v>110</v>
      </c>
      <c r="H1475" s="109">
        <v>1</v>
      </c>
      <c r="I1475" s="110">
        <v>17700</v>
      </c>
      <c r="J1475" s="110">
        <f>ROUND(I1475*H1475,2)</f>
        <v>17700</v>
      </c>
      <c r="K1475" s="107" t="s">
        <v>111</v>
      </c>
      <c r="L1475" s="25"/>
      <c r="M1475" s="111" t="s">
        <v>3</v>
      </c>
      <c r="N1475" s="112" t="s">
        <v>37</v>
      </c>
      <c r="O1475" s="113">
        <v>0</v>
      </c>
      <c r="P1475" s="113">
        <f>O1475*H1475</f>
        <v>0</v>
      </c>
      <c r="Q1475" s="113">
        <v>0</v>
      </c>
      <c r="R1475" s="113">
        <f>Q1475*H1475</f>
        <v>0</v>
      </c>
      <c r="S1475" s="113">
        <v>0</v>
      </c>
      <c r="T1475" s="114">
        <f>S1475*H1475</f>
        <v>0</v>
      </c>
      <c r="AR1475" s="115" t="s">
        <v>112</v>
      </c>
      <c r="AT1475" s="115" t="s">
        <v>107</v>
      </c>
      <c r="AU1475" s="115" t="s">
        <v>66</v>
      </c>
      <c r="AY1475" s="13" t="s">
        <v>113</v>
      </c>
      <c r="BE1475" s="116">
        <f>IF(N1475="základní",J1475,0)</f>
        <v>17700</v>
      </c>
      <c r="BF1475" s="116">
        <f>IF(N1475="snížená",J1475,0)</f>
        <v>0</v>
      </c>
      <c r="BG1475" s="116">
        <f>IF(N1475="zákl. přenesená",J1475,0)</f>
        <v>0</v>
      </c>
      <c r="BH1475" s="116">
        <f>IF(N1475="sníž. přenesená",J1475,0)</f>
        <v>0</v>
      </c>
      <c r="BI1475" s="116">
        <f>IF(N1475="nulová",J1475,0)</f>
        <v>0</v>
      </c>
      <c r="BJ1475" s="13" t="s">
        <v>74</v>
      </c>
      <c r="BK1475" s="116">
        <f>ROUND(I1475*H1475,2)</f>
        <v>17700</v>
      </c>
      <c r="BL1475" s="13" t="s">
        <v>112</v>
      </c>
      <c r="BM1475" s="115" t="s">
        <v>3251</v>
      </c>
    </row>
    <row r="1476" spans="2:65" s="1" customFormat="1" ht="39">
      <c r="B1476" s="25"/>
      <c r="D1476" s="117" t="s">
        <v>114</v>
      </c>
      <c r="F1476" s="118" t="s">
        <v>3252</v>
      </c>
      <c r="L1476" s="25"/>
      <c r="M1476" s="119"/>
      <c r="T1476" s="46"/>
      <c r="AT1476" s="13" t="s">
        <v>114</v>
      </c>
      <c r="AU1476" s="13" t="s">
        <v>66</v>
      </c>
    </row>
    <row r="1477" spans="2:65" s="1" customFormat="1" ht="24.2" customHeight="1">
      <c r="B1477" s="104"/>
      <c r="C1477" s="105" t="s">
        <v>3253</v>
      </c>
      <c r="D1477" s="105" t="s">
        <v>107</v>
      </c>
      <c r="E1477" s="106" t="s">
        <v>3254</v>
      </c>
      <c r="F1477" s="107" t="s">
        <v>3255</v>
      </c>
      <c r="G1477" s="108" t="s">
        <v>110</v>
      </c>
      <c r="H1477" s="109">
        <v>1</v>
      </c>
      <c r="I1477" s="110">
        <v>21000</v>
      </c>
      <c r="J1477" s="110">
        <f>ROUND(I1477*H1477,2)</f>
        <v>21000</v>
      </c>
      <c r="K1477" s="107" t="s">
        <v>111</v>
      </c>
      <c r="L1477" s="25"/>
      <c r="M1477" s="111" t="s">
        <v>3</v>
      </c>
      <c r="N1477" s="112" t="s">
        <v>37</v>
      </c>
      <c r="O1477" s="113">
        <v>0</v>
      </c>
      <c r="P1477" s="113">
        <f>O1477*H1477</f>
        <v>0</v>
      </c>
      <c r="Q1477" s="113">
        <v>0</v>
      </c>
      <c r="R1477" s="113">
        <f>Q1477*H1477</f>
        <v>0</v>
      </c>
      <c r="S1477" s="113">
        <v>0</v>
      </c>
      <c r="T1477" s="114">
        <f>S1477*H1477</f>
        <v>0</v>
      </c>
      <c r="AR1477" s="115" t="s">
        <v>112</v>
      </c>
      <c r="AT1477" s="115" t="s">
        <v>107</v>
      </c>
      <c r="AU1477" s="115" t="s">
        <v>66</v>
      </c>
      <c r="AY1477" s="13" t="s">
        <v>113</v>
      </c>
      <c r="BE1477" s="116">
        <f>IF(N1477="základní",J1477,0)</f>
        <v>21000</v>
      </c>
      <c r="BF1477" s="116">
        <f>IF(N1477="snížená",J1477,0)</f>
        <v>0</v>
      </c>
      <c r="BG1477" s="116">
        <f>IF(N1477="zákl. přenesená",J1477,0)</f>
        <v>0</v>
      </c>
      <c r="BH1477" s="116">
        <f>IF(N1477="sníž. přenesená",J1477,0)</f>
        <v>0</v>
      </c>
      <c r="BI1477" s="116">
        <f>IF(N1477="nulová",J1477,0)</f>
        <v>0</v>
      </c>
      <c r="BJ1477" s="13" t="s">
        <v>74</v>
      </c>
      <c r="BK1477" s="116">
        <f>ROUND(I1477*H1477,2)</f>
        <v>21000</v>
      </c>
      <c r="BL1477" s="13" t="s">
        <v>112</v>
      </c>
      <c r="BM1477" s="115" t="s">
        <v>3256</v>
      </c>
    </row>
    <row r="1478" spans="2:65" s="1" customFormat="1" ht="39">
      <c r="B1478" s="25"/>
      <c r="D1478" s="117" t="s">
        <v>114</v>
      </c>
      <c r="F1478" s="118" t="s">
        <v>3257</v>
      </c>
      <c r="L1478" s="25"/>
      <c r="M1478" s="119"/>
      <c r="T1478" s="46"/>
      <c r="AT1478" s="13" t="s">
        <v>114</v>
      </c>
      <c r="AU1478" s="13" t="s">
        <v>66</v>
      </c>
    </row>
    <row r="1479" spans="2:65" s="1" customFormat="1" ht="24.2" customHeight="1">
      <c r="B1479" s="104"/>
      <c r="C1479" s="105" t="s">
        <v>1689</v>
      </c>
      <c r="D1479" s="105" t="s">
        <v>107</v>
      </c>
      <c r="E1479" s="106" t="s">
        <v>3258</v>
      </c>
      <c r="F1479" s="107" t="s">
        <v>3259</v>
      </c>
      <c r="G1479" s="108" t="s">
        <v>110</v>
      </c>
      <c r="H1479" s="109">
        <v>10</v>
      </c>
      <c r="I1479" s="110">
        <v>18100</v>
      </c>
      <c r="J1479" s="110">
        <f>ROUND(I1479*H1479,2)</f>
        <v>181000</v>
      </c>
      <c r="K1479" s="107" t="s">
        <v>111</v>
      </c>
      <c r="L1479" s="25"/>
      <c r="M1479" s="111" t="s">
        <v>3</v>
      </c>
      <c r="N1479" s="112" t="s">
        <v>37</v>
      </c>
      <c r="O1479" s="113">
        <v>0</v>
      </c>
      <c r="P1479" s="113">
        <f>O1479*H1479</f>
        <v>0</v>
      </c>
      <c r="Q1479" s="113">
        <v>0</v>
      </c>
      <c r="R1479" s="113">
        <f>Q1479*H1479</f>
        <v>0</v>
      </c>
      <c r="S1479" s="113">
        <v>0</v>
      </c>
      <c r="T1479" s="114">
        <f>S1479*H1479</f>
        <v>0</v>
      </c>
      <c r="AR1479" s="115" t="s">
        <v>112</v>
      </c>
      <c r="AT1479" s="115" t="s">
        <v>107</v>
      </c>
      <c r="AU1479" s="115" t="s">
        <v>66</v>
      </c>
      <c r="AY1479" s="13" t="s">
        <v>113</v>
      </c>
      <c r="BE1479" s="116">
        <f>IF(N1479="základní",J1479,0)</f>
        <v>181000</v>
      </c>
      <c r="BF1479" s="116">
        <f>IF(N1479="snížená",J1479,0)</f>
        <v>0</v>
      </c>
      <c r="BG1479" s="116">
        <f>IF(N1479="zákl. přenesená",J1479,0)</f>
        <v>0</v>
      </c>
      <c r="BH1479" s="116">
        <f>IF(N1479="sníž. přenesená",J1479,0)</f>
        <v>0</v>
      </c>
      <c r="BI1479" s="116">
        <f>IF(N1479="nulová",J1479,0)</f>
        <v>0</v>
      </c>
      <c r="BJ1479" s="13" t="s">
        <v>74</v>
      </c>
      <c r="BK1479" s="116">
        <f>ROUND(I1479*H1479,2)</f>
        <v>181000</v>
      </c>
      <c r="BL1479" s="13" t="s">
        <v>112</v>
      </c>
      <c r="BM1479" s="115" t="s">
        <v>3260</v>
      </c>
    </row>
    <row r="1480" spans="2:65" s="1" customFormat="1" ht="39">
      <c r="B1480" s="25"/>
      <c r="D1480" s="117" t="s">
        <v>114</v>
      </c>
      <c r="F1480" s="118" t="s">
        <v>3261</v>
      </c>
      <c r="L1480" s="25"/>
      <c r="M1480" s="119"/>
      <c r="T1480" s="46"/>
      <c r="AT1480" s="13" t="s">
        <v>114</v>
      </c>
      <c r="AU1480" s="13" t="s">
        <v>66</v>
      </c>
    </row>
    <row r="1481" spans="2:65" s="1" customFormat="1" ht="24.2" customHeight="1">
      <c r="B1481" s="104"/>
      <c r="C1481" s="105" t="s">
        <v>3262</v>
      </c>
      <c r="D1481" s="105" t="s">
        <v>107</v>
      </c>
      <c r="E1481" s="106" t="s">
        <v>3263</v>
      </c>
      <c r="F1481" s="107" t="s">
        <v>3264</v>
      </c>
      <c r="G1481" s="108" t="s">
        <v>110</v>
      </c>
      <c r="H1481" s="109">
        <v>10</v>
      </c>
      <c r="I1481" s="110">
        <v>19800</v>
      </c>
      <c r="J1481" s="110">
        <f>ROUND(I1481*H1481,2)</f>
        <v>198000</v>
      </c>
      <c r="K1481" s="107" t="s">
        <v>111</v>
      </c>
      <c r="L1481" s="25"/>
      <c r="M1481" s="111" t="s">
        <v>3</v>
      </c>
      <c r="N1481" s="112" t="s">
        <v>37</v>
      </c>
      <c r="O1481" s="113">
        <v>0</v>
      </c>
      <c r="P1481" s="113">
        <f>O1481*H1481</f>
        <v>0</v>
      </c>
      <c r="Q1481" s="113">
        <v>0</v>
      </c>
      <c r="R1481" s="113">
        <f>Q1481*H1481</f>
        <v>0</v>
      </c>
      <c r="S1481" s="113">
        <v>0</v>
      </c>
      <c r="T1481" s="114">
        <f>S1481*H1481</f>
        <v>0</v>
      </c>
      <c r="AR1481" s="115" t="s">
        <v>112</v>
      </c>
      <c r="AT1481" s="115" t="s">
        <v>107</v>
      </c>
      <c r="AU1481" s="115" t="s">
        <v>66</v>
      </c>
      <c r="AY1481" s="13" t="s">
        <v>113</v>
      </c>
      <c r="BE1481" s="116">
        <f>IF(N1481="základní",J1481,0)</f>
        <v>198000</v>
      </c>
      <c r="BF1481" s="116">
        <f>IF(N1481="snížená",J1481,0)</f>
        <v>0</v>
      </c>
      <c r="BG1481" s="116">
        <f>IF(N1481="zákl. přenesená",J1481,0)</f>
        <v>0</v>
      </c>
      <c r="BH1481" s="116">
        <f>IF(N1481="sníž. přenesená",J1481,0)</f>
        <v>0</v>
      </c>
      <c r="BI1481" s="116">
        <f>IF(N1481="nulová",J1481,0)</f>
        <v>0</v>
      </c>
      <c r="BJ1481" s="13" t="s">
        <v>74</v>
      </c>
      <c r="BK1481" s="116">
        <f>ROUND(I1481*H1481,2)</f>
        <v>198000</v>
      </c>
      <c r="BL1481" s="13" t="s">
        <v>112</v>
      </c>
      <c r="BM1481" s="115" t="s">
        <v>3265</v>
      </c>
    </row>
    <row r="1482" spans="2:65" s="1" customFormat="1" ht="39">
      <c r="B1482" s="25"/>
      <c r="D1482" s="117" t="s">
        <v>114</v>
      </c>
      <c r="F1482" s="118" t="s">
        <v>3266</v>
      </c>
      <c r="L1482" s="25"/>
      <c r="M1482" s="119"/>
      <c r="T1482" s="46"/>
      <c r="AT1482" s="13" t="s">
        <v>114</v>
      </c>
      <c r="AU1482" s="13" t="s">
        <v>66</v>
      </c>
    </row>
    <row r="1483" spans="2:65" s="1" customFormat="1" ht="24.2" customHeight="1">
      <c r="B1483" s="104"/>
      <c r="C1483" s="105" t="s">
        <v>1694</v>
      </c>
      <c r="D1483" s="105" t="s">
        <v>107</v>
      </c>
      <c r="E1483" s="106" t="s">
        <v>3267</v>
      </c>
      <c r="F1483" s="107" t="s">
        <v>3268</v>
      </c>
      <c r="G1483" s="108" t="s">
        <v>110</v>
      </c>
      <c r="H1483" s="109">
        <v>10</v>
      </c>
      <c r="I1483" s="110">
        <v>21800</v>
      </c>
      <c r="J1483" s="110">
        <f>ROUND(I1483*H1483,2)</f>
        <v>218000</v>
      </c>
      <c r="K1483" s="107" t="s">
        <v>111</v>
      </c>
      <c r="L1483" s="25"/>
      <c r="M1483" s="111" t="s">
        <v>3</v>
      </c>
      <c r="N1483" s="112" t="s">
        <v>37</v>
      </c>
      <c r="O1483" s="113">
        <v>0</v>
      </c>
      <c r="P1483" s="113">
        <f>O1483*H1483</f>
        <v>0</v>
      </c>
      <c r="Q1483" s="113">
        <v>0</v>
      </c>
      <c r="R1483" s="113">
        <f>Q1483*H1483</f>
        <v>0</v>
      </c>
      <c r="S1483" s="113">
        <v>0</v>
      </c>
      <c r="T1483" s="114">
        <f>S1483*H1483</f>
        <v>0</v>
      </c>
      <c r="AR1483" s="115" t="s">
        <v>112</v>
      </c>
      <c r="AT1483" s="115" t="s">
        <v>107</v>
      </c>
      <c r="AU1483" s="115" t="s">
        <v>66</v>
      </c>
      <c r="AY1483" s="13" t="s">
        <v>113</v>
      </c>
      <c r="BE1483" s="116">
        <f>IF(N1483="základní",J1483,0)</f>
        <v>218000</v>
      </c>
      <c r="BF1483" s="116">
        <f>IF(N1483="snížená",J1483,0)</f>
        <v>0</v>
      </c>
      <c r="BG1483" s="116">
        <f>IF(N1483="zákl. přenesená",J1483,0)</f>
        <v>0</v>
      </c>
      <c r="BH1483" s="116">
        <f>IF(N1483="sníž. přenesená",J1483,0)</f>
        <v>0</v>
      </c>
      <c r="BI1483" s="116">
        <f>IF(N1483="nulová",J1483,0)</f>
        <v>0</v>
      </c>
      <c r="BJ1483" s="13" t="s">
        <v>74</v>
      </c>
      <c r="BK1483" s="116">
        <f>ROUND(I1483*H1483,2)</f>
        <v>218000</v>
      </c>
      <c r="BL1483" s="13" t="s">
        <v>112</v>
      </c>
      <c r="BM1483" s="115" t="s">
        <v>3269</v>
      </c>
    </row>
    <row r="1484" spans="2:65" s="1" customFormat="1" ht="39">
      <c r="B1484" s="25"/>
      <c r="D1484" s="117" t="s">
        <v>114</v>
      </c>
      <c r="F1484" s="118" t="s">
        <v>3270</v>
      </c>
      <c r="L1484" s="25"/>
      <c r="M1484" s="119"/>
      <c r="T1484" s="46"/>
      <c r="AT1484" s="13" t="s">
        <v>114</v>
      </c>
      <c r="AU1484" s="13" t="s">
        <v>66</v>
      </c>
    </row>
    <row r="1485" spans="2:65" s="1" customFormat="1" ht="24.2" customHeight="1">
      <c r="B1485" s="104"/>
      <c r="C1485" s="105" t="s">
        <v>3271</v>
      </c>
      <c r="D1485" s="105" t="s">
        <v>107</v>
      </c>
      <c r="E1485" s="106" t="s">
        <v>3272</v>
      </c>
      <c r="F1485" s="107" t="s">
        <v>3273</v>
      </c>
      <c r="G1485" s="108" t="s">
        <v>110</v>
      </c>
      <c r="H1485" s="109">
        <v>5</v>
      </c>
      <c r="I1485" s="110">
        <v>22600</v>
      </c>
      <c r="J1485" s="110">
        <f>ROUND(I1485*H1485,2)</f>
        <v>113000</v>
      </c>
      <c r="K1485" s="107" t="s">
        <v>111</v>
      </c>
      <c r="L1485" s="25"/>
      <c r="M1485" s="111" t="s">
        <v>3</v>
      </c>
      <c r="N1485" s="112" t="s">
        <v>37</v>
      </c>
      <c r="O1485" s="113">
        <v>0</v>
      </c>
      <c r="P1485" s="113">
        <f>O1485*H1485</f>
        <v>0</v>
      </c>
      <c r="Q1485" s="113">
        <v>0</v>
      </c>
      <c r="R1485" s="113">
        <f>Q1485*H1485</f>
        <v>0</v>
      </c>
      <c r="S1485" s="113">
        <v>0</v>
      </c>
      <c r="T1485" s="114">
        <f>S1485*H1485</f>
        <v>0</v>
      </c>
      <c r="AR1485" s="115" t="s">
        <v>112</v>
      </c>
      <c r="AT1485" s="115" t="s">
        <v>107</v>
      </c>
      <c r="AU1485" s="115" t="s">
        <v>66</v>
      </c>
      <c r="AY1485" s="13" t="s">
        <v>113</v>
      </c>
      <c r="BE1485" s="116">
        <f>IF(N1485="základní",J1485,0)</f>
        <v>113000</v>
      </c>
      <c r="BF1485" s="116">
        <f>IF(N1485="snížená",J1485,0)</f>
        <v>0</v>
      </c>
      <c r="BG1485" s="116">
        <f>IF(N1485="zákl. přenesená",J1485,0)</f>
        <v>0</v>
      </c>
      <c r="BH1485" s="116">
        <f>IF(N1485="sníž. přenesená",J1485,0)</f>
        <v>0</v>
      </c>
      <c r="BI1485" s="116">
        <f>IF(N1485="nulová",J1485,0)</f>
        <v>0</v>
      </c>
      <c r="BJ1485" s="13" t="s">
        <v>74</v>
      </c>
      <c r="BK1485" s="116">
        <f>ROUND(I1485*H1485,2)</f>
        <v>113000</v>
      </c>
      <c r="BL1485" s="13" t="s">
        <v>112</v>
      </c>
      <c r="BM1485" s="115" t="s">
        <v>3274</v>
      </c>
    </row>
    <row r="1486" spans="2:65" s="1" customFormat="1" ht="39">
      <c r="B1486" s="25"/>
      <c r="D1486" s="117" t="s">
        <v>114</v>
      </c>
      <c r="F1486" s="118" t="s">
        <v>3275</v>
      </c>
      <c r="L1486" s="25"/>
      <c r="M1486" s="119"/>
      <c r="T1486" s="46"/>
      <c r="AT1486" s="13" t="s">
        <v>114</v>
      </c>
      <c r="AU1486" s="13" t="s">
        <v>66</v>
      </c>
    </row>
    <row r="1487" spans="2:65" s="1" customFormat="1" ht="24.2" customHeight="1">
      <c r="B1487" s="104"/>
      <c r="C1487" s="105" t="s">
        <v>1698</v>
      </c>
      <c r="D1487" s="105" t="s">
        <v>107</v>
      </c>
      <c r="E1487" s="106" t="s">
        <v>3276</v>
      </c>
      <c r="F1487" s="107" t="s">
        <v>3277</v>
      </c>
      <c r="G1487" s="108" t="s">
        <v>110</v>
      </c>
      <c r="H1487" s="109">
        <v>5</v>
      </c>
      <c r="I1487" s="110">
        <v>23800</v>
      </c>
      <c r="J1487" s="110">
        <f>ROUND(I1487*H1487,2)</f>
        <v>119000</v>
      </c>
      <c r="K1487" s="107" t="s">
        <v>111</v>
      </c>
      <c r="L1487" s="25"/>
      <c r="M1487" s="111" t="s">
        <v>3</v>
      </c>
      <c r="N1487" s="112" t="s">
        <v>37</v>
      </c>
      <c r="O1487" s="113">
        <v>0</v>
      </c>
      <c r="P1487" s="113">
        <f>O1487*H1487</f>
        <v>0</v>
      </c>
      <c r="Q1487" s="113">
        <v>0</v>
      </c>
      <c r="R1487" s="113">
        <f>Q1487*H1487</f>
        <v>0</v>
      </c>
      <c r="S1487" s="113">
        <v>0</v>
      </c>
      <c r="T1487" s="114">
        <f>S1487*H1487</f>
        <v>0</v>
      </c>
      <c r="AR1487" s="115" t="s">
        <v>112</v>
      </c>
      <c r="AT1487" s="115" t="s">
        <v>107</v>
      </c>
      <c r="AU1487" s="115" t="s">
        <v>66</v>
      </c>
      <c r="AY1487" s="13" t="s">
        <v>113</v>
      </c>
      <c r="BE1487" s="116">
        <f>IF(N1487="základní",J1487,0)</f>
        <v>119000</v>
      </c>
      <c r="BF1487" s="116">
        <f>IF(N1487="snížená",J1487,0)</f>
        <v>0</v>
      </c>
      <c r="BG1487" s="116">
        <f>IF(N1487="zákl. přenesená",J1487,0)</f>
        <v>0</v>
      </c>
      <c r="BH1487" s="116">
        <f>IF(N1487="sníž. přenesená",J1487,0)</f>
        <v>0</v>
      </c>
      <c r="BI1487" s="116">
        <f>IF(N1487="nulová",J1487,0)</f>
        <v>0</v>
      </c>
      <c r="BJ1487" s="13" t="s">
        <v>74</v>
      </c>
      <c r="BK1487" s="116">
        <f>ROUND(I1487*H1487,2)</f>
        <v>119000</v>
      </c>
      <c r="BL1487" s="13" t="s">
        <v>112</v>
      </c>
      <c r="BM1487" s="115" t="s">
        <v>3278</v>
      </c>
    </row>
    <row r="1488" spans="2:65" s="1" customFormat="1" ht="39">
      <c r="B1488" s="25"/>
      <c r="D1488" s="117" t="s">
        <v>114</v>
      </c>
      <c r="F1488" s="118" t="s">
        <v>3279</v>
      </c>
      <c r="L1488" s="25"/>
      <c r="M1488" s="119"/>
      <c r="T1488" s="46"/>
      <c r="AT1488" s="13" t="s">
        <v>114</v>
      </c>
      <c r="AU1488" s="13" t="s">
        <v>66</v>
      </c>
    </row>
    <row r="1489" spans="2:65" s="1" customFormat="1" ht="24.2" customHeight="1">
      <c r="B1489" s="104"/>
      <c r="C1489" s="105" t="s">
        <v>3280</v>
      </c>
      <c r="D1489" s="105" t="s">
        <v>107</v>
      </c>
      <c r="E1489" s="106" t="s">
        <v>3281</v>
      </c>
      <c r="F1489" s="107" t="s">
        <v>3282</v>
      </c>
      <c r="G1489" s="108" t="s">
        <v>110</v>
      </c>
      <c r="H1489" s="109">
        <v>5</v>
      </c>
      <c r="I1489" s="110">
        <v>25400</v>
      </c>
      <c r="J1489" s="110">
        <f>ROUND(I1489*H1489,2)</f>
        <v>127000</v>
      </c>
      <c r="K1489" s="107" t="s">
        <v>111</v>
      </c>
      <c r="L1489" s="25"/>
      <c r="M1489" s="111" t="s">
        <v>3</v>
      </c>
      <c r="N1489" s="112" t="s">
        <v>37</v>
      </c>
      <c r="O1489" s="113">
        <v>0</v>
      </c>
      <c r="P1489" s="113">
        <f>O1489*H1489</f>
        <v>0</v>
      </c>
      <c r="Q1489" s="113">
        <v>0</v>
      </c>
      <c r="R1489" s="113">
        <f>Q1489*H1489</f>
        <v>0</v>
      </c>
      <c r="S1489" s="113">
        <v>0</v>
      </c>
      <c r="T1489" s="114">
        <f>S1489*H1489</f>
        <v>0</v>
      </c>
      <c r="AR1489" s="115" t="s">
        <v>112</v>
      </c>
      <c r="AT1489" s="115" t="s">
        <v>107</v>
      </c>
      <c r="AU1489" s="115" t="s">
        <v>66</v>
      </c>
      <c r="AY1489" s="13" t="s">
        <v>113</v>
      </c>
      <c r="BE1489" s="116">
        <f>IF(N1489="základní",J1489,0)</f>
        <v>127000</v>
      </c>
      <c r="BF1489" s="116">
        <f>IF(N1489="snížená",J1489,0)</f>
        <v>0</v>
      </c>
      <c r="BG1489" s="116">
        <f>IF(N1489="zákl. přenesená",J1489,0)</f>
        <v>0</v>
      </c>
      <c r="BH1489" s="116">
        <f>IF(N1489="sníž. přenesená",J1489,0)</f>
        <v>0</v>
      </c>
      <c r="BI1489" s="116">
        <f>IF(N1489="nulová",J1489,0)</f>
        <v>0</v>
      </c>
      <c r="BJ1489" s="13" t="s">
        <v>74</v>
      </c>
      <c r="BK1489" s="116">
        <f>ROUND(I1489*H1489,2)</f>
        <v>127000</v>
      </c>
      <c r="BL1489" s="13" t="s">
        <v>112</v>
      </c>
      <c r="BM1489" s="115" t="s">
        <v>3283</v>
      </c>
    </row>
    <row r="1490" spans="2:65" s="1" customFormat="1" ht="39">
      <c r="B1490" s="25"/>
      <c r="D1490" s="117" t="s">
        <v>114</v>
      </c>
      <c r="F1490" s="118" t="s">
        <v>3284</v>
      </c>
      <c r="L1490" s="25"/>
      <c r="M1490" s="119"/>
      <c r="T1490" s="46"/>
      <c r="AT1490" s="13" t="s">
        <v>114</v>
      </c>
      <c r="AU1490" s="13" t="s">
        <v>66</v>
      </c>
    </row>
    <row r="1491" spans="2:65" s="1" customFormat="1" ht="24.2" customHeight="1">
      <c r="B1491" s="104"/>
      <c r="C1491" s="105" t="s">
        <v>1703</v>
      </c>
      <c r="D1491" s="105" t="s">
        <v>107</v>
      </c>
      <c r="E1491" s="106" t="s">
        <v>3285</v>
      </c>
      <c r="F1491" s="107" t="s">
        <v>3286</v>
      </c>
      <c r="G1491" s="108" t="s">
        <v>110</v>
      </c>
      <c r="H1491" s="109">
        <v>2</v>
      </c>
      <c r="I1491" s="110">
        <v>25800</v>
      </c>
      <c r="J1491" s="110">
        <f>ROUND(I1491*H1491,2)</f>
        <v>51600</v>
      </c>
      <c r="K1491" s="107" t="s">
        <v>111</v>
      </c>
      <c r="L1491" s="25"/>
      <c r="M1491" s="111" t="s">
        <v>3</v>
      </c>
      <c r="N1491" s="112" t="s">
        <v>37</v>
      </c>
      <c r="O1491" s="113">
        <v>0</v>
      </c>
      <c r="P1491" s="113">
        <f>O1491*H1491</f>
        <v>0</v>
      </c>
      <c r="Q1491" s="113">
        <v>0</v>
      </c>
      <c r="R1491" s="113">
        <f>Q1491*H1491</f>
        <v>0</v>
      </c>
      <c r="S1491" s="113">
        <v>0</v>
      </c>
      <c r="T1491" s="114">
        <f>S1491*H1491</f>
        <v>0</v>
      </c>
      <c r="AR1491" s="115" t="s">
        <v>112</v>
      </c>
      <c r="AT1491" s="115" t="s">
        <v>107</v>
      </c>
      <c r="AU1491" s="115" t="s">
        <v>66</v>
      </c>
      <c r="AY1491" s="13" t="s">
        <v>113</v>
      </c>
      <c r="BE1491" s="116">
        <f>IF(N1491="základní",J1491,0)</f>
        <v>51600</v>
      </c>
      <c r="BF1491" s="116">
        <f>IF(N1491="snížená",J1491,0)</f>
        <v>0</v>
      </c>
      <c r="BG1491" s="116">
        <f>IF(N1491="zákl. přenesená",J1491,0)</f>
        <v>0</v>
      </c>
      <c r="BH1491" s="116">
        <f>IF(N1491="sníž. přenesená",J1491,0)</f>
        <v>0</v>
      </c>
      <c r="BI1491" s="116">
        <f>IF(N1491="nulová",J1491,0)</f>
        <v>0</v>
      </c>
      <c r="BJ1491" s="13" t="s">
        <v>74</v>
      </c>
      <c r="BK1491" s="116">
        <f>ROUND(I1491*H1491,2)</f>
        <v>51600</v>
      </c>
      <c r="BL1491" s="13" t="s">
        <v>112</v>
      </c>
      <c r="BM1491" s="115" t="s">
        <v>3287</v>
      </c>
    </row>
    <row r="1492" spans="2:65" s="1" customFormat="1" ht="39">
      <c r="B1492" s="25"/>
      <c r="D1492" s="117" t="s">
        <v>114</v>
      </c>
      <c r="F1492" s="118" t="s">
        <v>3288</v>
      </c>
      <c r="L1492" s="25"/>
      <c r="M1492" s="119"/>
      <c r="T1492" s="46"/>
      <c r="AT1492" s="13" t="s">
        <v>114</v>
      </c>
      <c r="AU1492" s="13" t="s">
        <v>66</v>
      </c>
    </row>
    <row r="1493" spans="2:65" s="1" customFormat="1" ht="24.2" customHeight="1">
      <c r="B1493" s="104"/>
      <c r="C1493" s="105" t="s">
        <v>3289</v>
      </c>
      <c r="D1493" s="105" t="s">
        <v>107</v>
      </c>
      <c r="E1493" s="106" t="s">
        <v>3290</v>
      </c>
      <c r="F1493" s="107" t="s">
        <v>3291</v>
      </c>
      <c r="G1493" s="108" t="s">
        <v>110</v>
      </c>
      <c r="H1493" s="109">
        <v>2</v>
      </c>
      <c r="I1493" s="110">
        <v>26600</v>
      </c>
      <c r="J1493" s="110">
        <f>ROUND(I1493*H1493,2)</f>
        <v>53200</v>
      </c>
      <c r="K1493" s="107" t="s">
        <v>111</v>
      </c>
      <c r="L1493" s="25"/>
      <c r="M1493" s="111" t="s">
        <v>3</v>
      </c>
      <c r="N1493" s="112" t="s">
        <v>37</v>
      </c>
      <c r="O1493" s="113">
        <v>0</v>
      </c>
      <c r="P1493" s="113">
        <f>O1493*H1493</f>
        <v>0</v>
      </c>
      <c r="Q1493" s="113">
        <v>0</v>
      </c>
      <c r="R1493" s="113">
        <f>Q1493*H1493</f>
        <v>0</v>
      </c>
      <c r="S1493" s="113">
        <v>0</v>
      </c>
      <c r="T1493" s="114">
        <f>S1493*H1493</f>
        <v>0</v>
      </c>
      <c r="AR1493" s="115" t="s">
        <v>112</v>
      </c>
      <c r="AT1493" s="115" t="s">
        <v>107</v>
      </c>
      <c r="AU1493" s="115" t="s">
        <v>66</v>
      </c>
      <c r="AY1493" s="13" t="s">
        <v>113</v>
      </c>
      <c r="BE1493" s="116">
        <f>IF(N1493="základní",J1493,0)</f>
        <v>53200</v>
      </c>
      <c r="BF1493" s="116">
        <f>IF(N1493="snížená",J1493,0)</f>
        <v>0</v>
      </c>
      <c r="BG1493" s="116">
        <f>IF(N1493="zákl. přenesená",J1493,0)</f>
        <v>0</v>
      </c>
      <c r="BH1493" s="116">
        <f>IF(N1493="sníž. přenesená",J1493,0)</f>
        <v>0</v>
      </c>
      <c r="BI1493" s="116">
        <f>IF(N1493="nulová",J1493,0)</f>
        <v>0</v>
      </c>
      <c r="BJ1493" s="13" t="s">
        <v>74</v>
      </c>
      <c r="BK1493" s="116">
        <f>ROUND(I1493*H1493,2)</f>
        <v>53200</v>
      </c>
      <c r="BL1493" s="13" t="s">
        <v>112</v>
      </c>
      <c r="BM1493" s="115" t="s">
        <v>3292</v>
      </c>
    </row>
    <row r="1494" spans="2:65" s="1" customFormat="1" ht="39">
      <c r="B1494" s="25"/>
      <c r="D1494" s="117" t="s">
        <v>114</v>
      </c>
      <c r="F1494" s="118" t="s">
        <v>3293</v>
      </c>
      <c r="L1494" s="25"/>
      <c r="M1494" s="119"/>
      <c r="T1494" s="46"/>
      <c r="AT1494" s="13" t="s">
        <v>114</v>
      </c>
      <c r="AU1494" s="13" t="s">
        <v>66</v>
      </c>
    </row>
    <row r="1495" spans="2:65" s="1" customFormat="1" ht="24.2" customHeight="1">
      <c r="B1495" s="104"/>
      <c r="C1495" s="105" t="s">
        <v>1707</v>
      </c>
      <c r="D1495" s="105" t="s">
        <v>107</v>
      </c>
      <c r="E1495" s="106" t="s">
        <v>3294</v>
      </c>
      <c r="F1495" s="107" t="s">
        <v>3295</v>
      </c>
      <c r="G1495" s="108" t="s">
        <v>110</v>
      </c>
      <c r="H1495" s="109">
        <v>2</v>
      </c>
      <c r="I1495" s="110">
        <v>27400</v>
      </c>
      <c r="J1495" s="110">
        <f>ROUND(I1495*H1495,2)</f>
        <v>54800</v>
      </c>
      <c r="K1495" s="107" t="s">
        <v>111</v>
      </c>
      <c r="L1495" s="25"/>
      <c r="M1495" s="111" t="s">
        <v>3</v>
      </c>
      <c r="N1495" s="112" t="s">
        <v>37</v>
      </c>
      <c r="O1495" s="113">
        <v>0</v>
      </c>
      <c r="P1495" s="113">
        <f>O1495*H1495</f>
        <v>0</v>
      </c>
      <c r="Q1495" s="113">
        <v>0</v>
      </c>
      <c r="R1495" s="113">
        <f>Q1495*H1495</f>
        <v>0</v>
      </c>
      <c r="S1495" s="113">
        <v>0</v>
      </c>
      <c r="T1495" s="114">
        <f>S1495*H1495</f>
        <v>0</v>
      </c>
      <c r="AR1495" s="115" t="s">
        <v>112</v>
      </c>
      <c r="AT1495" s="115" t="s">
        <v>107</v>
      </c>
      <c r="AU1495" s="115" t="s">
        <v>66</v>
      </c>
      <c r="AY1495" s="13" t="s">
        <v>113</v>
      </c>
      <c r="BE1495" s="116">
        <f>IF(N1495="základní",J1495,0)</f>
        <v>54800</v>
      </c>
      <c r="BF1495" s="116">
        <f>IF(N1495="snížená",J1495,0)</f>
        <v>0</v>
      </c>
      <c r="BG1495" s="116">
        <f>IF(N1495="zákl. přenesená",J1495,0)</f>
        <v>0</v>
      </c>
      <c r="BH1495" s="116">
        <f>IF(N1495="sníž. přenesená",J1495,0)</f>
        <v>0</v>
      </c>
      <c r="BI1495" s="116">
        <f>IF(N1495="nulová",J1495,0)</f>
        <v>0</v>
      </c>
      <c r="BJ1495" s="13" t="s">
        <v>74</v>
      </c>
      <c r="BK1495" s="116">
        <f>ROUND(I1495*H1495,2)</f>
        <v>54800</v>
      </c>
      <c r="BL1495" s="13" t="s">
        <v>112</v>
      </c>
      <c r="BM1495" s="115" t="s">
        <v>3296</v>
      </c>
    </row>
    <row r="1496" spans="2:65" s="1" customFormat="1" ht="39">
      <c r="B1496" s="25"/>
      <c r="D1496" s="117" t="s">
        <v>114</v>
      </c>
      <c r="F1496" s="118" t="s">
        <v>3297</v>
      </c>
      <c r="L1496" s="25"/>
      <c r="M1496" s="119"/>
      <c r="T1496" s="46"/>
      <c r="AT1496" s="13" t="s">
        <v>114</v>
      </c>
      <c r="AU1496" s="13" t="s">
        <v>66</v>
      </c>
    </row>
    <row r="1497" spans="2:65" s="1" customFormat="1" ht="24.2" customHeight="1">
      <c r="B1497" s="104"/>
      <c r="C1497" s="105" t="s">
        <v>3298</v>
      </c>
      <c r="D1497" s="105" t="s">
        <v>107</v>
      </c>
      <c r="E1497" s="106" t="s">
        <v>3299</v>
      </c>
      <c r="F1497" s="107" t="s">
        <v>3300</v>
      </c>
      <c r="G1497" s="108" t="s">
        <v>110</v>
      </c>
      <c r="H1497" s="109">
        <v>10</v>
      </c>
      <c r="I1497" s="110">
        <v>18100</v>
      </c>
      <c r="J1497" s="110">
        <f>ROUND(I1497*H1497,2)</f>
        <v>181000</v>
      </c>
      <c r="K1497" s="107" t="s">
        <v>111</v>
      </c>
      <c r="L1497" s="25"/>
      <c r="M1497" s="111" t="s">
        <v>3</v>
      </c>
      <c r="N1497" s="112" t="s">
        <v>37</v>
      </c>
      <c r="O1497" s="113">
        <v>0</v>
      </c>
      <c r="P1497" s="113">
        <f>O1497*H1497</f>
        <v>0</v>
      </c>
      <c r="Q1497" s="113">
        <v>0</v>
      </c>
      <c r="R1497" s="113">
        <f>Q1497*H1497</f>
        <v>0</v>
      </c>
      <c r="S1497" s="113">
        <v>0</v>
      </c>
      <c r="T1497" s="114">
        <f>S1497*H1497</f>
        <v>0</v>
      </c>
      <c r="AR1497" s="115" t="s">
        <v>112</v>
      </c>
      <c r="AT1497" s="115" t="s">
        <v>107</v>
      </c>
      <c r="AU1497" s="115" t="s">
        <v>66</v>
      </c>
      <c r="AY1497" s="13" t="s">
        <v>113</v>
      </c>
      <c r="BE1497" s="116">
        <f>IF(N1497="základní",J1497,0)</f>
        <v>181000</v>
      </c>
      <c r="BF1497" s="116">
        <f>IF(N1497="snížená",J1497,0)</f>
        <v>0</v>
      </c>
      <c r="BG1497" s="116">
        <f>IF(N1497="zákl. přenesená",J1497,0)</f>
        <v>0</v>
      </c>
      <c r="BH1497" s="116">
        <f>IF(N1497="sníž. přenesená",J1497,0)</f>
        <v>0</v>
      </c>
      <c r="BI1497" s="116">
        <f>IF(N1497="nulová",J1497,0)</f>
        <v>0</v>
      </c>
      <c r="BJ1497" s="13" t="s">
        <v>74</v>
      </c>
      <c r="BK1497" s="116">
        <f>ROUND(I1497*H1497,2)</f>
        <v>181000</v>
      </c>
      <c r="BL1497" s="13" t="s">
        <v>112</v>
      </c>
      <c r="BM1497" s="115" t="s">
        <v>3301</v>
      </c>
    </row>
    <row r="1498" spans="2:65" s="1" customFormat="1" ht="39">
      <c r="B1498" s="25"/>
      <c r="D1498" s="117" t="s">
        <v>114</v>
      </c>
      <c r="F1498" s="118" t="s">
        <v>3302</v>
      </c>
      <c r="L1498" s="25"/>
      <c r="M1498" s="119"/>
      <c r="T1498" s="46"/>
      <c r="AT1498" s="13" t="s">
        <v>114</v>
      </c>
      <c r="AU1498" s="13" t="s">
        <v>66</v>
      </c>
    </row>
    <row r="1499" spans="2:65" s="1" customFormat="1" ht="24.2" customHeight="1">
      <c r="B1499" s="104"/>
      <c r="C1499" s="105" t="s">
        <v>1712</v>
      </c>
      <c r="D1499" s="105" t="s">
        <v>107</v>
      </c>
      <c r="E1499" s="106" t="s">
        <v>3303</v>
      </c>
      <c r="F1499" s="107" t="s">
        <v>3304</v>
      </c>
      <c r="G1499" s="108" t="s">
        <v>110</v>
      </c>
      <c r="H1499" s="109">
        <v>10</v>
      </c>
      <c r="I1499" s="110">
        <v>19800</v>
      </c>
      <c r="J1499" s="110">
        <f>ROUND(I1499*H1499,2)</f>
        <v>198000</v>
      </c>
      <c r="K1499" s="107" t="s">
        <v>111</v>
      </c>
      <c r="L1499" s="25"/>
      <c r="M1499" s="111" t="s">
        <v>3</v>
      </c>
      <c r="N1499" s="112" t="s">
        <v>37</v>
      </c>
      <c r="O1499" s="113">
        <v>0</v>
      </c>
      <c r="P1499" s="113">
        <f>O1499*H1499</f>
        <v>0</v>
      </c>
      <c r="Q1499" s="113">
        <v>0</v>
      </c>
      <c r="R1499" s="113">
        <f>Q1499*H1499</f>
        <v>0</v>
      </c>
      <c r="S1499" s="113">
        <v>0</v>
      </c>
      <c r="T1499" s="114">
        <f>S1499*H1499</f>
        <v>0</v>
      </c>
      <c r="AR1499" s="115" t="s">
        <v>112</v>
      </c>
      <c r="AT1499" s="115" t="s">
        <v>107</v>
      </c>
      <c r="AU1499" s="115" t="s">
        <v>66</v>
      </c>
      <c r="AY1499" s="13" t="s">
        <v>113</v>
      </c>
      <c r="BE1499" s="116">
        <f>IF(N1499="základní",J1499,0)</f>
        <v>198000</v>
      </c>
      <c r="BF1499" s="116">
        <f>IF(N1499="snížená",J1499,0)</f>
        <v>0</v>
      </c>
      <c r="BG1499" s="116">
        <f>IF(N1499="zákl. přenesená",J1499,0)</f>
        <v>0</v>
      </c>
      <c r="BH1499" s="116">
        <f>IF(N1499="sníž. přenesená",J1499,0)</f>
        <v>0</v>
      </c>
      <c r="BI1499" s="116">
        <f>IF(N1499="nulová",J1499,0)</f>
        <v>0</v>
      </c>
      <c r="BJ1499" s="13" t="s">
        <v>74</v>
      </c>
      <c r="BK1499" s="116">
        <f>ROUND(I1499*H1499,2)</f>
        <v>198000</v>
      </c>
      <c r="BL1499" s="13" t="s">
        <v>112</v>
      </c>
      <c r="BM1499" s="115" t="s">
        <v>3305</v>
      </c>
    </row>
    <row r="1500" spans="2:65" s="1" customFormat="1" ht="39">
      <c r="B1500" s="25"/>
      <c r="D1500" s="117" t="s">
        <v>114</v>
      </c>
      <c r="F1500" s="118" t="s">
        <v>3306</v>
      </c>
      <c r="L1500" s="25"/>
      <c r="M1500" s="119"/>
      <c r="T1500" s="46"/>
      <c r="AT1500" s="13" t="s">
        <v>114</v>
      </c>
      <c r="AU1500" s="13" t="s">
        <v>66</v>
      </c>
    </row>
    <row r="1501" spans="2:65" s="1" customFormat="1" ht="24.2" customHeight="1">
      <c r="B1501" s="104"/>
      <c r="C1501" s="105" t="s">
        <v>3307</v>
      </c>
      <c r="D1501" s="105" t="s">
        <v>107</v>
      </c>
      <c r="E1501" s="106" t="s">
        <v>3308</v>
      </c>
      <c r="F1501" s="107" t="s">
        <v>3309</v>
      </c>
      <c r="G1501" s="108" t="s">
        <v>110</v>
      </c>
      <c r="H1501" s="109">
        <v>10</v>
      </c>
      <c r="I1501" s="110">
        <v>21800</v>
      </c>
      <c r="J1501" s="110">
        <f>ROUND(I1501*H1501,2)</f>
        <v>218000</v>
      </c>
      <c r="K1501" s="107" t="s">
        <v>111</v>
      </c>
      <c r="L1501" s="25"/>
      <c r="M1501" s="111" t="s">
        <v>3</v>
      </c>
      <c r="N1501" s="112" t="s">
        <v>37</v>
      </c>
      <c r="O1501" s="113">
        <v>0</v>
      </c>
      <c r="P1501" s="113">
        <f>O1501*H1501</f>
        <v>0</v>
      </c>
      <c r="Q1501" s="113">
        <v>0</v>
      </c>
      <c r="R1501" s="113">
        <f>Q1501*H1501</f>
        <v>0</v>
      </c>
      <c r="S1501" s="113">
        <v>0</v>
      </c>
      <c r="T1501" s="114">
        <f>S1501*H1501</f>
        <v>0</v>
      </c>
      <c r="AR1501" s="115" t="s">
        <v>112</v>
      </c>
      <c r="AT1501" s="115" t="s">
        <v>107</v>
      </c>
      <c r="AU1501" s="115" t="s">
        <v>66</v>
      </c>
      <c r="AY1501" s="13" t="s">
        <v>113</v>
      </c>
      <c r="BE1501" s="116">
        <f>IF(N1501="základní",J1501,0)</f>
        <v>218000</v>
      </c>
      <c r="BF1501" s="116">
        <f>IF(N1501="snížená",J1501,0)</f>
        <v>0</v>
      </c>
      <c r="BG1501" s="116">
        <f>IF(N1501="zákl. přenesená",J1501,0)</f>
        <v>0</v>
      </c>
      <c r="BH1501" s="116">
        <f>IF(N1501="sníž. přenesená",J1501,0)</f>
        <v>0</v>
      </c>
      <c r="BI1501" s="116">
        <f>IF(N1501="nulová",J1501,0)</f>
        <v>0</v>
      </c>
      <c r="BJ1501" s="13" t="s">
        <v>74</v>
      </c>
      <c r="BK1501" s="116">
        <f>ROUND(I1501*H1501,2)</f>
        <v>218000</v>
      </c>
      <c r="BL1501" s="13" t="s">
        <v>112</v>
      </c>
      <c r="BM1501" s="115" t="s">
        <v>3310</v>
      </c>
    </row>
    <row r="1502" spans="2:65" s="1" customFormat="1" ht="39">
      <c r="B1502" s="25"/>
      <c r="D1502" s="117" t="s">
        <v>114</v>
      </c>
      <c r="F1502" s="118" t="s">
        <v>3311</v>
      </c>
      <c r="L1502" s="25"/>
      <c r="M1502" s="119"/>
      <c r="T1502" s="46"/>
      <c r="AT1502" s="13" t="s">
        <v>114</v>
      </c>
      <c r="AU1502" s="13" t="s">
        <v>66</v>
      </c>
    </row>
    <row r="1503" spans="2:65" s="1" customFormat="1" ht="24.2" customHeight="1">
      <c r="B1503" s="104"/>
      <c r="C1503" s="105" t="s">
        <v>1716</v>
      </c>
      <c r="D1503" s="105" t="s">
        <v>107</v>
      </c>
      <c r="E1503" s="106" t="s">
        <v>3312</v>
      </c>
      <c r="F1503" s="107" t="s">
        <v>3313</v>
      </c>
      <c r="G1503" s="108" t="s">
        <v>110</v>
      </c>
      <c r="H1503" s="109">
        <v>10</v>
      </c>
      <c r="I1503" s="110">
        <v>22600</v>
      </c>
      <c r="J1503" s="110">
        <f>ROUND(I1503*H1503,2)</f>
        <v>226000</v>
      </c>
      <c r="K1503" s="107" t="s">
        <v>111</v>
      </c>
      <c r="L1503" s="25"/>
      <c r="M1503" s="111" t="s">
        <v>3</v>
      </c>
      <c r="N1503" s="112" t="s">
        <v>37</v>
      </c>
      <c r="O1503" s="113">
        <v>0</v>
      </c>
      <c r="P1503" s="113">
        <f>O1503*H1503</f>
        <v>0</v>
      </c>
      <c r="Q1503" s="113">
        <v>0</v>
      </c>
      <c r="R1503" s="113">
        <f>Q1503*H1503</f>
        <v>0</v>
      </c>
      <c r="S1503" s="113">
        <v>0</v>
      </c>
      <c r="T1503" s="114">
        <f>S1503*H1503</f>
        <v>0</v>
      </c>
      <c r="AR1503" s="115" t="s">
        <v>112</v>
      </c>
      <c r="AT1503" s="115" t="s">
        <v>107</v>
      </c>
      <c r="AU1503" s="115" t="s">
        <v>66</v>
      </c>
      <c r="AY1503" s="13" t="s">
        <v>113</v>
      </c>
      <c r="BE1503" s="116">
        <f>IF(N1503="základní",J1503,0)</f>
        <v>226000</v>
      </c>
      <c r="BF1503" s="116">
        <f>IF(N1503="snížená",J1503,0)</f>
        <v>0</v>
      </c>
      <c r="BG1503" s="116">
        <f>IF(N1503="zákl. přenesená",J1503,0)</f>
        <v>0</v>
      </c>
      <c r="BH1503" s="116">
        <f>IF(N1503="sníž. přenesená",J1503,0)</f>
        <v>0</v>
      </c>
      <c r="BI1503" s="116">
        <f>IF(N1503="nulová",J1503,0)</f>
        <v>0</v>
      </c>
      <c r="BJ1503" s="13" t="s">
        <v>74</v>
      </c>
      <c r="BK1503" s="116">
        <f>ROUND(I1503*H1503,2)</f>
        <v>226000</v>
      </c>
      <c r="BL1503" s="13" t="s">
        <v>112</v>
      </c>
      <c r="BM1503" s="115" t="s">
        <v>3314</v>
      </c>
    </row>
    <row r="1504" spans="2:65" s="1" customFormat="1" ht="39">
      <c r="B1504" s="25"/>
      <c r="D1504" s="117" t="s">
        <v>114</v>
      </c>
      <c r="F1504" s="118" t="s">
        <v>3315</v>
      </c>
      <c r="L1504" s="25"/>
      <c r="M1504" s="119"/>
      <c r="T1504" s="46"/>
      <c r="AT1504" s="13" t="s">
        <v>114</v>
      </c>
      <c r="AU1504" s="13" t="s">
        <v>66</v>
      </c>
    </row>
    <row r="1505" spans="2:65" s="1" customFormat="1" ht="24.2" customHeight="1">
      <c r="B1505" s="104"/>
      <c r="C1505" s="105" t="s">
        <v>3316</v>
      </c>
      <c r="D1505" s="105" t="s">
        <v>107</v>
      </c>
      <c r="E1505" s="106" t="s">
        <v>3317</v>
      </c>
      <c r="F1505" s="107" t="s">
        <v>3318</v>
      </c>
      <c r="G1505" s="108" t="s">
        <v>110</v>
      </c>
      <c r="H1505" s="109">
        <v>10</v>
      </c>
      <c r="I1505" s="110">
        <v>23800</v>
      </c>
      <c r="J1505" s="110">
        <f>ROUND(I1505*H1505,2)</f>
        <v>238000</v>
      </c>
      <c r="K1505" s="107" t="s">
        <v>111</v>
      </c>
      <c r="L1505" s="25"/>
      <c r="M1505" s="111" t="s">
        <v>3</v>
      </c>
      <c r="N1505" s="112" t="s">
        <v>37</v>
      </c>
      <c r="O1505" s="113">
        <v>0</v>
      </c>
      <c r="P1505" s="113">
        <f>O1505*H1505</f>
        <v>0</v>
      </c>
      <c r="Q1505" s="113">
        <v>0</v>
      </c>
      <c r="R1505" s="113">
        <f>Q1505*H1505</f>
        <v>0</v>
      </c>
      <c r="S1505" s="113">
        <v>0</v>
      </c>
      <c r="T1505" s="114">
        <f>S1505*H1505</f>
        <v>0</v>
      </c>
      <c r="AR1505" s="115" t="s">
        <v>112</v>
      </c>
      <c r="AT1505" s="115" t="s">
        <v>107</v>
      </c>
      <c r="AU1505" s="115" t="s">
        <v>66</v>
      </c>
      <c r="AY1505" s="13" t="s">
        <v>113</v>
      </c>
      <c r="BE1505" s="116">
        <f>IF(N1505="základní",J1505,0)</f>
        <v>238000</v>
      </c>
      <c r="BF1505" s="116">
        <f>IF(N1505="snížená",J1505,0)</f>
        <v>0</v>
      </c>
      <c r="BG1505" s="116">
        <f>IF(N1505="zákl. přenesená",J1505,0)</f>
        <v>0</v>
      </c>
      <c r="BH1505" s="116">
        <f>IF(N1505="sníž. přenesená",J1505,0)</f>
        <v>0</v>
      </c>
      <c r="BI1505" s="116">
        <f>IF(N1505="nulová",J1505,0)</f>
        <v>0</v>
      </c>
      <c r="BJ1505" s="13" t="s">
        <v>74</v>
      </c>
      <c r="BK1505" s="116">
        <f>ROUND(I1505*H1505,2)</f>
        <v>238000</v>
      </c>
      <c r="BL1505" s="13" t="s">
        <v>112</v>
      </c>
      <c r="BM1505" s="115" t="s">
        <v>3319</v>
      </c>
    </row>
    <row r="1506" spans="2:65" s="1" customFormat="1" ht="39">
      <c r="B1506" s="25"/>
      <c r="D1506" s="117" t="s">
        <v>114</v>
      </c>
      <c r="F1506" s="118" t="s">
        <v>3320</v>
      </c>
      <c r="L1506" s="25"/>
      <c r="M1506" s="119"/>
      <c r="T1506" s="46"/>
      <c r="AT1506" s="13" t="s">
        <v>114</v>
      </c>
      <c r="AU1506" s="13" t="s">
        <v>66</v>
      </c>
    </row>
    <row r="1507" spans="2:65" s="1" customFormat="1" ht="24.2" customHeight="1">
      <c r="B1507" s="104"/>
      <c r="C1507" s="105" t="s">
        <v>1721</v>
      </c>
      <c r="D1507" s="105" t="s">
        <v>107</v>
      </c>
      <c r="E1507" s="106" t="s">
        <v>3321</v>
      </c>
      <c r="F1507" s="107" t="s">
        <v>3322</v>
      </c>
      <c r="G1507" s="108" t="s">
        <v>110</v>
      </c>
      <c r="H1507" s="109">
        <v>5</v>
      </c>
      <c r="I1507" s="110">
        <v>25400</v>
      </c>
      <c r="J1507" s="110">
        <f>ROUND(I1507*H1507,2)</f>
        <v>127000</v>
      </c>
      <c r="K1507" s="107" t="s">
        <v>111</v>
      </c>
      <c r="L1507" s="25"/>
      <c r="M1507" s="111" t="s">
        <v>3</v>
      </c>
      <c r="N1507" s="112" t="s">
        <v>37</v>
      </c>
      <c r="O1507" s="113">
        <v>0</v>
      </c>
      <c r="P1507" s="113">
        <f>O1507*H1507</f>
        <v>0</v>
      </c>
      <c r="Q1507" s="113">
        <v>0</v>
      </c>
      <c r="R1507" s="113">
        <f>Q1507*H1507</f>
        <v>0</v>
      </c>
      <c r="S1507" s="113">
        <v>0</v>
      </c>
      <c r="T1507" s="114">
        <f>S1507*H1507</f>
        <v>0</v>
      </c>
      <c r="AR1507" s="115" t="s">
        <v>112</v>
      </c>
      <c r="AT1507" s="115" t="s">
        <v>107</v>
      </c>
      <c r="AU1507" s="115" t="s">
        <v>66</v>
      </c>
      <c r="AY1507" s="13" t="s">
        <v>113</v>
      </c>
      <c r="BE1507" s="116">
        <f>IF(N1507="základní",J1507,0)</f>
        <v>127000</v>
      </c>
      <c r="BF1507" s="116">
        <f>IF(N1507="snížená",J1507,0)</f>
        <v>0</v>
      </c>
      <c r="BG1507" s="116">
        <f>IF(N1507="zákl. přenesená",J1507,0)</f>
        <v>0</v>
      </c>
      <c r="BH1507" s="116">
        <f>IF(N1507="sníž. přenesená",J1507,0)</f>
        <v>0</v>
      </c>
      <c r="BI1507" s="116">
        <f>IF(N1507="nulová",J1507,0)</f>
        <v>0</v>
      </c>
      <c r="BJ1507" s="13" t="s">
        <v>74</v>
      </c>
      <c r="BK1507" s="116">
        <f>ROUND(I1507*H1507,2)</f>
        <v>127000</v>
      </c>
      <c r="BL1507" s="13" t="s">
        <v>112</v>
      </c>
      <c r="BM1507" s="115" t="s">
        <v>3323</v>
      </c>
    </row>
    <row r="1508" spans="2:65" s="1" customFormat="1" ht="39">
      <c r="B1508" s="25"/>
      <c r="D1508" s="117" t="s">
        <v>114</v>
      </c>
      <c r="F1508" s="118" t="s">
        <v>3324</v>
      </c>
      <c r="L1508" s="25"/>
      <c r="M1508" s="119"/>
      <c r="T1508" s="46"/>
      <c r="AT1508" s="13" t="s">
        <v>114</v>
      </c>
      <c r="AU1508" s="13" t="s">
        <v>66</v>
      </c>
    </row>
    <row r="1509" spans="2:65" s="1" customFormat="1" ht="24.2" customHeight="1">
      <c r="B1509" s="104"/>
      <c r="C1509" s="105" t="s">
        <v>3325</v>
      </c>
      <c r="D1509" s="105" t="s">
        <v>107</v>
      </c>
      <c r="E1509" s="106" t="s">
        <v>3326</v>
      </c>
      <c r="F1509" s="107" t="s">
        <v>3327</v>
      </c>
      <c r="G1509" s="108" t="s">
        <v>110</v>
      </c>
      <c r="H1509" s="109">
        <v>2</v>
      </c>
      <c r="I1509" s="110">
        <v>25800</v>
      </c>
      <c r="J1509" s="110">
        <f>ROUND(I1509*H1509,2)</f>
        <v>51600</v>
      </c>
      <c r="K1509" s="107" t="s">
        <v>111</v>
      </c>
      <c r="L1509" s="25"/>
      <c r="M1509" s="111" t="s">
        <v>3</v>
      </c>
      <c r="N1509" s="112" t="s">
        <v>37</v>
      </c>
      <c r="O1509" s="113">
        <v>0</v>
      </c>
      <c r="P1509" s="113">
        <f>O1509*H1509</f>
        <v>0</v>
      </c>
      <c r="Q1509" s="113">
        <v>0</v>
      </c>
      <c r="R1509" s="113">
        <f>Q1509*H1509</f>
        <v>0</v>
      </c>
      <c r="S1509" s="113">
        <v>0</v>
      </c>
      <c r="T1509" s="114">
        <f>S1509*H1509</f>
        <v>0</v>
      </c>
      <c r="AR1509" s="115" t="s">
        <v>112</v>
      </c>
      <c r="AT1509" s="115" t="s">
        <v>107</v>
      </c>
      <c r="AU1509" s="115" t="s">
        <v>66</v>
      </c>
      <c r="AY1509" s="13" t="s">
        <v>113</v>
      </c>
      <c r="BE1509" s="116">
        <f>IF(N1509="základní",J1509,0)</f>
        <v>51600</v>
      </c>
      <c r="BF1509" s="116">
        <f>IF(N1509="snížená",J1509,0)</f>
        <v>0</v>
      </c>
      <c r="BG1509" s="116">
        <f>IF(N1509="zákl. přenesená",J1509,0)</f>
        <v>0</v>
      </c>
      <c r="BH1509" s="116">
        <f>IF(N1509="sníž. přenesená",J1509,0)</f>
        <v>0</v>
      </c>
      <c r="BI1509" s="116">
        <f>IF(N1509="nulová",J1509,0)</f>
        <v>0</v>
      </c>
      <c r="BJ1509" s="13" t="s">
        <v>74</v>
      </c>
      <c r="BK1509" s="116">
        <f>ROUND(I1509*H1509,2)</f>
        <v>51600</v>
      </c>
      <c r="BL1509" s="13" t="s">
        <v>112</v>
      </c>
      <c r="BM1509" s="115" t="s">
        <v>3328</v>
      </c>
    </row>
    <row r="1510" spans="2:65" s="1" customFormat="1" ht="39">
      <c r="B1510" s="25"/>
      <c r="D1510" s="117" t="s">
        <v>114</v>
      </c>
      <c r="F1510" s="118" t="s">
        <v>3329</v>
      </c>
      <c r="L1510" s="25"/>
      <c r="M1510" s="119"/>
      <c r="T1510" s="46"/>
      <c r="AT1510" s="13" t="s">
        <v>114</v>
      </c>
      <c r="AU1510" s="13" t="s">
        <v>66</v>
      </c>
    </row>
    <row r="1511" spans="2:65" s="1" customFormat="1" ht="24.2" customHeight="1">
      <c r="B1511" s="104"/>
      <c r="C1511" s="105" t="s">
        <v>1725</v>
      </c>
      <c r="D1511" s="105" t="s">
        <v>107</v>
      </c>
      <c r="E1511" s="106" t="s">
        <v>3330</v>
      </c>
      <c r="F1511" s="107" t="s">
        <v>3331</v>
      </c>
      <c r="G1511" s="108" t="s">
        <v>110</v>
      </c>
      <c r="H1511" s="109">
        <v>2</v>
      </c>
      <c r="I1511" s="110">
        <v>26600</v>
      </c>
      <c r="J1511" s="110">
        <f>ROUND(I1511*H1511,2)</f>
        <v>53200</v>
      </c>
      <c r="K1511" s="107" t="s">
        <v>111</v>
      </c>
      <c r="L1511" s="25"/>
      <c r="M1511" s="111" t="s">
        <v>3</v>
      </c>
      <c r="N1511" s="112" t="s">
        <v>37</v>
      </c>
      <c r="O1511" s="113">
        <v>0</v>
      </c>
      <c r="P1511" s="113">
        <f>O1511*H1511</f>
        <v>0</v>
      </c>
      <c r="Q1511" s="113">
        <v>0</v>
      </c>
      <c r="R1511" s="113">
        <f>Q1511*H1511</f>
        <v>0</v>
      </c>
      <c r="S1511" s="113">
        <v>0</v>
      </c>
      <c r="T1511" s="114">
        <f>S1511*H1511</f>
        <v>0</v>
      </c>
      <c r="AR1511" s="115" t="s">
        <v>112</v>
      </c>
      <c r="AT1511" s="115" t="s">
        <v>107</v>
      </c>
      <c r="AU1511" s="115" t="s">
        <v>66</v>
      </c>
      <c r="AY1511" s="13" t="s">
        <v>113</v>
      </c>
      <c r="BE1511" s="116">
        <f>IF(N1511="základní",J1511,0)</f>
        <v>53200</v>
      </c>
      <c r="BF1511" s="116">
        <f>IF(N1511="snížená",J1511,0)</f>
        <v>0</v>
      </c>
      <c r="BG1511" s="116">
        <f>IF(N1511="zákl. přenesená",J1511,0)</f>
        <v>0</v>
      </c>
      <c r="BH1511" s="116">
        <f>IF(N1511="sníž. přenesená",J1511,0)</f>
        <v>0</v>
      </c>
      <c r="BI1511" s="116">
        <f>IF(N1511="nulová",J1511,0)</f>
        <v>0</v>
      </c>
      <c r="BJ1511" s="13" t="s">
        <v>74</v>
      </c>
      <c r="BK1511" s="116">
        <f>ROUND(I1511*H1511,2)</f>
        <v>53200</v>
      </c>
      <c r="BL1511" s="13" t="s">
        <v>112</v>
      </c>
      <c r="BM1511" s="115" t="s">
        <v>3332</v>
      </c>
    </row>
    <row r="1512" spans="2:65" s="1" customFormat="1" ht="39">
      <c r="B1512" s="25"/>
      <c r="D1512" s="117" t="s">
        <v>114</v>
      </c>
      <c r="F1512" s="118" t="s">
        <v>3333</v>
      </c>
      <c r="L1512" s="25"/>
      <c r="M1512" s="119"/>
      <c r="T1512" s="46"/>
      <c r="AT1512" s="13" t="s">
        <v>114</v>
      </c>
      <c r="AU1512" s="13" t="s">
        <v>66</v>
      </c>
    </row>
    <row r="1513" spans="2:65" s="1" customFormat="1" ht="24.2" customHeight="1">
      <c r="B1513" s="104"/>
      <c r="C1513" s="105" t="s">
        <v>3334</v>
      </c>
      <c r="D1513" s="105" t="s">
        <v>107</v>
      </c>
      <c r="E1513" s="106" t="s">
        <v>3335</v>
      </c>
      <c r="F1513" s="107" t="s">
        <v>3336</v>
      </c>
      <c r="G1513" s="108" t="s">
        <v>110</v>
      </c>
      <c r="H1513" s="109">
        <v>2</v>
      </c>
      <c r="I1513" s="110">
        <v>27400</v>
      </c>
      <c r="J1513" s="110">
        <f>ROUND(I1513*H1513,2)</f>
        <v>54800</v>
      </c>
      <c r="K1513" s="107" t="s">
        <v>111</v>
      </c>
      <c r="L1513" s="25"/>
      <c r="M1513" s="111" t="s">
        <v>3</v>
      </c>
      <c r="N1513" s="112" t="s">
        <v>37</v>
      </c>
      <c r="O1513" s="113">
        <v>0</v>
      </c>
      <c r="P1513" s="113">
        <f>O1513*H1513</f>
        <v>0</v>
      </c>
      <c r="Q1513" s="113">
        <v>0</v>
      </c>
      <c r="R1513" s="113">
        <f>Q1513*H1513</f>
        <v>0</v>
      </c>
      <c r="S1513" s="113">
        <v>0</v>
      </c>
      <c r="T1513" s="114">
        <f>S1513*H1513</f>
        <v>0</v>
      </c>
      <c r="AR1513" s="115" t="s">
        <v>112</v>
      </c>
      <c r="AT1513" s="115" t="s">
        <v>107</v>
      </c>
      <c r="AU1513" s="115" t="s">
        <v>66</v>
      </c>
      <c r="AY1513" s="13" t="s">
        <v>113</v>
      </c>
      <c r="BE1513" s="116">
        <f>IF(N1513="základní",J1513,0)</f>
        <v>54800</v>
      </c>
      <c r="BF1513" s="116">
        <f>IF(N1513="snížená",J1513,0)</f>
        <v>0</v>
      </c>
      <c r="BG1513" s="116">
        <f>IF(N1513="zákl. přenesená",J1513,0)</f>
        <v>0</v>
      </c>
      <c r="BH1513" s="116">
        <f>IF(N1513="sníž. přenesená",J1513,0)</f>
        <v>0</v>
      </c>
      <c r="BI1513" s="116">
        <f>IF(N1513="nulová",J1513,0)</f>
        <v>0</v>
      </c>
      <c r="BJ1513" s="13" t="s">
        <v>74</v>
      </c>
      <c r="BK1513" s="116">
        <f>ROUND(I1513*H1513,2)</f>
        <v>54800</v>
      </c>
      <c r="BL1513" s="13" t="s">
        <v>112</v>
      </c>
      <c r="BM1513" s="115" t="s">
        <v>3337</v>
      </c>
    </row>
    <row r="1514" spans="2:65" s="1" customFormat="1" ht="39">
      <c r="B1514" s="25"/>
      <c r="D1514" s="117" t="s">
        <v>114</v>
      </c>
      <c r="F1514" s="118" t="s">
        <v>3338</v>
      </c>
      <c r="L1514" s="25"/>
      <c r="M1514" s="119"/>
      <c r="T1514" s="46"/>
      <c r="AT1514" s="13" t="s">
        <v>114</v>
      </c>
      <c r="AU1514" s="13" t="s">
        <v>66</v>
      </c>
    </row>
    <row r="1515" spans="2:65" s="1" customFormat="1" ht="21.75" customHeight="1">
      <c r="B1515" s="104"/>
      <c r="C1515" s="105" t="s">
        <v>1730</v>
      </c>
      <c r="D1515" s="105" t="s">
        <v>107</v>
      </c>
      <c r="E1515" s="106" t="s">
        <v>3339</v>
      </c>
      <c r="F1515" s="107" t="s">
        <v>3340</v>
      </c>
      <c r="G1515" s="108" t="s">
        <v>110</v>
      </c>
      <c r="H1515" s="109">
        <v>5</v>
      </c>
      <c r="I1515" s="110">
        <v>18100</v>
      </c>
      <c r="J1515" s="110">
        <f>ROUND(I1515*H1515,2)</f>
        <v>90500</v>
      </c>
      <c r="K1515" s="107" t="s">
        <v>111</v>
      </c>
      <c r="L1515" s="25"/>
      <c r="M1515" s="111" t="s">
        <v>3</v>
      </c>
      <c r="N1515" s="112" t="s">
        <v>37</v>
      </c>
      <c r="O1515" s="113">
        <v>0</v>
      </c>
      <c r="P1515" s="113">
        <f>O1515*H1515</f>
        <v>0</v>
      </c>
      <c r="Q1515" s="113">
        <v>0</v>
      </c>
      <c r="R1515" s="113">
        <f>Q1515*H1515</f>
        <v>0</v>
      </c>
      <c r="S1515" s="113">
        <v>0</v>
      </c>
      <c r="T1515" s="114">
        <f>S1515*H1515</f>
        <v>0</v>
      </c>
      <c r="AR1515" s="115" t="s">
        <v>112</v>
      </c>
      <c r="AT1515" s="115" t="s">
        <v>107</v>
      </c>
      <c r="AU1515" s="115" t="s">
        <v>66</v>
      </c>
      <c r="AY1515" s="13" t="s">
        <v>113</v>
      </c>
      <c r="BE1515" s="116">
        <f>IF(N1515="základní",J1515,0)</f>
        <v>90500</v>
      </c>
      <c r="BF1515" s="116">
        <f>IF(N1515="snížená",J1515,0)</f>
        <v>0</v>
      </c>
      <c r="BG1515" s="116">
        <f>IF(N1515="zákl. přenesená",J1515,0)</f>
        <v>0</v>
      </c>
      <c r="BH1515" s="116">
        <f>IF(N1515="sníž. přenesená",J1515,0)</f>
        <v>0</v>
      </c>
      <c r="BI1515" s="116">
        <f>IF(N1515="nulová",J1515,0)</f>
        <v>0</v>
      </c>
      <c r="BJ1515" s="13" t="s">
        <v>74</v>
      </c>
      <c r="BK1515" s="116">
        <f>ROUND(I1515*H1515,2)</f>
        <v>90500</v>
      </c>
      <c r="BL1515" s="13" t="s">
        <v>112</v>
      </c>
      <c r="BM1515" s="115" t="s">
        <v>3341</v>
      </c>
    </row>
    <row r="1516" spans="2:65" s="1" customFormat="1" ht="39">
      <c r="B1516" s="25"/>
      <c r="D1516" s="117" t="s">
        <v>114</v>
      </c>
      <c r="F1516" s="118" t="s">
        <v>3342</v>
      </c>
      <c r="L1516" s="25"/>
      <c r="M1516" s="119"/>
      <c r="T1516" s="46"/>
      <c r="AT1516" s="13" t="s">
        <v>114</v>
      </c>
      <c r="AU1516" s="13" t="s">
        <v>66</v>
      </c>
    </row>
    <row r="1517" spans="2:65" s="1" customFormat="1" ht="21.75" customHeight="1">
      <c r="B1517" s="104"/>
      <c r="C1517" s="105" t="s">
        <v>3343</v>
      </c>
      <c r="D1517" s="105" t="s">
        <v>107</v>
      </c>
      <c r="E1517" s="106" t="s">
        <v>3344</v>
      </c>
      <c r="F1517" s="107" t="s">
        <v>3345</v>
      </c>
      <c r="G1517" s="108" t="s">
        <v>110</v>
      </c>
      <c r="H1517" s="109">
        <v>5</v>
      </c>
      <c r="I1517" s="110">
        <v>19800</v>
      </c>
      <c r="J1517" s="110">
        <f>ROUND(I1517*H1517,2)</f>
        <v>99000</v>
      </c>
      <c r="K1517" s="107" t="s">
        <v>111</v>
      </c>
      <c r="L1517" s="25"/>
      <c r="M1517" s="111" t="s">
        <v>3</v>
      </c>
      <c r="N1517" s="112" t="s">
        <v>37</v>
      </c>
      <c r="O1517" s="113">
        <v>0</v>
      </c>
      <c r="P1517" s="113">
        <f>O1517*H1517</f>
        <v>0</v>
      </c>
      <c r="Q1517" s="113">
        <v>0</v>
      </c>
      <c r="R1517" s="113">
        <f>Q1517*H1517</f>
        <v>0</v>
      </c>
      <c r="S1517" s="113">
        <v>0</v>
      </c>
      <c r="T1517" s="114">
        <f>S1517*H1517</f>
        <v>0</v>
      </c>
      <c r="AR1517" s="115" t="s">
        <v>112</v>
      </c>
      <c r="AT1517" s="115" t="s">
        <v>107</v>
      </c>
      <c r="AU1517" s="115" t="s">
        <v>66</v>
      </c>
      <c r="AY1517" s="13" t="s">
        <v>113</v>
      </c>
      <c r="BE1517" s="116">
        <f>IF(N1517="základní",J1517,0)</f>
        <v>99000</v>
      </c>
      <c r="BF1517" s="116">
        <f>IF(N1517="snížená",J1517,0)</f>
        <v>0</v>
      </c>
      <c r="BG1517" s="116">
        <f>IF(N1517="zákl. přenesená",J1517,0)</f>
        <v>0</v>
      </c>
      <c r="BH1517" s="116">
        <f>IF(N1517="sníž. přenesená",J1517,0)</f>
        <v>0</v>
      </c>
      <c r="BI1517" s="116">
        <f>IF(N1517="nulová",J1517,0)</f>
        <v>0</v>
      </c>
      <c r="BJ1517" s="13" t="s">
        <v>74</v>
      </c>
      <c r="BK1517" s="116">
        <f>ROUND(I1517*H1517,2)</f>
        <v>99000</v>
      </c>
      <c r="BL1517" s="13" t="s">
        <v>112</v>
      </c>
      <c r="BM1517" s="115" t="s">
        <v>3346</v>
      </c>
    </row>
    <row r="1518" spans="2:65" s="1" customFormat="1" ht="39">
      <c r="B1518" s="25"/>
      <c r="D1518" s="117" t="s">
        <v>114</v>
      </c>
      <c r="F1518" s="118" t="s">
        <v>3347</v>
      </c>
      <c r="L1518" s="25"/>
      <c r="M1518" s="119"/>
      <c r="T1518" s="46"/>
      <c r="AT1518" s="13" t="s">
        <v>114</v>
      </c>
      <c r="AU1518" s="13" t="s">
        <v>66</v>
      </c>
    </row>
    <row r="1519" spans="2:65" s="1" customFormat="1" ht="21.75" customHeight="1">
      <c r="B1519" s="104"/>
      <c r="C1519" s="105" t="s">
        <v>1734</v>
      </c>
      <c r="D1519" s="105" t="s">
        <v>107</v>
      </c>
      <c r="E1519" s="106" t="s">
        <v>3348</v>
      </c>
      <c r="F1519" s="107" t="s">
        <v>3349</v>
      </c>
      <c r="G1519" s="108" t="s">
        <v>110</v>
      </c>
      <c r="H1519" s="109">
        <v>5</v>
      </c>
      <c r="I1519" s="110">
        <v>21800</v>
      </c>
      <c r="J1519" s="110">
        <f>ROUND(I1519*H1519,2)</f>
        <v>109000</v>
      </c>
      <c r="K1519" s="107" t="s">
        <v>111</v>
      </c>
      <c r="L1519" s="25"/>
      <c r="M1519" s="111" t="s">
        <v>3</v>
      </c>
      <c r="N1519" s="112" t="s">
        <v>37</v>
      </c>
      <c r="O1519" s="113">
        <v>0</v>
      </c>
      <c r="P1519" s="113">
        <f>O1519*H1519</f>
        <v>0</v>
      </c>
      <c r="Q1519" s="113">
        <v>0</v>
      </c>
      <c r="R1519" s="113">
        <f>Q1519*H1519</f>
        <v>0</v>
      </c>
      <c r="S1519" s="113">
        <v>0</v>
      </c>
      <c r="T1519" s="114">
        <f>S1519*H1519</f>
        <v>0</v>
      </c>
      <c r="AR1519" s="115" t="s">
        <v>112</v>
      </c>
      <c r="AT1519" s="115" t="s">
        <v>107</v>
      </c>
      <c r="AU1519" s="115" t="s">
        <v>66</v>
      </c>
      <c r="AY1519" s="13" t="s">
        <v>113</v>
      </c>
      <c r="BE1519" s="116">
        <f>IF(N1519="základní",J1519,0)</f>
        <v>109000</v>
      </c>
      <c r="BF1519" s="116">
        <f>IF(N1519="snížená",J1519,0)</f>
        <v>0</v>
      </c>
      <c r="BG1519" s="116">
        <f>IF(N1519="zákl. přenesená",J1519,0)</f>
        <v>0</v>
      </c>
      <c r="BH1519" s="116">
        <f>IF(N1519="sníž. přenesená",J1519,0)</f>
        <v>0</v>
      </c>
      <c r="BI1519" s="116">
        <f>IF(N1519="nulová",J1519,0)</f>
        <v>0</v>
      </c>
      <c r="BJ1519" s="13" t="s">
        <v>74</v>
      </c>
      <c r="BK1519" s="116">
        <f>ROUND(I1519*H1519,2)</f>
        <v>109000</v>
      </c>
      <c r="BL1519" s="13" t="s">
        <v>112</v>
      </c>
      <c r="BM1519" s="115" t="s">
        <v>3350</v>
      </c>
    </row>
    <row r="1520" spans="2:65" s="1" customFormat="1" ht="39">
      <c r="B1520" s="25"/>
      <c r="D1520" s="117" t="s">
        <v>114</v>
      </c>
      <c r="F1520" s="118" t="s">
        <v>3351</v>
      </c>
      <c r="L1520" s="25"/>
      <c r="M1520" s="119"/>
      <c r="T1520" s="46"/>
      <c r="AT1520" s="13" t="s">
        <v>114</v>
      </c>
      <c r="AU1520" s="13" t="s">
        <v>66</v>
      </c>
    </row>
    <row r="1521" spans="2:65" s="1" customFormat="1" ht="21.75" customHeight="1">
      <c r="B1521" s="104"/>
      <c r="C1521" s="105" t="s">
        <v>3352</v>
      </c>
      <c r="D1521" s="105" t="s">
        <v>107</v>
      </c>
      <c r="E1521" s="106" t="s">
        <v>3353</v>
      </c>
      <c r="F1521" s="107" t="s">
        <v>3354</v>
      </c>
      <c r="G1521" s="108" t="s">
        <v>110</v>
      </c>
      <c r="H1521" s="109">
        <v>2</v>
      </c>
      <c r="I1521" s="110">
        <v>22600</v>
      </c>
      <c r="J1521" s="110">
        <f>ROUND(I1521*H1521,2)</f>
        <v>45200</v>
      </c>
      <c r="K1521" s="107" t="s">
        <v>111</v>
      </c>
      <c r="L1521" s="25"/>
      <c r="M1521" s="111" t="s">
        <v>3</v>
      </c>
      <c r="N1521" s="112" t="s">
        <v>37</v>
      </c>
      <c r="O1521" s="113">
        <v>0</v>
      </c>
      <c r="P1521" s="113">
        <f>O1521*H1521</f>
        <v>0</v>
      </c>
      <c r="Q1521" s="113">
        <v>0</v>
      </c>
      <c r="R1521" s="113">
        <f>Q1521*H1521</f>
        <v>0</v>
      </c>
      <c r="S1521" s="113">
        <v>0</v>
      </c>
      <c r="T1521" s="114">
        <f>S1521*H1521</f>
        <v>0</v>
      </c>
      <c r="AR1521" s="115" t="s">
        <v>112</v>
      </c>
      <c r="AT1521" s="115" t="s">
        <v>107</v>
      </c>
      <c r="AU1521" s="115" t="s">
        <v>66</v>
      </c>
      <c r="AY1521" s="13" t="s">
        <v>113</v>
      </c>
      <c r="BE1521" s="116">
        <f>IF(N1521="základní",J1521,0)</f>
        <v>45200</v>
      </c>
      <c r="BF1521" s="116">
        <f>IF(N1521="snížená",J1521,0)</f>
        <v>0</v>
      </c>
      <c r="BG1521" s="116">
        <f>IF(N1521="zákl. přenesená",J1521,0)</f>
        <v>0</v>
      </c>
      <c r="BH1521" s="116">
        <f>IF(N1521="sníž. přenesená",J1521,0)</f>
        <v>0</v>
      </c>
      <c r="BI1521" s="116">
        <f>IF(N1521="nulová",J1521,0)</f>
        <v>0</v>
      </c>
      <c r="BJ1521" s="13" t="s">
        <v>74</v>
      </c>
      <c r="BK1521" s="116">
        <f>ROUND(I1521*H1521,2)</f>
        <v>45200</v>
      </c>
      <c r="BL1521" s="13" t="s">
        <v>112</v>
      </c>
      <c r="BM1521" s="115" t="s">
        <v>3355</v>
      </c>
    </row>
    <row r="1522" spans="2:65" s="1" customFormat="1" ht="39">
      <c r="B1522" s="25"/>
      <c r="D1522" s="117" t="s">
        <v>114</v>
      </c>
      <c r="F1522" s="118" t="s">
        <v>3356</v>
      </c>
      <c r="L1522" s="25"/>
      <c r="M1522" s="119"/>
      <c r="T1522" s="46"/>
      <c r="AT1522" s="13" t="s">
        <v>114</v>
      </c>
      <c r="AU1522" s="13" t="s">
        <v>66</v>
      </c>
    </row>
    <row r="1523" spans="2:65" s="1" customFormat="1" ht="21.75" customHeight="1">
      <c r="B1523" s="104"/>
      <c r="C1523" s="105" t="s">
        <v>1739</v>
      </c>
      <c r="D1523" s="105" t="s">
        <v>107</v>
      </c>
      <c r="E1523" s="106" t="s">
        <v>3357</v>
      </c>
      <c r="F1523" s="107" t="s">
        <v>3358</v>
      </c>
      <c r="G1523" s="108" t="s">
        <v>110</v>
      </c>
      <c r="H1523" s="109">
        <v>2</v>
      </c>
      <c r="I1523" s="110">
        <v>23800</v>
      </c>
      <c r="J1523" s="110">
        <f>ROUND(I1523*H1523,2)</f>
        <v>47600</v>
      </c>
      <c r="K1523" s="107" t="s">
        <v>111</v>
      </c>
      <c r="L1523" s="25"/>
      <c r="M1523" s="111" t="s">
        <v>3</v>
      </c>
      <c r="N1523" s="112" t="s">
        <v>37</v>
      </c>
      <c r="O1523" s="113">
        <v>0</v>
      </c>
      <c r="P1523" s="113">
        <f>O1523*H1523</f>
        <v>0</v>
      </c>
      <c r="Q1523" s="113">
        <v>0</v>
      </c>
      <c r="R1523" s="113">
        <f>Q1523*H1523</f>
        <v>0</v>
      </c>
      <c r="S1523" s="113">
        <v>0</v>
      </c>
      <c r="T1523" s="114">
        <f>S1523*H1523</f>
        <v>0</v>
      </c>
      <c r="AR1523" s="115" t="s">
        <v>112</v>
      </c>
      <c r="AT1523" s="115" t="s">
        <v>107</v>
      </c>
      <c r="AU1523" s="115" t="s">
        <v>66</v>
      </c>
      <c r="AY1523" s="13" t="s">
        <v>113</v>
      </c>
      <c r="BE1523" s="116">
        <f>IF(N1523="základní",J1523,0)</f>
        <v>47600</v>
      </c>
      <c r="BF1523" s="116">
        <f>IF(N1523="snížená",J1523,0)</f>
        <v>0</v>
      </c>
      <c r="BG1523" s="116">
        <f>IF(N1523="zákl. přenesená",J1523,0)</f>
        <v>0</v>
      </c>
      <c r="BH1523" s="116">
        <f>IF(N1523="sníž. přenesená",J1523,0)</f>
        <v>0</v>
      </c>
      <c r="BI1523" s="116">
        <f>IF(N1523="nulová",J1523,0)</f>
        <v>0</v>
      </c>
      <c r="BJ1523" s="13" t="s">
        <v>74</v>
      </c>
      <c r="BK1523" s="116">
        <f>ROUND(I1523*H1523,2)</f>
        <v>47600</v>
      </c>
      <c r="BL1523" s="13" t="s">
        <v>112</v>
      </c>
      <c r="BM1523" s="115" t="s">
        <v>3359</v>
      </c>
    </row>
    <row r="1524" spans="2:65" s="1" customFormat="1" ht="39">
      <c r="B1524" s="25"/>
      <c r="D1524" s="117" t="s">
        <v>114</v>
      </c>
      <c r="F1524" s="118" t="s">
        <v>3360</v>
      </c>
      <c r="L1524" s="25"/>
      <c r="M1524" s="119"/>
      <c r="T1524" s="46"/>
      <c r="AT1524" s="13" t="s">
        <v>114</v>
      </c>
      <c r="AU1524" s="13" t="s">
        <v>66</v>
      </c>
    </row>
    <row r="1525" spans="2:65" s="1" customFormat="1" ht="21.75" customHeight="1">
      <c r="B1525" s="104"/>
      <c r="C1525" s="105" t="s">
        <v>3361</v>
      </c>
      <c r="D1525" s="105" t="s">
        <v>107</v>
      </c>
      <c r="E1525" s="106" t="s">
        <v>3362</v>
      </c>
      <c r="F1525" s="107" t="s">
        <v>3363</v>
      </c>
      <c r="G1525" s="108" t="s">
        <v>110</v>
      </c>
      <c r="H1525" s="109">
        <v>2</v>
      </c>
      <c r="I1525" s="110">
        <v>25400</v>
      </c>
      <c r="J1525" s="110">
        <f>ROUND(I1525*H1525,2)</f>
        <v>50800</v>
      </c>
      <c r="K1525" s="107" t="s">
        <v>111</v>
      </c>
      <c r="L1525" s="25"/>
      <c r="M1525" s="111" t="s">
        <v>3</v>
      </c>
      <c r="N1525" s="112" t="s">
        <v>37</v>
      </c>
      <c r="O1525" s="113">
        <v>0</v>
      </c>
      <c r="P1525" s="113">
        <f>O1525*H1525</f>
        <v>0</v>
      </c>
      <c r="Q1525" s="113">
        <v>0</v>
      </c>
      <c r="R1525" s="113">
        <f>Q1525*H1525</f>
        <v>0</v>
      </c>
      <c r="S1525" s="113">
        <v>0</v>
      </c>
      <c r="T1525" s="114">
        <f>S1525*H1525</f>
        <v>0</v>
      </c>
      <c r="AR1525" s="115" t="s">
        <v>112</v>
      </c>
      <c r="AT1525" s="115" t="s">
        <v>107</v>
      </c>
      <c r="AU1525" s="115" t="s">
        <v>66</v>
      </c>
      <c r="AY1525" s="13" t="s">
        <v>113</v>
      </c>
      <c r="BE1525" s="116">
        <f>IF(N1525="základní",J1525,0)</f>
        <v>50800</v>
      </c>
      <c r="BF1525" s="116">
        <f>IF(N1525="snížená",J1525,0)</f>
        <v>0</v>
      </c>
      <c r="BG1525" s="116">
        <f>IF(N1525="zákl. přenesená",J1525,0)</f>
        <v>0</v>
      </c>
      <c r="BH1525" s="116">
        <f>IF(N1525="sníž. přenesená",J1525,0)</f>
        <v>0</v>
      </c>
      <c r="BI1525" s="116">
        <f>IF(N1525="nulová",J1525,0)</f>
        <v>0</v>
      </c>
      <c r="BJ1525" s="13" t="s">
        <v>74</v>
      </c>
      <c r="BK1525" s="116">
        <f>ROUND(I1525*H1525,2)</f>
        <v>50800</v>
      </c>
      <c r="BL1525" s="13" t="s">
        <v>112</v>
      </c>
      <c r="BM1525" s="115" t="s">
        <v>3364</v>
      </c>
    </row>
    <row r="1526" spans="2:65" s="1" customFormat="1" ht="39">
      <c r="B1526" s="25"/>
      <c r="D1526" s="117" t="s">
        <v>114</v>
      </c>
      <c r="F1526" s="118" t="s">
        <v>3365</v>
      </c>
      <c r="L1526" s="25"/>
      <c r="M1526" s="119"/>
      <c r="T1526" s="46"/>
      <c r="AT1526" s="13" t="s">
        <v>114</v>
      </c>
      <c r="AU1526" s="13" t="s">
        <v>66</v>
      </c>
    </row>
    <row r="1527" spans="2:65" s="1" customFormat="1" ht="16.5" customHeight="1">
      <c r="B1527" s="104"/>
      <c r="C1527" s="105" t="s">
        <v>1743</v>
      </c>
      <c r="D1527" s="105" t="s">
        <v>107</v>
      </c>
      <c r="E1527" s="106" t="s">
        <v>3366</v>
      </c>
      <c r="F1527" s="107" t="s">
        <v>3367</v>
      </c>
      <c r="G1527" s="108" t="s">
        <v>110</v>
      </c>
      <c r="H1527" s="109">
        <v>1</v>
      </c>
      <c r="I1527" s="110">
        <v>25800</v>
      </c>
      <c r="J1527" s="110">
        <f>ROUND(I1527*H1527,2)</f>
        <v>25800</v>
      </c>
      <c r="K1527" s="107" t="s">
        <v>111</v>
      </c>
      <c r="L1527" s="25"/>
      <c r="M1527" s="111" t="s">
        <v>3</v>
      </c>
      <c r="N1527" s="112" t="s">
        <v>37</v>
      </c>
      <c r="O1527" s="113">
        <v>0</v>
      </c>
      <c r="P1527" s="113">
        <f>O1527*H1527</f>
        <v>0</v>
      </c>
      <c r="Q1527" s="113">
        <v>0</v>
      </c>
      <c r="R1527" s="113">
        <f>Q1527*H1527</f>
        <v>0</v>
      </c>
      <c r="S1527" s="113">
        <v>0</v>
      </c>
      <c r="T1527" s="114">
        <f>S1527*H1527</f>
        <v>0</v>
      </c>
      <c r="AR1527" s="115" t="s">
        <v>112</v>
      </c>
      <c r="AT1527" s="115" t="s">
        <v>107</v>
      </c>
      <c r="AU1527" s="115" t="s">
        <v>66</v>
      </c>
      <c r="AY1527" s="13" t="s">
        <v>113</v>
      </c>
      <c r="BE1527" s="116">
        <f>IF(N1527="základní",J1527,0)</f>
        <v>25800</v>
      </c>
      <c r="BF1527" s="116">
        <f>IF(N1527="snížená",J1527,0)</f>
        <v>0</v>
      </c>
      <c r="BG1527" s="116">
        <f>IF(N1527="zákl. přenesená",J1527,0)</f>
        <v>0</v>
      </c>
      <c r="BH1527" s="116">
        <f>IF(N1527="sníž. přenesená",J1527,0)</f>
        <v>0</v>
      </c>
      <c r="BI1527" s="116">
        <f>IF(N1527="nulová",J1527,0)</f>
        <v>0</v>
      </c>
      <c r="BJ1527" s="13" t="s">
        <v>74</v>
      </c>
      <c r="BK1527" s="116">
        <f>ROUND(I1527*H1527,2)</f>
        <v>25800</v>
      </c>
      <c r="BL1527" s="13" t="s">
        <v>112</v>
      </c>
      <c r="BM1527" s="115" t="s">
        <v>3368</v>
      </c>
    </row>
    <row r="1528" spans="2:65" s="1" customFormat="1" ht="39">
      <c r="B1528" s="25"/>
      <c r="D1528" s="117" t="s">
        <v>114</v>
      </c>
      <c r="F1528" s="118" t="s">
        <v>3369</v>
      </c>
      <c r="L1528" s="25"/>
      <c r="M1528" s="119"/>
      <c r="T1528" s="46"/>
      <c r="AT1528" s="13" t="s">
        <v>114</v>
      </c>
      <c r="AU1528" s="13" t="s">
        <v>66</v>
      </c>
    </row>
    <row r="1529" spans="2:65" s="1" customFormat="1" ht="21.75" customHeight="1">
      <c r="B1529" s="104"/>
      <c r="C1529" s="105" t="s">
        <v>3370</v>
      </c>
      <c r="D1529" s="105" t="s">
        <v>107</v>
      </c>
      <c r="E1529" s="106" t="s">
        <v>3371</v>
      </c>
      <c r="F1529" s="107" t="s">
        <v>3372</v>
      </c>
      <c r="G1529" s="108" t="s">
        <v>110</v>
      </c>
      <c r="H1529" s="109">
        <v>1</v>
      </c>
      <c r="I1529" s="110">
        <v>26600</v>
      </c>
      <c r="J1529" s="110">
        <f>ROUND(I1529*H1529,2)</f>
        <v>26600</v>
      </c>
      <c r="K1529" s="107" t="s">
        <v>111</v>
      </c>
      <c r="L1529" s="25"/>
      <c r="M1529" s="111" t="s">
        <v>3</v>
      </c>
      <c r="N1529" s="112" t="s">
        <v>37</v>
      </c>
      <c r="O1529" s="113">
        <v>0</v>
      </c>
      <c r="P1529" s="113">
        <f>O1529*H1529</f>
        <v>0</v>
      </c>
      <c r="Q1529" s="113">
        <v>0</v>
      </c>
      <c r="R1529" s="113">
        <f>Q1529*H1529</f>
        <v>0</v>
      </c>
      <c r="S1529" s="113">
        <v>0</v>
      </c>
      <c r="T1529" s="114">
        <f>S1529*H1529</f>
        <v>0</v>
      </c>
      <c r="AR1529" s="115" t="s">
        <v>112</v>
      </c>
      <c r="AT1529" s="115" t="s">
        <v>107</v>
      </c>
      <c r="AU1529" s="115" t="s">
        <v>66</v>
      </c>
      <c r="AY1529" s="13" t="s">
        <v>113</v>
      </c>
      <c r="BE1529" s="116">
        <f>IF(N1529="základní",J1529,0)</f>
        <v>26600</v>
      </c>
      <c r="BF1529" s="116">
        <f>IF(N1529="snížená",J1529,0)</f>
        <v>0</v>
      </c>
      <c r="BG1529" s="116">
        <f>IF(N1529="zákl. přenesená",J1529,0)</f>
        <v>0</v>
      </c>
      <c r="BH1529" s="116">
        <f>IF(N1529="sníž. přenesená",J1529,0)</f>
        <v>0</v>
      </c>
      <c r="BI1529" s="116">
        <f>IF(N1529="nulová",J1529,0)</f>
        <v>0</v>
      </c>
      <c r="BJ1529" s="13" t="s">
        <v>74</v>
      </c>
      <c r="BK1529" s="116">
        <f>ROUND(I1529*H1529,2)</f>
        <v>26600</v>
      </c>
      <c r="BL1529" s="13" t="s">
        <v>112</v>
      </c>
      <c r="BM1529" s="115" t="s">
        <v>3373</v>
      </c>
    </row>
    <row r="1530" spans="2:65" s="1" customFormat="1" ht="39">
      <c r="B1530" s="25"/>
      <c r="D1530" s="117" t="s">
        <v>114</v>
      </c>
      <c r="F1530" s="118" t="s">
        <v>3374</v>
      </c>
      <c r="L1530" s="25"/>
      <c r="M1530" s="119"/>
      <c r="T1530" s="46"/>
      <c r="AT1530" s="13" t="s">
        <v>114</v>
      </c>
      <c r="AU1530" s="13" t="s">
        <v>66</v>
      </c>
    </row>
    <row r="1531" spans="2:65" s="1" customFormat="1" ht="21.75" customHeight="1">
      <c r="B1531" s="104"/>
      <c r="C1531" s="105" t="s">
        <v>1748</v>
      </c>
      <c r="D1531" s="105" t="s">
        <v>107</v>
      </c>
      <c r="E1531" s="106" t="s">
        <v>3375</v>
      </c>
      <c r="F1531" s="107" t="s">
        <v>3376</v>
      </c>
      <c r="G1531" s="108" t="s">
        <v>110</v>
      </c>
      <c r="H1531" s="109">
        <v>1</v>
      </c>
      <c r="I1531" s="110">
        <v>27400</v>
      </c>
      <c r="J1531" s="110">
        <f>ROUND(I1531*H1531,2)</f>
        <v>27400</v>
      </c>
      <c r="K1531" s="107" t="s">
        <v>111</v>
      </c>
      <c r="L1531" s="25"/>
      <c r="M1531" s="111" t="s">
        <v>3</v>
      </c>
      <c r="N1531" s="112" t="s">
        <v>37</v>
      </c>
      <c r="O1531" s="113">
        <v>0</v>
      </c>
      <c r="P1531" s="113">
        <f>O1531*H1531</f>
        <v>0</v>
      </c>
      <c r="Q1531" s="113">
        <v>0</v>
      </c>
      <c r="R1531" s="113">
        <f>Q1531*H1531</f>
        <v>0</v>
      </c>
      <c r="S1531" s="113">
        <v>0</v>
      </c>
      <c r="T1531" s="114">
        <f>S1531*H1531</f>
        <v>0</v>
      </c>
      <c r="AR1531" s="115" t="s">
        <v>112</v>
      </c>
      <c r="AT1531" s="115" t="s">
        <v>107</v>
      </c>
      <c r="AU1531" s="115" t="s">
        <v>66</v>
      </c>
      <c r="AY1531" s="13" t="s">
        <v>113</v>
      </c>
      <c r="BE1531" s="116">
        <f>IF(N1531="základní",J1531,0)</f>
        <v>27400</v>
      </c>
      <c r="BF1531" s="116">
        <f>IF(N1531="snížená",J1531,0)</f>
        <v>0</v>
      </c>
      <c r="BG1531" s="116">
        <f>IF(N1531="zákl. přenesená",J1531,0)</f>
        <v>0</v>
      </c>
      <c r="BH1531" s="116">
        <f>IF(N1531="sníž. přenesená",J1531,0)</f>
        <v>0</v>
      </c>
      <c r="BI1531" s="116">
        <f>IF(N1531="nulová",J1531,0)</f>
        <v>0</v>
      </c>
      <c r="BJ1531" s="13" t="s">
        <v>74</v>
      </c>
      <c r="BK1531" s="116">
        <f>ROUND(I1531*H1531,2)</f>
        <v>27400</v>
      </c>
      <c r="BL1531" s="13" t="s">
        <v>112</v>
      </c>
      <c r="BM1531" s="115" t="s">
        <v>3377</v>
      </c>
    </row>
    <row r="1532" spans="2:65" s="1" customFormat="1" ht="39">
      <c r="B1532" s="25"/>
      <c r="D1532" s="117" t="s">
        <v>114</v>
      </c>
      <c r="F1532" s="118" t="s">
        <v>3378</v>
      </c>
      <c r="L1532" s="25"/>
      <c r="M1532" s="119"/>
      <c r="T1532" s="46"/>
      <c r="AT1532" s="13" t="s">
        <v>114</v>
      </c>
      <c r="AU1532" s="13" t="s">
        <v>66</v>
      </c>
    </row>
    <row r="1533" spans="2:65" s="1" customFormat="1" ht="21.75" customHeight="1">
      <c r="B1533" s="104"/>
      <c r="C1533" s="105" t="s">
        <v>3379</v>
      </c>
      <c r="D1533" s="105" t="s">
        <v>107</v>
      </c>
      <c r="E1533" s="106" t="s">
        <v>3380</v>
      </c>
      <c r="F1533" s="107" t="s">
        <v>3381</v>
      </c>
      <c r="G1533" s="108" t="s">
        <v>110</v>
      </c>
      <c r="H1533" s="109">
        <v>1</v>
      </c>
      <c r="I1533" s="110">
        <v>20500</v>
      </c>
      <c r="J1533" s="110">
        <f>ROUND(I1533*H1533,2)</f>
        <v>20500</v>
      </c>
      <c r="K1533" s="107" t="s">
        <v>111</v>
      </c>
      <c r="L1533" s="25"/>
      <c r="M1533" s="111" t="s">
        <v>3</v>
      </c>
      <c r="N1533" s="112" t="s">
        <v>37</v>
      </c>
      <c r="O1533" s="113">
        <v>0</v>
      </c>
      <c r="P1533" s="113">
        <f>O1533*H1533</f>
        <v>0</v>
      </c>
      <c r="Q1533" s="113">
        <v>0</v>
      </c>
      <c r="R1533" s="113">
        <f>Q1533*H1533</f>
        <v>0</v>
      </c>
      <c r="S1533" s="113">
        <v>0</v>
      </c>
      <c r="T1533" s="114">
        <f>S1533*H1533</f>
        <v>0</v>
      </c>
      <c r="AR1533" s="115" t="s">
        <v>112</v>
      </c>
      <c r="AT1533" s="115" t="s">
        <v>107</v>
      </c>
      <c r="AU1533" s="115" t="s">
        <v>66</v>
      </c>
      <c r="AY1533" s="13" t="s">
        <v>113</v>
      </c>
      <c r="BE1533" s="116">
        <f>IF(N1533="základní",J1533,0)</f>
        <v>20500</v>
      </c>
      <c r="BF1533" s="116">
        <f>IF(N1533="snížená",J1533,0)</f>
        <v>0</v>
      </c>
      <c r="BG1533" s="116">
        <f>IF(N1533="zákl. přenesená",J1533,0)</f>
        <v>0</v>
      </c>
      <c r="BH1533" s="116">
        <f>IF(N1533="sníž. přenesená",J1533,0)</f>
        <v>0</v>
      </c>
      <c r="BI1533" s="116">
        <f>IF(N1533="nulová",J1533,0)</f>
        <v>0</v>
      </c>
      <c r="BJ1533" s="13" t="s">
        <v>74</v>
      </c>
      <c r="BK1533" s="116">
        <f>ROUND(I1533*H1533,2)</f>
        <v>20500</v>
      </c>
      <c r="BL1533" s="13" t="s">
        <v>112</v>
      </c>
      <c r="BM1533" s="115" t="s">
        <v>3382</v>
      </c>
    </row>
    <row r="1534" spans="2:65" s="1" customFormat="1" ht="39">
      <c r="B1534" s="25"/>
      <c r="D1534" s="117" t="s">
        <v>114</v>
      </c>
      <c r="F1534" s="118" t="s">
        <v>3383</v>
      </c>
      <c r="L1534" s="25"/>
      <c r="M1534" s="119"/>
      <c r="T1534" s="46"/>
      <c r="AT1534" s="13" t="s">
        <v>114</v>
      </c>
      <c r="AU1534" s="13" t="s">
        <v>66</v>
      </c>
    </row>
    <row r="1535" spans="2:65" s="1" customFormat="1" ht="21.75" customHeight="1">
      <c r="B1535" s="104"/>
      <c r="C1535" s="105" t="s">
        <v>1752</v>
      </c>
      <c r="D1535" s="105" t="s">
        <v>107</v>
      </c>
      <c r="E1535" s="106" t="s">
        <v>3384</v>
      </c>
      <c r="F1535" s="107" t="s">
        <v>3385</v>
      </c>
      <c r="G1535" s="108" t="s">
        <v>110</v>
      </c>
      <c r="H1535" s="109">
        <v>5</v>
      </c>
      <c r="I1535" s="110">
        <v>22300</v>
      </c>
      <c r="J1535" s="110">
        <f>ROUND(I1535*H1535,2)</f>
        <v>111500</v>
      </c>
      <c r="K1535" s="107" t="s">
        <v>111</v>
      </c>
      <c r="L1535" s="25"/>
      <c r="M1535" s="111" t="s">
        <v>3</v>
      </c>
      <c r="N1535" s="112" t="s">
        <v>37</v>
      </c>
      <c r="O1535" s="113">
        <v>0</v>
      </c>
      <c r="P1535" s="113">
        <f>O1535*H1535</f>
        <v>0</v>
      </c>
      <c r="Q1535" s="113">
        <v>0</v>
      </c>
      <c r="R1535" s="113">
        <f>Q1535*H1535</f>
        <v>0</v>
      </c>
      <c r="S1535" s="113">
        <v>0</v>
      </c>
      <c r="T1535" s="114">
        <f>S1535*H1535</f>
        <v>0</v>
      </c>
      <c r="AR1535" s="115" t="s">
        <v>112</v>
      </c>
      <c r="AT1535" s="115" t="s">
        <v>107</v>
      </c>
      <c r="AU1535" s="115" t="s">
        <v>66</v>
      </c>
      <c r="AY1535" s="13" t="s">
        <v>113</v>
      </c>
      <c r="BE1535" s="116">
        <f>IF(N1535="základní",J1535,0)</f>
        <v>111500</v>
      </c>
      <c r="BF1535" s="116">
        <f>IF(N1535="snížená",J1535,0)</f>
        <v>0</v>
      </c>
      <c r="BG1535" s="116">
        <f>IF(N1535="zákl. přenesená",J1535,0)</f>
        <v>0</v>
      </c>
      <c r="BH1535" s="116">
        <f>IF(N1535="sníž. přenesená",J1535,0)</f>
        <v>0</v>
      </c>
      <c r="BI1535" s="116">
        <f>IF(N1535="nulová",J1535,0)</f>
        <v>0</v>
      </c>
      <c r="BJ1535" s="13" t="s">
        <v>74</v>
      </c>
      <c r="BK1535" s="116">
        <f>ROUND(I1535*H1535,2)</f>
        <v>111500</v>
      </c>
      <c r="BL1535" s="13" t="s">
        <v>112</v>
      </c>
      <c r="BM1535" s="115" t="s">
        <v>3386</v>
      </c>
    </row>
    <row r="1536" spans="2:65" s="1" customFormat="1" ht="39">
      <c r="B1536" s="25"/>
      <c r="D1536" s="117" t="s">
        <v>114</v>
      </c>
      <c r="F1536" s="118" t="s">
        <v>3387</v>
      </c>
      <c r="L1536" s="25"/>
      <c r="M1536" s="119"/>
      <c r="T1536" s="46"/>
      <c r="AT1536" s="13" t="s">
        <v>114</v>
      </c>
      <c r="AU1536" s="13" t="s">
        <v>66</v>
      </c>
    </row>
    <row r="1537" spans="2:65" s="1" customFormat="1" ht="21.75" customHeight="1">
      <c r="B1537" s="104"/>
      <c r="C1537" s="105" t="s">
        <v>3388</v>
      </c>
      <c r="D1537" s="105" t="s">
        <v>107</v>
      </c>
      <c r="E1537" s="106" t="s">
        <v>3389</v>
      </c>
      <c r="F1537" s="107" t="s">
        <v>3390</v>
      </c>
      <c r="G1537" s="108" t="s">
        <v>110</v>
      </c>
      <c r="H1537" s="109">
        <v>5</v>
      </c>
      <c r="I1537" s="110">
        <v>24600</v>
      </c>
      <c r="J1537" s="110">
        <f>ROUND(I1537*H1537,2)</f>
        <v>123000</v>
      </c>
      <c r="K1537" s="107" t="s">
        <v>111</v>
      </c>
      <c r="L1537" s="25"/>
      <c r="M1537" s="111" t="s">
        <v>3</v>
      </c>
      <c r="N1537" s="112" t="s">
        <v>37</v>
      </c>
      <c r="O1537" s="113">
        <v>0</v>
      </c>
      <c r="P1537" s="113">
        <f>O1537*H1537</f>
        <v>0</v>
      </c>
      <c r="Q1537" s="113">
        <v>0</v>
      </c>
      <c r="R1537" s="113">
        <f>Q1537*H1537</f>
        <v>0</v>
      </c>
      <c r="S1537" s="113">
        <v>0</v>
      </c>
      <c r="T1537" s="114">
        <f>S1537*H1537</f>
        <v>0</v>
      </c>
      <c r="AR1537" s="115" t="s">
        <v>112</v>
      </c>
      <c r="AT1537" s="115" t="s">
        <v>107</v>
      </c>
      <c r="AU1537" s="115" t="s">
        <v>66</v>
      </c>
      <c r="AY1537" s="13" t="s">
        <v>113</v>
      </c>
      <c r="BE1537" s="116">
        <f>IF(N1537="základní",J1537,0)</f>
        <v>123000</v>
      </c>
      <c r="BF1537" s="116">
        <f>IF(N1537="snížená",J1537,0)</f>
        <v>0</v>
      </c>
      <c r="BG1537" s="116">
        <f>IF(N1537="zákl. přenesená",J1537,0)</f>
        <v>0</v>
      </c>
      <c r="BH1537" s="116">
        <f>IF(N1537="sníž. přenesená",J1537,0)</f>
        <v>0</v>
      </c>
      <c r="BI1537" s="116">
        <f>IF(N1537="nulová",J1537,0)</f>
        <v>0</v>
      </c>
      <c r="BJ1537" s="13" t="s">
        <v>74</v>
      </c>
      <c r="BK1537" s="116">
        <f>ROUND(I1537*H1537,2)</f>
        <v>123000</v>
      </c>
      <c r="BL1537" s="13" t="s">
        <v>112</v>
      </c>
      <c r="BM1537" s="115" t="s">
        <v>3391</v>
      </c>
    </row>
    <row r="1538" spans="2:65" s="1" customFormat="1" ht="39">
      <c r="B1538" s="25"/>
      <c r="D1538" s="117" t="s">
        <v>114</v>
      </c>
      <c r="F1538" s="118" t="s">
        <v>3392</v>
      </c>
      <c r="L1538" s="25"/>
      <c r="M1538" s="119"/>
      <c r="T1538" s="46"/>
      <c r="AT1538" s="13" t="s">
        <v>114</v>
      </c>
      <c r="AU1538" s="13" t="s">
        <v>66</v>
      </c>
    </row>
    <row r="1539" spans="2:65" s="1" customFormat="1" ht="21.75" customHeight="1">
      <c r="B1539" s="104"/>
      <c r="C1539" s="105" t="s">
        <v>1757</v>
      </c>
      <c r="D1539" s="105" t="s">
        <v>107</v>
      </c>
      <c r="E1539" s="106" t="s">
        <v>3393</v>
      </c>
      <c r="F1539" s="107" t="s">
        <v>3394</v>
      </c>
      <c r="G1539" s="108" t="s">
        <v>110</v>
      </c>
      <c r="H1539" s="109">
        <v>5</v>
      </c>
      <c r="I1539" s="110">
        <v>25500</v>
      </c>
      <c r="J1539" s="110">
        <f>ROUND(I1539*H1539,2)</f>
        <v>127500</v>
      </c>
      <c r="K1539" s="107" t="s">
        <v>111</v>
      </c>
      <c r="L1539" s="25"/>
      <c r="M1539" s="111" t="s">
        <v>3</v>
      </c>
      <c r="N1539" s="112" t="s">
        <v>37</v>
      </c>
      <c r="O1539" s="113">
        <v>0</v>
      </c>
      <c r="P1539" s="113">
        <f>O1539*H1539</f>
        <v>0</v>
      </c>
      <c r="Q1539" s="113">
        <v>0</v>
      </c>
      <c r="R1539" s="113">
        <f>Q1539*H1539</f>
        <v>0</v>
      </c>
      <c r="S1539" s="113">
        <v>0</v>
      </c>
      <c r="T1539" s="114">
        <f>S1539*H1539</f>
        <v>0</v>
      </c>
      <c r="AR1539" s="115" t="s">
        <v>112</v>
      </c>
      <c r="AT1539" s="115" t="s">
        <v>107</v>
      </c>
      <c r="AU1539" s="115" t="s">
        <v>66</v>
      </c>
      <c r="AY1539" s="13" t="s">
        <v>113</v>
      </c>
      <c r="BE1539" s="116">
        <f>IF(N1539="základní",J1539,0)</f>
        <v>127500</v>
      </c>
      <c r="BF1539" s="116">
        <f>IF(N1539="snížená",J1539,0)</f>
        <v>0</v>
      </c>
      <c r="BG1539" s="116">
        <f>IF(N1539="zákl. přenesená",J1539,0)</f>
        <v>0</v>
      </c>
      <c r="BH1539" s="116">
        <f>IF(N1539="sníž. přenesená",J1539,0)</f>
        <v>0</v>
      </c>
      <c r="BI1539" s="116">
        <f>IF(N1539="nulová",J1539,0)</f>
        <v>0</v>
      </c>
      <c r="BJ1539" s="13" t="s">
        <v>74</v>
      </c>
      <c r="BK1539" s="116">
        <f>ROUND(I1539*H1539,2)</f>
        <v>127500</v>
      </c>
      <c r="BL1539" s="13" t="s">
        <v>112</v>
      </c>
      <c r="BM1539" s="115" t="s">
        <v>3395</v>
      </c>
    </row>
    <row r="1540" spans="2:65" s="1" customFormat="1" ht="39">
      <c r="B1540" s="25"/>
      <c r="D1540" s="117" t="s">
        <v>114</v>
      </c>
      <c r="F1540" s="118" t="s">
        <v>3396</v>
      </c>
      <c r="L1540" s="25"/>
      <c r="M1540" s="119"/>
      <c r="T1540" s="46"/>
      <c r="AT1540" s="13" t="s">
        <v>114</v>
      </c>
      <c r="AU1540" s="13" t="s">
        <v>66</v>
      </c>
    </row>
    <row r="1541" spans="2:65" s="1" customFormat="1" ht="21.75" customHeight="1">
      <c r="B1541" s="104"/>
      <c r="C1541" s="105" t="s">
        <v>3397</v>
      </c>
      <c r="D1541" s="105" t="s">
        <v>107</v>
      </c>
      <c r="E1541" s="106" t="s">
        <v>3398</v>
      </c>
      <c r="F1541" s="107" t="s">
        <v>3399</v>
      </c>
      <c r="G1541" s="108" t="s">
        <v>110</v>
      </c>
      <c r="H1541" s="109">
        <v>2</v>
      </c>
      <c r="I1541" s="110">
        <v>26900</v>
      </c>
      <c r="J1541" s="110">
        <f>ROUND(I1541*H1541,2)</f>
        <v>53800</v>
      </c>
      <c r="K1541" s="107" t="s">
        <v>111</v>
      </c>
      <c r="L1541" s="25"/>
      <c r="M1541" s="111" t="s">
        <v>3</v>
      </c>
      <c r="N1541" s="112" t="s">
        <v>37</v>
      </c>
      <c r="O1541" s="113">
        <v>0</v>
      </c>
      <c r="P1541" s="113">
        <f>O1541*H1541</f>
        <v>0</v>
      </c>
      <c r="Q1541" s="113">
        <v>0</v>
      </c>
      <c r="R1541" s="113">
        <f>Q1541*H1541</f>
        <v>0</v>
      </c>
      <c r="S1541" s="113">
        <v>0</v>
      </c>
      <c r="T1541" s="114">
        <f>S1541*H1541</f>
        <v>0</v>
      </c>
      <c r="AR1541" s="115" t="s">
        <v>112</v>
      </c>
      <c r="AT1541" s="115" t="s">
        <v>107</v>
      </c>
      <c r="AU1541" s="115" t="s">
        <v>66</v>
      </c>
      <c r="AY1541" s="13" t="s">
        <v>113</v>
      </c>
      <c r="BE1541" s="116">
        <f>IF(N1541="základní",J1541,0)</f>
        <v>53800</v>
      </c>
      <c r="BF1541" s="116">
        <f>IF(N1541="snížená",J1541,0)</f>
        <v>0</v>
      </c>
      <c r="BG1541" s="116">
        <f>IF(N1541="zákl. přenesená",J1541,0)</f>
        <v>0</v>
      </c>
      <c r="BH1541" s="116">
        <f>IF(N1541="sníž. přenesená",J1541,0)</f>
        <v>0</v>
      </c>
      <c r="BI1541" s="116">
        <f>IF(N1541="nulová",J1541,0)</f>
        <v>0</v>
      </c>
      <c r="BJ1541" s="13" t="s">
        <v>74</v>
      </c>
      <c r="BK1541" s="116">
        <f>ROUND(I1541*H1541,2)</f>
        <v>53800</v>
      </c>
      <c r="BL1541" s="13" t="s">
        <v>112</v>
      </c>
      <c r="BM1541" s="115" t="s">
        <v>3400</v>
      </c>
    </row>
    <row r="1542" spans="2:65" s="1" customFormat="1" ht="39">
      <c r="B1542" s="25"/>
      <c r="D1542" s="117" t="s">
        <v>114</v>
      </c>
      <c r="F1542" s="118" t="s">
        <v>3401</v>
      </c>
      <c r="L1542" s="25"/>
      <c r="M1542" s="119"/>
      <c r="T1542" s="46"/>
      <c r="AT1542" s="13" t="s">
        <v>114</v>
      </c>
      <c r="AU1542" s="13" t="s">
        <v>66</v>
      </c>
    </row>
    <row r="1543" spans="2:65" s="1" customFormat="1" ht="21.75" customHeight="1">
      <c r="B1543" s="104"/>
      <c r="C1543" s="105" t="s">
        <v>1761</v>
      </c>
      <c r="D1543" s="105" t="s">
        <v>107</v>
      </c>
      <c r="E1543" s="106" t="s">
        <v>3402</v>
      </c>
      <c r="F1543" s="107" t="s">
        <v>3403</v>
      </c>
      <c r="G1543" s="108" t="s">
        <v>110</v>
      </c>
      <c r="H1543" s="109">
        <v>2</v>
      </c>
      <c r="I1543" s="110">
        <v>28700</v>
      </c>
      <c r="J1543" s="110">
        <f>ROUND(I1543*H1543,2)</f>
        <v>57400</v>
      </c>
      <c r="K1543" s="107" t="s">
        <v>111</v>
      </c>
      <c r="L1543" s="25"/>
      <c r="M1543" s="111" t="s">
        <v>3</v>
      </c>
      <c r="N1543" s="112" t="s">
        <v>37</v>
      </c>
      <c r="O1543" s="113">
        <v>0</v>
      </c>
      <c r="P1543" s="113">
        <f>O1543*H1543</f>
        <v>0</v>
      </c>
      <c r="Q1543" s="113">
        <v>0</v>
      </c>
      <c r="R1543" s="113">
        <f>Q1543*H1543</f>
        <v>0</v>
      </c>
      <c r="S1543" s="113">
        <v>0</v>
      </c>
      <c r="T1543" s="114">
        <f>S1543*H1543</f>
        <v>0</v>
      </c>
      <c r="AR1543" s="115" t="s">
        <v>112</v>
      </c>
      <c r="AT1543" s="115" t="s">
        <v>107</v>
      </c>
      <c r="AU1543" s="115" t="s">
        <v>66</v>
      </c>
      <c r="AY1543" s="13" t="s">
        <v>113</v>
      </c>
      <c r="BE1543" s="116">
        <f>IF(N1543="základní",J1543,0)</f>
        <v>57400</v>
      </c>
      <c r="BF1543" s="116">
        <f>IF(N1543="snížená",J1543,0)</f>
        <v>0</v>
      </c>
      <c r="BG1543" s="116">
        <f>IF(N1543="zákl. přenesená",J1543,0)</f>
        <v>0</v>
      </c>
      <c r="BH1543" s="116">
        <f>IF(N1543="sníž. přenesená",J1543,0)</f>
        <v>0</v>
      </c>
      <c r="BI1543" s="116">
        <f>IF(N1543="nulová",J1543,0)</f>
        <v>0</v>
      </c>
      <c r="BJ1543" s="13" t="s">
        <v>74</v>
      </c>
      <c r="BK1543" s="116">
        <f>ROUND(I1543*H1543,2)</f>
        <v>57400</v>
      </c>
      <c r="BL1543" s="13" t="s">
        <v>112</v>
      </c>
      <c r="BM1543" s="115" t="s">
        <v>3404</v>
      </c>
    </row>
    <row r="1544" spans="2:65" s="1" customFormat="1" ht="39">
      <c r="B1544" s="25"/>
      <c r="D1544" s="117" t="s">
        <v>114</v>
      </c>
      <c r="F1544" s="118" t="s">
        <v>3405</v>
      </c>
      <c r="L1544" s="25"/>
      <c r="M1544" s="119"/>
      <c r="T1544" s="46"/>
      <c r="AT1544" s="13" t="s">
        <v>114</v>
      </c>
      <c r="AU1544" s="13" t="s">
        <v>66</v>
      </c>
    </row>
    <row r="1545" spans="2:65" s="1" customFormat="1" ht="21.75" customHeight="1">
      <c r="B1545" s="104"/>
      <c r="C1545" s="105" t="s">
        <v>3406</v>
      </c>
      <c r="D1545" s="105" t="s">
        <v>107</v>
      </c>
      <c r="E1545" s="106" t="s">
        <v>3407</v>
      </c>
      <c r="F1545" s="107" t="s">
        <v>3408</v>
      </c>
      <c r="G1545" s="108" t="s">
        <v>110</v>
      </c>
      <c r="H1545" s="109">
        <v>1</v>
      </c>
      <c r="I1545" s="110">
        <v>29200</v>
      </c>
      <c r="J1545" s="110">
        <f>ROUND(I1545*H1545,2)</f>
        <v>29200</v>
      </c>
      <c r="K1545" s="107" t="s">
        <v>111</v>
      </c>
      <c r="L1545" s="25"/>
      <c r="M1545" s="111" t="s">
        <v>3</v>
      </c>
      <c r="N1545" s="112" t="s">
        <v>37</v>
      </c>
      <c r="O1545" s="113">
        <v>0</v>
      </c>
      <c r="P1545" s="113">
        <f>O1545*H1545</f>
        <v>0</v>
      </c>
      <c r="Q1545" s="113">
        <v>0</v>
      </c>
      <c r="R1545" s="113">
        <f>Q1545*H1545</f>
        <v>0</v>
      </c>
      <c r="S1545" s="113">
        <v>0</v>
      </c>
      <c r="T1545" s="114">
        <f>S1545*H1545</f>
        <v>0</v>
      </c>
      <c r="AR1545" s="115" t="s">
        <v>112</v>
      </c>
      <c r="AT1545" s="115" t="s">
        <v>107</v>
      </c>
      <c r="AU1545" s="115" t="s">
        <v>66</v>
      </c>
      <c r="AY1545" s="13" t="s">
        <v>113</v>
      </c>
      <c r="BE1545" s="116">
        <f>IF(N1545="základní",J1545,0)</f>
        <v>29200</v>
      </c>
      <c r="BF1545" s="116">
        <f>IF(N1545="snížená",J1545,0)</f>
        <v>0</v>
      </c>
      <c r="BG1545" s="116">
        <f>IF(N1545="zákl. přenesená",J1545,0)</f>
        <v>0</v>
      </c>
      <c r="BH1545" s="116">
        <f>IF(N1545="sníž. přenesená",J1545,0)</f>
        <v>0</v>
      </c>
      <c r="BI1545" s="116">
        <f>IF(N1545="nulová",J1545,0)</f>
        <v>0</v>
      </c>
      <c r="BJ1545" s="13" t="s">
        <v>74</v>
      </c>
      <c r="BK1545" s="116">
        <f>ROUND(I1545*H1545,2)</f>
        <v>29200</v>
      </c>
      <c r="BL1545" s="13" t="s">
        <v>112</v>
      </c>
      <c r="BM1545" s="115" t="s">
        <v>3409</v>
      </c>
    </row>
    <row r="1546" spans="2:65" s="1" customFormat="1" ht="39">
      <c r="B1546" s="25"/>
      <c r="D1546" s="117" t="s">
        <v>114</v>
      </c>
      <c r="F1546" s="118" t="s">
        <v>3410</v>
      </c>
      <c r="L1546" s="25"/>
      <c r="M1546" s="119"/>
      <c r="T1546" s="46"/>
      <c r="AT1546" s="13" t="s">
        <v>114</v>
      </c>
      <c r="AU1546" s="13" t="s">
        <v>66</v>
      </c>
    </row>
    <row r="1547" spans="2:65" s="1" customFormat="1" ht="21.75" customHeight="1">
      <c r="B1547" s="104"/>
      <c r="C1547" s="105" t="s">
        <v>1766</v>
      </c>
      <c r="D1547" s="105" t="s">
        <v>107</v>
      </c>
      <c r="E1547" s="106" t="s">
        <v>3411</v>
      </c>
      <c r="F1547" s="107" t="s">
        <v>3412</v>
      </c>
      <c r="G1547" s="108" t="s">
        <v>110</v>
      </c>
      <c r="H1547" s="109">
        <v>1</v>
      </c>
      <c r="I1547" s="110">
        <v>30100</v>
      </c>
      <c r="J1547" s="110">
        <f>ROUND(I1547*H1547,2)</f>
        <v>30100</v>
      </c>
      <c r="K1547" s="107" t="s">
        <v>111</v>
      </c>
      <c r="L1547" s="25"/>
      <c r="M1547" s="111" t="s">
        <v>3</v>
      </c>
      <c r="N1547" s="112" t="s">
        <v>37</v>
      </c>
      <c r="O1547" s="113">
        <v>0</v>
      </c>
      <c r="P1547" s="113">
        <f>O1547*H1547</f>
        <v>0</v>
      </c>
      <c r="Q1547" s="113">
        <v>0</v>
      </c>
      <c r="R1547" s="113">
        <f>Q1547*H1547</f>
        <v>0</v>
      </c>
      <c r="S1547" s="113">
        <v>0</v>
      </c>
      <c r="T1547" s="114">
        <f>S1547*H1547</f>
        <v>0</v>
      </c>
      <c r="AR1547" s="115" t="s">
        <v>112</v>
      </c>
      <c r="AT1547" s="115" t="s">
        <v>107</v>
      </c>
      <c r="AU1547" s="115" t="s">
        <v>66</v>
      </c>
      <c r="AY1547" s="13" t="s">
        <v>113</v>
      </c>
      <c r="BE1547" s="116">
        <f>IF(N1547="základní",J1547,0)</f>
        <v>30100</v>
      </c>
      <c r="BF1547" s="116">
        <f>IF(N1547="snížená",J1547,0)</f>
        <v>0</v>
      </c>
      <c r="BG1547" s="116">
        <f>IF(N1547="zákl. přenesená",J1547,0)</f>
        <v>0</v>
      </c>
      <c r="BH1547" s="116">
        <f>IF(N1547="sníž. přenesená",J1547,0)</f>
        <v>0</v>
      </c>
      <c r="BI1547" s="116">
        <f>IF(N1547="nulová",J1547,0)</f>
        <v>0</v>
      </c>
      <c r="BJ1547" s="13" t="s">
        <v>74</v>
      </c>
      <c r="BK1547" s="116">
        <f>ROUND(I1547*H1547,2)</f>
        <v>30100</v>
      </c>
      <c r="BL1547" s="13" t="s">
        <v>112</v>
      </c>
      <c r="BM1547" s="115" t="s">
        <v>3413</v>
      </c>
    </row>
    <row r="1548" spans="2:65" s="1" customFormat="1" ht="39">
      <c r="B1548" s="25"/>
      <c r="D1548" s="117" t="s">
        <v>114</v>
      </c>
      <c r="F1548" s="118" t="s">
        <v>3414</v>
      </c>
      <c r="L1548" s="25"/>
      <c r="M1548" s="119"/>
      <c r="T1548" s="46"/>
      <c r="AT1548" s="13" t="s">
        <v>114</v>
      </c>
      <c r="AU1548" s="13" t="s">
        <v>66</v>
      </c>
    </row>
    <row r="1549" spans="2:65" s="1" customFormat="1" ht="21.75" customHeight="1">
      <c r="B1549" s="104"/>
      <c r="C1549" s="105" t="s">
        <v>3415</v>
      </c>
      <c r="D1549" s="105" t="s">
        <v>107</v>
      </c>
      <c r="E1549" s="106" t="s">
        <v>3416</v>
      </c>
      <c r="F1549" s="107" t="s">
        <v>3417</v>
      </c>
      <c r="G1549" s="108" t="s">
        <v>110</v>
      </c>
      <c r="H1549" s="109">
        <v>1</v>
      </c>
      <c r="I1549" s="110">
        <v>31000</v>
      </c>
      <c r="J1549" s="110">
        <f>ROUND(I1549*H1549,2)</f>
        <v>31000</v>
      </c>
      <c r="K1549" s="107" t="s">
        <v>111</v>
      </c>
      <c r="L1549" s="25"/>
      <c r="M1549" s="111" t="s">
        <v>3</v>
      </c>
      <c r="N1549" s="112" t="s">
        <v>37</v>
      </c>
      <c r="O1549" s="113">
        <v>0</v>
      </c>
      <c r="P1549" s="113">
        <f>O1549*H1549</f>
        <v>0</v>
      </c>
      <c r="Q1549" s="113">
        <v>0</v>
      </c>
      <c r="R1549" s="113">
        <f>Q1549*H1549</f>
        <v>0</v>
      </c>
      <c r="S1549" s="113">
        <v>0</v>
      </c>
      <c r="T1549" s="114">
        <f>S1549*H1549</f>
        <v>0</v>
      </c>
      <c r="AR1549" s="115" t="s">
        <v>112</v>
      </c>
      <c r="AT1549" s="115" t="s">
        <v>107</v>
      </c>
      <c r="AU1549" s="115" t="s">
        <v>66</v>
      </c>
      <c r="AY1549" s="13" t="s">
        <v>113</v>
      </c>
      <c r="BE1549" s="116">
        <f>IF(N1549="základní",J1549,0)</f>
        <v>31000</v>
      </c>
      <c r="BF1549" s="116">
        <f>IF(N1549="snížená",J1549,0)</f>
        <v>0</v>
      </c>
      <c r="BG1549" s="116">
        <f>IF(N1549="zákl. přenesená",J1549,0)</f>
        <v>0</v>
      </c>
      <c r="BH1549" s="116">
        <f>IF(N1549="sníž. přenesená",J1549,0)</f>
        <v>0</v>
      </c>
      <c r="BI1549" s="116">
        <f>IF(N1549="nulová",J1549,0)</f>
        <v>0</v>
      </c>
      <c r="BJ1549" s="13" t="s">
        <v>74</v>
      </c>
      <c r="BK1549" s="116">
        <f>ROUND(I1549*H1549,2)</f>
        <v>31000</v>
      </c>
      <c r="BL1549" s="13" t="s">
        <v>112</v>
      </c>
      <c r="BM1549" s="115" t="s">
        <v>3418</v>
      </c>
    </row>
    <row r="1550" spans="2:65" s="1" customFormat="1" ht="39">
      <c r="B1550" s="25"/>
      <c r="D1550" s="117" t="s">
        <v>114</v>
      </c>
      <c r="F1550" s="118" t="s">
        <v>3419</v>
      </c>
      <c r="L1550" s="25"/>
      <c r="M1550" s="119"/>
      <c r="T1550" s="46"/>
      <c r="AT1550" s="13" t="s">
        <v>114</v>
      </c>
      <c r="AU1550" s="13" t="s">
        <v>66</v>
      </c>
    </row>
    <row r="1551" spans="2:65" s="1" customFormat="1" ht="16.5" customHeight="1">
      <c r="B1551" s="104"/>
      <c r="C1551" s="105" t="s">
        <v>1770</v>
      </c>
      <c r="D1551" s="105" t="s">
        <v>107</v>
      </c>
      <c r="E1551" s="106" t="s">
        <v>3420</v>
      </c>
      <c r="F1551" s="107" t="s">
        <v>3421</v>
      </c>
      <c r="G1551" s="108" t="s">
        <v>110</v>
      </c>
      <c r="H1551" s="109">
        <v>10</v>
      </c>
      <c r="I1551" s="110">
        <v>25000</v>
      </c>
      <c r="J1551" s="110">
        <f>ROUND(I1551*H1551,2)</f>
        <v>250000</v>
      </c>
      <c r="K1551" s="107" t="s">
        <v>111</v>
      </c>
      <c r="L1551" s="25"/>
      <c r="M1551" s="111" t="s">
        <v>3</v>
      </c>
      <c r="N1551" s="112" t="s">
        <v>37</v>
      </c>
      <c r="O1551" s="113">
        <v>0</v>
      </c>
      <c r="P1551" s="113">
        <f>O1551*H1551</f>
        <v>0</v>
      </c>
      <c r="Q1551" s="113">
        <v>0</v>
      </c>
      <c r="R1551" s="113">
        <f>Q1551*H1551</f>
        <v>0</v>
      </c>
      <c r="S1551" s="113">
        <v>0</v>
      </c>
      <c r="T1551" s="114">
        <f>S1551*H1551</f>
        <v>0</v>
      </c>
      <c r="AR1551" s="115" t="s">
        <v>112</v>
      </c>
      <c r="AT1551" s="115" t="s">
        <v>107</v>
      </c>
      <c r="AU1551" s="115" t="s">
        <v>66</v>
      </c>
      <c r="AY1551" s="13" t="s">
        <v>113</v>
      </c>
      <c r="BE1551" s="116">
        <f>IF(N1551="základní",J1551,0)</f>
        <v>250000</v>
      </c>
      <c r="BF1551" s="116">
        <f>IF(N1551="snížená",J1551,0)</f>
        <v>0</v>
      </c>
      <c r="BG1551" s="116">
        <f>IF(N1551="zákl. přenesená",J1551,0)</f>
        <v>0</v>
      </c>
      <c r="BH1551" s="116">
        <f>IF(N1551="sníž. přenesená",J1551,0)</f>
        <v>0</v>
      </c>
      <c r="BI1551" s="116">
        <f>IF(N1551="nulová",J1551,0)</f>
        <v>0</v>
      </c>
      <c r="BJ1551" s="13" t="s">
        <v>74</v>
      </c>
      <c r="BK1551" s="116">
        <f>ROUND(I1551*H1551,2)</f>
        <v>250000</v>
      </c>
      <c r="BL1551" s="13" t="s">
        <v>112</v>
      </c>
      <c r="BM1551" s="115" t="s">
        <v>3422</v>
      </c>
    </row>
    <row r="1552" spans="2:65" s="1" customFormat="1" ht="39">
      <c r="B1552" s="25"/>
      <c r="D1552" s="117" t="s">
        <v>114</v>
      </c>
      <c r="F1552" s="118" t="s">
        <v>3423</v>
      </c>
      <c r="L1552" s="25"/>
      <c r="M1552" s="119"/>
      <c r="T1552" s="46"/>
      <c r="AT1552" s="13" t="s">
        <v>114</v>
      </c>
      <c r="AU1552" s="13" t="s">
        <v>66</v>
      </c>
    </row>
    <row r="1553" spans="2:65" s="1" customFormat="1" ht="16.5" customHeight="1">
      <c r="B1553" s="104"/>
      <c r="C1553" s="105" t="s">
        <v>3424</v>
      </c>
      <c r="D1553" s="105" t="s">
        <v>107</v>
      </c>
      <c r="E1553" s="106" t="s">
        <v>3425</v>
      </c>
      <c r="F1553" s="107" t="s">
        <v>3426</v>
      </c>
      <c r="G1553" s="108" t="s">
        <v>110</v>
      </c>
      <c r="H1553" s="109">
        <v>10</v>
      </c>
      <c r="I1553" s="110">
        <v>26400</v>
      </c>
      <c r="J1553" s="110">
        <f>ROUND(I1553*H1553,2)</f>
        <v>264000</v>
      </c>
      <c r="K1553" s="107" t="s">
        <v>111</v>
      </c>
      <c r="L1553" s="25"/>
      <c r="M1553" s="111" t="s">
        <v>3</v>
      </c>
      <c r="N1553" s="112" t="s">
        <v>37</v>
      </c>
      <c r="O1553" s="113">
        <v>0</v>
      </c>
      <c r="P1553" s="113">
        <f>O1553*H1553</f>
        <v>0</v>
      </c>
      <c r="Q1553" s="113">
        <v>0</v>
      </c>
      <c r="R1553" s="113">
        <f>Q1553*H1553</f>
        <v>0</v>
      </c>
      <c r="S1553" s="113">
        <v>0</v>
      </c>
      <c r="T1553" s="114">
        <f>S1553*H1553</f>
        <v>0</v>
      </c>
      <c r="AR1553" s="115" t="s">
        <v>112</v>
      </c>
      <c r="AT1553" s="115" t="s">
        <v>107</v>
      </c>
      <c r="AU1553" s="115" t="s">
        <v>66</v>
      </c>
      <c r="AY1553" s="13" t="s">
        <v>113</v>
      </c>
      <c r="BE1553" s="116">
        <f>IF(N1553="základní",J1553,0)</f>
        <v>264000</v>
      </c>
      <c r="BF1553" s="116">
        <f>IF(N1553="snížená",J1553,0)</f>
        <v>0</v>
      </c>
      <c r="BG1553" s="116">
        <f>IF(N1553="zákl. přenesená",J1553,0)</f>
        <v>0</v>
      </c>
      <c r="BH1553" s="116">
        <f>IF(N1553="sníž. přenesená",J1553,0)</f>
        <v>0</v>
      </c>
      <c r="BI1553" s="116">
        <f>IF(N1553="nulová",J1553,0)</f>
        <v>0</v>
      </c>
      <c r="BJ1553" s="13" t="s">
        <v>74</v>
      </c>
      <c r="BK1553" s="116">
        <f>ROUND(I1553*H1553,2)</f>
        <v>264000</v>
      </c>
      <c r="BL1553" s="13" t="s">
        <v>112</v>
      </c>
      <c r="BM1553" s="115" t="s">
        <v>3427</v>
      </c>
    </row>
    <row r="1554" spans="2:65" s="1" customFormat="1" ht="39">
      <c r="B1554" s="25"/>
      <c r="D1554" s="117" t="s">
        <v>114</v>
      </c>
      <c r="F1554" s="118" t="s">
        <v>3428</v>
      </c>
      <c r="L1554" s="25"/>
      <c r="M1554" s="119"/>
      <c r="T1554" s="46"/>
      <c r="AT1554" s="13" t="s">
        <v>114</v>
      </c>
      <c r="AU1554" s="13" t="s">
        <v>66</v>
      </c>
    </row>
    <row r="1555" spans="2:65" s="1" customFormat="1" ht="16.5" customHeight="1">
      <c r="B1555" s="104"/>
      <c r="C1555" s="105" t="s">
        <v>1775</v>
      </c>
      <c r="D1555" s="105" t="s">
        <v>107</v>
      </c>
      <c r="E1555" s="106" t="s">
        <v>3429</v>
      </c>
      <c r="F1555" s="107" t="s">
        <v>3430</v>
      </c>
      <c r="G1555" s="108" t="s">
        <v>110</v>
      </c>
      <c r="H1555" s="109">
        <v>4</v>
      </c>
      <c r="I1555" s="110">
        <v>28100</v>
      </c>
      <c r="J1555" s="110">
        <f>ROUND(I1555*H1555,2)</f>
        <v>112400</v>
      </c>
      <c r="K1555" s="107" t="s">
        <v>111</v>
      </c>
      <c r="L1555" s="25"/>
      <c r="M1555" s="111" t="s">
        <v>3</v>
      </c>
      <c r="N1555" s="112" t="s">
        <v>37</v>
      </c>
      <c r="O1555" s="113">
        <v>0</v>
      </c>
      <c r="P1555" s="113">
        <f>O1555*H1555</f>
        <v>0</v>
      </c>
      <c r="Q1555" s="113">
        <v>0</v>
      </c>
      <c r="R1555" s="113">
        <f>Q1555*H1555</f>
        <v>0</v>
      </c>
      <c r="S1555" s="113">
        <v>0</v>
      </c>
      <c r="T1555" s="114">
        <f>S1555*H1555</f>
        <v>0</v>
      </c>
      <c r="AR1555" s="115" t="s">
        <v>112</v>
      </c>
      <c r="AT1555" s="115" t="s">
        <v>107</v>
      </c>
      <c r="AU1555" s="115" t="s">
        <v>66</v>
      </c>
      <c r="AY1555" s="13" t="s">
        <v>113</v>
      </c>
      <c r="BE1555" s="116">
        <f>IF(N1555="základní",J1555,0)</f>
        <v>112400</v>
      </c>
      <c r="BF1555" s="116">
        <f>IF(N1555="snížená",J1555,0)</f>
        <v>0</v>
      </c>
      <c r="BG1555" s="116">
        <f>IF(N1555="zákl. přenesená",J1555,0)</f>
        <v>0</v>
      </c>
      <c r="BH1555" s="116">
        <f>IF(N1555="sníž. přenesená",J1555,0)</f>
        <v>0</v>
      </c>
      <c r="BI1555" s="116">
        <f>IF(N1555="nulová",J1555,0)</f>
        <v>0</v>
      </c>
      <c r="BJ1555" s="13" t="s">
        <v>74</v>
      </c>
      <c r="BK1555" s="116">
        <f>ROUND(I1555*H1555,2)</f>
        <v>112400</v>
      </c>
      <c r="BL1555" s="13" t="s">
        <v>112</v>
      </c>
      <c r="BM1555" s="115" t="s">
        <v>3431</v>
      </c>
    </row>
    <row r="1556" spans="2:65" s="1" customFormat="1" ht="39">
      <c r="B1556" s="25"/>
      <c r="D1556" s="117" t="s">
        <v>114</v>
      </c>
      <c r="F1556" s="118" t="s">
        <v>3432</v>
      </c>
      <c r="L1556" s="25"/>
      <c r="M1556" s="119"/>
      <c r="T1556" s="46"/>
      <c r="AT1556" s="13" t="s">
        <v>114</v>
      </c>
      <c r="AU1556" s="13" t="s">
        <v>66</v>
      </c>
    </row>
    <row r="1557" spans="2:65" s="1" customFormat="1" ht="16.5" customHeight="1">
      <c r="B1557" s="104"/>
      <c r="C1557" s="105" t="s">
        <v>3433</v>
      </c>
      <c r="D1557" s="105" t="s">
        <v>107</v>
      </c>
      <c r="E1557" s="106" t="s">
        <v>3434</v>
      </c>
      <c r="F1557" s="107" t="s">
        <v>3435</v>
      </c>
      <c r="G1557" s="108" t="s">
        <v>3237</v>
      </c>
      <c r="H1557" s="109">
        <v>200</v>
      </c>
      <c r="I1557" s="110">
        <v>248</v>
      </c>
      <c r="J1557" s="110">
        <f>ROUND(I1557*H1557,2)</f>
        <v>49600</v>
      </c>
      <c r="K1557" s="107" t="s">
        <v>111</v>
      </c>
      <c r="L1557" s="25"/>
      <c r="M1557" s="111" t="s">
        <v>3</v>
      </c>
      <c r="N1557" s="112" t="s">
        <v>37</v>
      </c>
      <c r="O1557" s="113">
        <v>0</v>
      </c>
      <c r="P1557" s="113">
        <f>O1557*H1557</f>
        <v>0</v>
      </c>
      <c r="Q1557" s="113">
        <v>0</v>
      </c>
      <c r="R1557" s="113">
        <f>Q1557*H1557</f>
        <v>0</v>
      </c>
      <c r="S1557" s="113">
        <v>0</v>
      </c>
      <c r="T1557" s="114">
        <f>S1557*H1557</f>
        <v>0</v>
      </c>
      <c r="AR1557" s="115" t="s">
        <v>112</v>
      </c>
      <c r="AT1557" s="115" t="s">
        <v>107</v>
      </c>
      <c r="AU1557" s="115" t="s">
        <v>66</v>
      </c>
      <c r="AY1557" s="13" t="s">
        <v>113</v>
      </c>
      <c r="BE1557" s="116">
        <f>IF(N1557="základní",J1557,0)</f>
        <v>49600</v>
      </c>
      <c r="BF1557" s="116">
        <f>IF(N1557="snížená",J1557,0)</f>
        <v>0</v>
      </c>
      <c r="BG1557" s="116">
        <f>IF(N1557="zákl. přenesená",J1557,0)</f>
        <v>0</v>
      </c>
      <c r="BH1557" s="116">
        <f>IF(N1557="sníž. přenesená",J1557,0)</f>
        <v>0</v>
      </c>
      <c r="BI1557" s="116">
        <f>IF(N1557="nulová",J1557,0)</f>
        <v>0</v>
      </c>
      <c r="BJ1557" s="13" t="s">
        <v>74</v>
      </c>
      <c r="BK1557" s="116">
        <f>ROUND(I1557*H1557,2)</f>
        <v>49600</v>
      </c>
      <c r="BL1557" s="13" t="s">
        <v>112</v>
      </c>
      <c r="BM1557" s="115" t="s">
        <v>3436</v>
      </c>
    </row>
    <row r="1558" spans="2:65" s="1" customFormat="1" ht="39">
      <c r="B1558" s="25"/>
      <c r="D1558" s="117" t="s">
        <v>114</v>
      </c>
      <c r="F1558" s="118" t="s">
        <v>3437</v>
      </c>
      <c r="L1558" s="25"/>
      <c r="M1558" s="119"/>
      <c r="T1558" s="46"/>
      <c r="AT1558" s="13" t="s">
        <v>114</v>
      </c>
      <c r="AU1558" s="13" t="s">
        <v>66</v>
      </c>
    </row>
    <row r="1559" spans="2:65" s="1" customFormat="1" ht="16.5" customHeight="1">
      <c r="B1559" s="104"/>
      <c r="C1559" s="105" t="s">
        <v>1779</v>
      </c>
      <c r="D1559" s="105" t="s">
        <v>107</v>
      </c>
      <c r="E1559" s="106" t="s">
        <v>3438</v>
      </c>
      <c r="F1559" s="107" t="s">
        <v>3439</v>
      </c>
      <c r="G1559" s="108" t="s">
        <v>3237</v>
      </c>
      <c r="H1559" s="109">
        <v>200</v>
      </c>
      <c r="I1559" s="110">
        <v>142</v>
      </c>
      <c r="J1559" s="110">
        <f>ROUND(I1559*H1559,2)</f>
        <v>28400</v>
      </c>
      <c r="K1559" s="107" t="s">
        <v>111</v>
      </c>
      <c r="L1559" s="25"/>
      <c r="M1559" s="111" t="s">
        <v>3</v>
      </c>
      <c r="N1559" s="112" t="s">
        <v>37</v>
      </c>
      <c r="O1559" s="113">
        <v>0</v>
      </c>
      <c r="P1559" s="113">
        <f>O1559*H1559</f>
        <v>0</v>
      </c>
      <c r="Q1559" s="113">
        <v>0</v>
      </c>
      <c r="R1559" s="113">
        <f>Q1559*H1559</f>
        <v>0</v>
      </c>
      <c r="S1559" s="113">
        <v>0</v>
      </c>
      <c r="T1559" s="114">
        <f>S1559*H1559</f>
        <v>0</v>
      </c>
      <c r="AR1559" s="115" t="s">
        <v>112</v>
      </c>
      <c r="AT1559" s="115" t="s">
        <v>107</v>
      </c>
      <c r="AU1559" s="115" t="s">
        <v>66</v>
      </c>
      <c r="AY1559" s="13" t="s">
        <v>113</v>
      </c>
      <c r="BE1559" s="116">
        <f>IF(N1559="základní",J1559,0)</f>
        <v>28400</v>
      </c>
      <c r="BF1559" s="116">
        <f>IF(N1559="snížená",J1559,0)</f>
        <v>0</v>
      </c>
      <c r="BG1559" s="116">
        <f>IF(N1559="zákl. přenesená",J1559,0)</f>
        <v>0</v>
      </c>
      <c r="BH1559" s="116">
        <f>IF(N1559="sníž. přenesená",J1559,0)</f>
        <v>0</v>
      </c>
      <c r="BI1559" s="116">
        <f>IF(N1559="nulová",J1559,0)</f>
        <v>0</v>
      </c>
      <c r="BJ1559" s="13" t="s">
        <v>74</v>
      </c>
      <c r="BK1559" s="116">
        <f>ROUND(I1559*H1559,2)</f>
        <v>28400</v>
      </c>
      <c r="BL1559" s="13" t="s">
        <v>112</v>
      </c>
      <c r="BM1559" s="115" t="s">
        <v>3440</v>
      </c>
    </row>
    <row r="1560" spans="2:65" s="1" customFormat="1" ht="39">
      <c r="B1560" s="25"/>
      <c r="D1560" s="117" t="s">
        <v>114</v>
      </c>
      <c r="F1560" s="118" t="s">
        <v>3441</v>
      </c>
      <c r="L1560" s="25"/>
      <c r="M1560" s="119"/>
      <c r="T1560" s="46"/>
      <c r="AT1560" s="13" t="s">
        <v>114</v>
      </c>
      <c r="AU1560" s="13" t="s">
        <v>66</v>
      </c>
    </row>
    <row r="1561" spans="2:65" s="1" customFormat="1" ht="16.5" customHeight="1">
      <c r="B1561" s="104"/>
      <c r="C1561" s="105" t="s">
        <v>3442</v>
      </c>
      <c r="D1561" s="105" t="s">
        <v>107</v>
      </c>
      <c r="E1561" s="106" t="s">
        <v>3443</v>
      </c>
      <c r="F1561" s="107" t="s">
        <v>3444</v>
      </c>
      <c r="G1561" s="108" t="s">
        <v>124</v>
      </c>
      <c r="H1561" s="109">
        <v>6</v>
      </c>
      <c r="I1561" s="110">
        <v>4040</v>
      </c>
      <c r="J1561" s="110">
        <f>ROUND(I1561*H1561,2)</f>
        <v>24240</v>
      </c>
      <c r="K1561" s="107" t="s">
        <v>111</v>
      </c>
      <c r="L1561" s="25"/>
      <c r="M1561" s="111" t="s">
        <v>3</v>
      </c>
      <c r="N1561" s="112" t="s">
        <v>37</v>
      </c>
      <c r="O1561" s="113">
        <v>0</v>
      </c>
      <c r="P1561" s="113">
        <f>O1561*H1561</f>
        <v>0</v>
      </c>
      <c r="Q1561" s="113">
        <v>0</v>
      </c>
      <c r="R1561" s="113">
        <f>Q1561*H1561</f>
        <v>0</v>
      </c>
      <c r="S1561" s="113">
        <v>0</v>
      </c>
      <c r="T1561" s="114">
        <f>S1561*H1561</f>
        <v>0</v>
      </c>
      <c r="AR1561" s="115" t="s">
        <v>112</v>
      </c>
      <c r="AT1561" s="115" t="s">
        <v>107</v>
      </c>
      <c r="AU1561" s="115" t="s">
        <v>66</v>
      </c>
      <c r="AY1561" s="13" t="s">
        <v>113</v>
      </c>
      <c r="BE1561" s="116">
        <f>IF(N1561="základní",J1561,0)</f>
        <v>24240</v>
      </c>
      <c r="BF1561" s="116">
        <f>IF(N1561="snížená",J1561,0)</f>
        <v>0</v>
      </c>
      <c r="BG1561" s="116">
        <f>IF(N1561="zákl. přenesená",J1561,0)</f>
        <v>0</v>
      </c>
      <c r="BH1561" s="116">
        <f>IF(N1561="sníž. přenesená",J1561,0)</f>
        <v>0</v>
      </c>
      <c r="BI1561" s="116">
        <f>IF(N1561="nulová",J1561,0)</f>
        <v>0</v>
      </c>
      <c r="BJ1561" s="13" t="s">
        <v>74</v>
      </c>
      <c r="BK1561" s="116">
        <f>ROUND(I1561*H1561,2)</f>
        <v>24240</v>
      </c>
      <c r="BL1561" s="13" t="s">
        <v>112</v>
      </c>
      <c r="BM1561" s="115" t="s">
        <v>3445</v>
      </c>
    </row>
    <row r="1562" spans="2:65" s="1" customFormat="1" ht="19.5">
      <c r="B1562" s="25"/>
      <c r="D1562" s="117" t="s">
        <v>114</v>
      </c>
      <c r="F1562" s="118" t="s">
        <v>3446</v>
      </c>
      <c r="L1562" s="25"/>
      <c r="M1562" s="119"/>
      <c r="T1562" s="46"/>
      <c r="AT1562" s="13" t="s">
        <v>114</v>
      </c>
      <c r="AU1562" s="13" t="s">
        <v>66</v>
      </c>
    </row>
    <row r="1563" spans="2:65" s="1" customFormat="1" ht="16.5" customHeight="1">
      <c r="B1563" s="104"/>
      <c r="C1563" s="105" t="s">
        <v>1784</v>
      </c>
      <c r="D1563" s="105" t="s">
        <v>107</v>
      </c>
      <c r="E1563" s="106" t="s">
        <v>3447</v>
      </c>
      <c r="F1563" s="107" t="s">
        <v>3448</v>
      </c>
      <c r="G1563" s="108" t="s">
        <v>124</v>
      </c>
      <c r="H1563" s="109">
        <v>6</v>
      </c>
      <c r="I1563" s="110">
        <v>4440</v>
      </c>
      <c r="J1563" s="110">
        <f>ROUND(I1563*H1563,2)</f>
        <v>26640</v>
      </c>
      <c r="K1563" s="107" t="s">
        <v>111</v>
      </c>
      <c r="L1563" s="25"/>
      <c r="M1563" s="111" t="s">
        <v>3</v>
      </c>
      <c r="N1563" s="112" t="s">
        <v>37</v>
      </c>
      <c r="O1563" s="113">
        <v>0</v>
      </c>
      <c r="P1563" s="113">
        <f>O1563*H1563</f>
        <v>0</v>
      </c>
      <c r="Q1563" s="113">
        <v>0</v>
      </c>
      <c r="R1563" s="113">
        <f>Q1563*H1563</f>
        <v>0</v>
      </c>
      <c r="S1563" s="113">
        <v>0</v>
      </c>
      <c r="T1563" s="114">
        <f>S1563*H1563</f>
        <v>0</v>
      </c>
      <c r="AR1563" s="115" t="s">
        <v>112</v>
      </c>
      <c r="AT1563" s="115" t="s">
        <v>107</v>
      </c>
      <c r="AU1563" s="115" t="s">
        <v>66</v>
      </c>
      <c r="AY1563" s="13" t="s">
        <v>113</v>
      </c>
      <c r="BE1563" s="116">
        <f>IF(N1563="základní",J1563,0)</f>
        <v>26640</v>
      </c>
      <c r="BF1563" s="116">
        <f>IF(N1563="snížená",J1563,0)</f>
        <v>0</v>
      </c>
      <c r="BG1563" s="116">
        <f>IF(N1563="zákl. přenesená",J1563,0)</f>
        <v>0</v>
      </c>
      <c r="BH1563" s="116">
        <f>IF(N1563="sníž. přenesená",J1563,0)</f>
        <v>0</v>
      </c>
      <c r="BI1563" s="116">
        <f>IF(N1563="nulová",J1563,0)</f>
        <v>0</v>
      </c>
      <c r="BJ1563" s="13" t="s">
        <v>74</v>
      </c>
      <c r="BK1563" s="116">
        <f>ROUND(I1563*H1563,2)</f>
        <v>26640</v>
      </c>
      <c r="BL1563" s="13" t="s">
        <v>112</v>
      </c>
      <c r="BM1563" s="115" t="s">
        <v>3449</v>
      </c>
    </row>
    <row r="1564" spans="2:65" s="1" customFormat="1" ht="19.5">
      <c r="B1564" s="25"/>
      <c r="D1564" s="117" t="s">
        <v>114</v>
      </c>
      <c r="F1564" s="118" t="s">
        <v>3450</v>
      </c>
      <c r="L1564" s="25"/>
      <c r="M1564" s="119"/>
      <c r="T1564" s="46"/>
      <c r="AT1564" s="13" t="s">
        <v>114</v>
      </c>
      <c r="AU1564" s="13" t="s">
        <v>66</v>
      </c>
    </row>
    <row r="1565" spans="2:65" s="1" customFormat="1" ht="16.5" customHeight="1">
      <c r="B1565" s="104"/>
      <c r="C1565" s="105" t="s">
        <v>3451</v>
      </c>
      <c r="D1565" s="105" t="s">
        <v>107</v>
      </c>
      <c r="E1565" s="106" t="s">
        <v>3452</v>
      </c>
      <c r="F1565" s="107" t="s">
        <v>3453</v>
      </c>
      <c r="G1565" s="108" t="s">
        <v>124</v>
      </c>
      <c r="H1565" s="109">
        <v>6</v>
      </c>
      <c r="I1565" s="110">
        <v>4840</v>
      </c>
      <c r="J1565" s="110">
        <f>ROUND(I1565*H1565,2)</f>
        <v>29040</v>
      </c>
      <c r="K1565" s="107" t="s">
        <v>111</v>
      </c>
      <c r="L1565" s="25"/>
      <c r="M1565" s="111" t="s">
        <v>3</v>
      </c>
      <c r="N1565" s="112" t="s">
        <v>37</v>
      </c>
      <c r="O1565" s="113">
        <v>0</v>
      </c>
      <c r="P1565" s="113">
        <f>O1565*H1565</f>
        <v>0</v>
      </c>
      <c r="Q1565" s="113">
        <v>0</v>
      </c>
      <c r="R1565" s="113">
        <f>Q1565*H1565</f>
        <v>0</v>
      </c>
      <c r="S1565" s="113">
        <v>0</v>
      </c>
      <c r="T1565" s="114">
        <f>S1565*H1565</f>
        <v>0</v>
      </c>
      <c r="AR1565" s="115" t="s">
        <v>112</v>
      </c>
      <c r="AT1565" s="115" t="s">
        <v>107</v>
      </c>
      <c r="AU1565" s="115" t="s">
        <v>66</v>
      </c>
      <c r="AY1565" s="13" t="s">
        <v>113</v>
      </c>
      <c r="BE1565" s="116">
        <f>IF(N1565="základní",J1565,0)</f>
        <v>29040</v>
      </c>
      <c r="BF1565" s="116">
        <f>IF(N1565="snížená",J1565,0)</f>
        <v>0</v>
      </c>
      <c r="BG1565" s="116">
        <f>IF(N1565="zákl. přenesená",J1565,0)</f>
        <v>0</v>
      </c>
      <c r="BH1565" s="116">
        <f>IF(N1565="sníž. přenesená",J1565,0)</f>
        <v>0</v>
      </c>
      <c r="BI1565" s="116">
        <f>IF(N1565="nulová",J1565,0)</f>
        <v>0</v>
      </c>
      <c r="BJ1565" s="13" t="s">
        <v>74</v>
      </c>
      <c r="BK1565" s="116">
        <f>ROUND(I1565*H1565,2)</f>
        <v>29040</v>
      </c>
      <c r="BL1565" s="13" t="s">
        <v>112</v>
      </c>
      <c r="BM1565" s="115" t="s">
        <v>3454</v>
      </c>
    </row>
    <row r="1566" spans="2:65" s="1" customFormat="1" ht="19.5">
      <c r="B1566" s="25"/>
      <c r="D1566" s="117" t="s">
        <v>114</v>
      </c>
      <c r="F1566" s="118" t="s">
        <v>3455</v>
      </c>
      <c r="L1566" s="25"/>
      <c r="M1566" s="119"/>
      <c r="T1566" s="46"/>
      <c r="AT1566" s="13" t="s">
        <v>114</v>
      </c>
      <c r="AU1566" s="13" t="s">
        <v>66</v>
      </c>
    </row>
    <row r="1567" spans="2:65" s="1" customFormat="1" ht="16.5" customHeight="1">
      <c r="B1567" s="104"/>
      <c r="C1567" s="105" t="s">
        <v>1788</v>
      </c>
      <c r="D1567" s="105" t="s">
        <v>107</v>
      </c>
      <c r="E1567" s="106" t="s">
        <v>3456</v>
      </c>
      <c r="F1567" s="107" t="s">
        <v>3457</v>
      </c>
      <c r="G1567" s="108" t="s">
        <v>124</v>
      </c>
      <c r="H1567" s="109">
        <v>6</v>
      </c>
      <c r="I1567" s="110">
        <v>4520</v>
      </c>
      <c r="J1567" s="110">
        <f>ROUND(I1567*H1567,2)</f>
        <v>27120</v>
      </c>
      <c r="K1567" s="107" t="s">
        <v>111</v>
      </c>
      <c r="L1567" s="25"/>
      <c r="M1567" s="111" t="s">
        <v>3</v>
      </c>
      <c r="N1567" s="112" t="s">
        <v>37</v>
      </c>
      <c r="O1567" s="113">
        <v>0</v>
      </c>
      <c r="P1567" s="113">
        <f>O1567*H1567</f>
        <v>0</v>
      </c>
      <c r="Q1567" s="113">
        <v>0</v>
      </c>
      <c r="R1567" s="113">
        <f>Q1567*H1567</f>
        <v>0</v>
      </c>
      <c r="S1567" s="113">
        <v>0</v>
      </c>
      <c r="T1567" s="114">
        <f>S1567*H1567</f>
        <v>0</v>
      </c>
      <c r="AR1567" s="115" t="s">
        <v>112</v>
      </c>
      <c r="AT1567" s="115" t="s">
        <v>107</v>
      </c>
      <c r="AU1567" s="115" t="s">
        <v>66</v>
      </c>
      <c r="AY1567" s="13" t="s">
        <v>113</v>
      </c>
      <c r="BE1567" s="116">
        <f>IF(N1567="základní",J1567,0)</f>
        <v>27120</v>
      </c>
      <c r="BF1567" s="116">
        <f>IF(N1567="snížená",J1567,0)</f>
        <v>0</v>
      </c>
      <c r="BG1567" s="116">
        <f>IF(N1567="zákl. přenesená",J1567,0)</f>
        <v>0</v>
      </c>
      <c r="BH1567" s="116">
        <f>IF(N1567="sníž. přenesená",J1567,0)</f>
        <v>0</v>
      </c>
      <c r="BI1567" s="116">
        <f>IF(N1567="nulová",J1567,0)</f>
        <v>0</v>
      </c>
      <c r="BJ1567" s="13" t="s">
        <v>74</v>
      </c>
      <c r="BK1567" s="116">
        <f>ROUND(I1567*H1567,2)</f>
        <v>27120</v>
      </c>
      <c r="BL1567" s="13" t="s">
        <v>112</v>
      </c>
      <c r="BM1567" s="115" t="s">
        <v>3458</v>
      </c>
    </row>
    <row r="1568" spans="2:65" s="1" customFormat="1" ht="29.25">
      <c r="B1568" s="25"/>
      <c r="D1568" s="117" t="s">
        <v>114</v>
      </c>
      <c r="F1568" s="118" t="s">
        <v>3459</v>
      </c>
      <c r="L1568" s="25"/>
      <c r="M1568" s="119"/>
      <c r="T1568" s="46"/>
      <c r="AT1568" s="13" t="s">
        <v>114</v>
      </c>
      <c r="AU1568" s="13" t="s">
        <v>66</v>
      </c>
    </row>
    <row r="1569" spans="2:65" s="1" customFormat="1" ht="16.5" customHeight="1">
      <c r="B1569" s="104"/>
      <c r="C1569" s="105" t="s">
        <v>3460</v>
      </c>
      <c r="D1569" s="105" t="s">
        <v>107</v>
      </c>
      <c r="E1569" s="106" t="s">
        <v>3461</v>
      </c>
      <c r="F1569" s="107" t="s">
        <v>3462</v>
      </c>
      <c r="G1569" s="108" t="s">
        <v>124</v>
      </c>
      <c r="H1569" s="109">
        <v>6</v>
      </c>
      <c r="I1569" s="110">
        <v>4920</v>
      </c>
      <c r="J1569" s="110">
        <f>ROUND(I1569*H1569,2)</f>
        <v>29520</v>
      </c>
      <c r="K1569" s="107" t="s">
        <v>111</v>
      </c>
      <c r="L1569" s="25"/>
      <c r="M1569" s="111" t="s">
        <v>3</v>
      </c>
      <c r="N1569" s="112" t="s">
        <v>37</v>
      </c>
      <c r="O1569" s="113">
        <v>0</v>
      </c>
      <c r="P1569" s="113">
        <f>O1569*H1569</f>
        <v>0</v>
      </c>
      <c r="Q1569" s="113">
        <v>0</v>
      </c>
      <c r="R1569" s="113">
        <f>Q1569*H1569</f>
        <v>0</v>
      </c>
      <c r="S1569" s="113">
        <v>0</v>
      </c>
      <c r="T1569" s="114">
        <f>S1569*H1569</f>
        <v>0</v>
      </c>
      <c r="AR1569" s="115" t="s">
        <v>112</v>
      </c>
      <c r="AT1569" s="115" t="s">
        <v>107</v>
      </c>
      <c r="AU1569" s="115" t="s">
        <v>66</v>
      </c>
      <c r="AY1569" s="13" t="s">
        <v>113</v>
      </c>
      <c r="BE1569" s="116">
        <f>IF(N1569="základní",J1569,0)</f>
        <v>29520</v>
      </c>
      <c r="BF1569" s="116">
        <f>IF(N1569="snížená",J1569,0)</f>
        <v>0</v>
      </c>
      <c r="BG1569" s="116">
        <f>IF(N1569="zákl. přenesená",J1569,0)</f>
        <v>0</v>
      </c>
      <c r="BH1569" s="116">
        <f>IF(N1569="sníž. přenesená",J1569,0)</f>
        <v>0</v>
      </c>
      <c r="BI1569" s="116">
        <f>IF(N1569="nulová",J1569,0)</f>
        <v>0</v>
      </c>
      <c r="BJ1569" s="13" t="s">
        <v>74</v>
      </c>
      <c r="BK1569" s="116">
        <f>ROUND(I1569*H1569,2)</f>
        <v>29520</v>
      </c>
      <c r="BL1569" s="13" t="s">
        <v>112</v>
      </c>
      <c r="BM1569" s="115" t="s">
        <v>3463</v>
      </c>
    </row>
    <row r="1570" spans="2:65" s="1" customFormat="1" ht="29.25">
      <c r="B1570" s="25"/>
      <c r="D1570" s="117" t="s">
        <v>114</v>
      </c>
      <c r="F1570" s="118" t="s">
        <v>3464</v>
      </c>
      <c r="L1570" s="25"/>
      <c r="M1570" s="119"/>
      <c r="T1570" s="46"/>
      <c r="AT1570" s="13" t="s">
        <v>114</v>
      </c>
      <c r="AU1570" s="13" t="s">
        <v>66</v>
      </c>
    </row>
    <row r="1571" spans="2:65" s="1" customFormat="1" ht="16.5" customHeight="1">
      <c r="B1571" s="104"/>
      <c r="C1571" s="105" t="s">
        <v>1793</v>
      </c>
      <c r="D1571" s="105" t="s">
        <v>107</v>
      </c>
      <c r="E1571" s="106" t="s">
        <v>3465</v>
      </c>
      <c r="F1571" s="107" t="s">
        <v>3466</v>
      </c>
      <c r="G1571" s="108" t="s">
        <v>110</v>
      </c>
      <c r="H1571" s="109">
        <v>4</v>
      </c>
      <c r="I1571" s="110">
        <v>1100</v>
      </c>
      <c r="J1571" s="110">
        <f>ROUND(I1571*H1571,2)</f>
        <v>4400</v>
      </c>
      <c r="K1571" s="107" t="s">
        <v>111</v>
      </c>
      <c r="L1571" s="25"/>
      <c r="M1571" s="111" t="s">
        <v>3</v>
      </c>
      <c r="N1571" s="112" t="s">
        <v>37</v>
      </c>
      <c r="O1571" s="113">
        <v>0</v>
      </c>
      <c r="P1571" s="113">
        <f>O1571*H1571</f>
        <v>0</v>
      </c>
      <c r="Q1571" s="113">
        <v>0</v>
      </c>
      <c r="R1571" s="113">
        <f>Q1571*H1571</f>
        <v>0</v>
      </c>
      <c r="S1571" s="113">
        <v>0</v>
      </c>
      <c r="T1571" s="114">
        <f>S1571*H1571</f>
        <v>0</v>
      </c>
      <c r="AR1571" s="115" t="s">
        <v>112</v>
      </c>
      <c r="AT1571" s="115" t="s">
        <v>107</v>
      </c>
      <c r="AU1571" s="115" t="s">
        <v>66</v>
      </c>
      <c r="AY1571" s="13" t="s">
        <v>113</v>
      </c>
      <c r="BE1571" s="116">
        <f>IF(N1571="základní",J1571,0)</f>
        <v>4400</v>
      </c>
      <c r="BF1571" s="116">
        <f>IF(N1571="snížená",J1571,0)</f>
        <v>0</v>
      </c>
      <c r="BG1571" s="116">
        <f>IF(N1571="zákl. přenesená",J1571,0)</f>
        <v>0</v>
      </c>
      <c r="BH1571" s="116">
        <f>IF(N1571="sníž. přenesená",J1571,0)</f>
        <v>0</v>
      </c>
      <c r="BI1571" s="116">
        <f>IF(N1571="nulová",J1571,0)</f>
        <v>0</v>
      </c>
      <c r="BJ1571" s="13" t="s">
        <v>74</v>
      </c>
      <c r="BK1571" s="116">
        <f>ROUND(I1571*H1571,2)</f>
        <v>4400</v>
      </c>
      <c r="BL1571" s="13" t="s">
        <v>112</v>
      </c>
      <c r="BM1571" s="115" t="s">
        <v>3467</v>
      </c>
    </row>
    <row r="1572" spans="2:65" s="1" customFormat="1" ht="19.5">
      <c r="B1572" s="25"/>
      <c r="D1572" s="117" t="s">
        <v>114</v>
      </c>
      <c r="F1572" s="118" t="s">
        <v>3468</v>
      </c>
      <c r="L1572" s="25"/>
      <c r="M1572" s="119"/>
      <c r="T1572" s="46"/>
      <c r="AT1572" s="13" t="s">
        <v>114</v>
      </c>
      <c r="AU1572" s="13" t="s">
        <v>66</v>
      </c>
    </row>
    <row r="1573" spans="2:65" s="1" customFormat="1" ht="16.5" customHeight="1">
      <c r="B1573" s="104"/>
      <c r="C1573" s="105" t="s">
        <v>3469</v>
      </c>
      <c r="D1573" s="105" t="s">
        <v>107</v>
      </c>
      <c r="E1573" s="106" t="s">
        <v>3470</v>
      </c>
      <c r="F1573" s="107" t="s">
        <v>3471</v>
      </c>
      <c r="G1573" s="108" t="s">
        <v>110</v>
      </c>
      <c r="H1573" s="109">
        <v>1</v>
      </c>
      <c r="I1573" s="110">
        <v>1460</v>
      </c>
      <c r="J1573" s="110">
        <f>ROUND(I1573*H1573,2)</f>
        <v>1460</v>
      </c>
      <c r="K1573" s="107" t="s">
        <v>111</v>
      </c>
      <c r="L1573" s="25"/>
      <c r="M1573" s="111" t="s">
        <v>3</v>
      </c>
      <c r="N1573" s="112" t="s">
        <v>37</v>
      </c>
      <c r="O1573" s="113">
        <v>0</v>
      </c>
      <c r="P1573" s="113">
        <f>O1573*H1573</f>
        <v>0</v>
      </c>
      <c r="Q1573" s="113">
        <v>0</v>
      </c>
      <c r="R1573" s="113">
        <f>Q1573*H1573</f>
        <v>0</v>
      </c>
      <c r="S1573" s="113">
        <v>0</v>
      </c>
      <c r="T1573" s="114">
        <f>S1573*H1573</f>
        <v>0</v>
      </c>
      <c r="AR1573" s="115" t="s">
        <v>112</v>
      </c>
      <c r="AT1573" s="115" t="s">
        <v>107</v>
      </c>
      <c r="AU1573" s="115" t="s">
        <v>66</v>
      </c>
      <c r="AY1573" s="13" t="s">
        <v>113</v>
      </c>
      <c r="BE1573" s="116">
        <f>IF(N1573="základní",J1573,0)</f>
        <v>1460</v>
      </c>
      <c r="BF1573" s="116">
        <f>IF(N1573="snížená",J1573,0)</f>
        <v>0</v>
      </c>
      <c r="BG1573" s="116">
        <f>IF(N1573="zákl. přenesená",J1573,0)</f>
        <v>0</v>
      </c>
      <c r="BH1573" s="116">
        <f>IF(N1573="sníž. přenesená",J1573,0)</f>
        <v>0</v>
      </c>
      <c r="BI1573" s="116">
        <f>IF(N1573="nulová",J1573,0)</f>
        <v>0</v>
      </c>
      <c r="BJ1573" s="13" t="s">
        <v>74</v>
      </c>
      <c r="BK1573" s="116">
        <f>ROUND(I1573*H1573,2)</f>
        <v>1460</v>
      </c>
      <c r="BL1573" s="13" t="s">
        <v>112</v>
      </c>
      <c r="BM1573" s="115" t="s">
        <v>3472</v>
      </c>
    </row>
    <row r="1574" spans="2:65" s="1" customFormat="1" ht="19.5">
      <c r="B1574" s="25"/>
      <c r="D1574" s="117" t="s">
        <v>114</v>
      </c>
      <c r="F1574" s="118" t="s">
        <v>3473</v>
      </c>
      <c r="L1574" s="25"/>
      <c r="M1574" s="119"/>
      <c r="T1574" s="46"/>
      <c r="AT1574" s="13" t="s">
        <v>114</v>
      </c>
      <c r="AU1574" s="13" t="s">
        <v>66</v>
      </c>
    </row>
    <row r="1575" spans="2:65" s="1" customFormat="1" ht="16.5" customHeight="1">
      <c r="B1575" s="104"/>
      <c r="C1575" s="105" t="s">
        <v>1797</v>
      </c>
      <c r="D1575" s="105" t="s">
        <v>107</v>
      </c>
      <c r="E1575" s="106" t="s">
        <v>3474</v>
      </c>
      <c r="F1575" s="107" t="s">
        <v>3475</v>
      </c>
      <c r="G1575" s="108" t="s">
        <v>110</v>
      </c>
      <c r="H1575" s="109">
        <v>20</v>
      </c>
      <c r="I1575" s="110">
        <v>280</v>
      </c>
      <c r="J1575" s="110">
        <f>ROUND(I1575*H1575,2)</f>
        <v>5600</v>
      </c>
      <c r="K1575" s="107" t="s">
        <v>111</v>
      </c>
      <c r="L1575" s="25"/>
      <c r="M1575" s="111" t="s">
        <v>3</v>
      </c>
      <c r="N1575" s="112" t="s">
        <v>37</v>
      </c>
      <c r="O1575" s="113">
        <v>0</v>
      </c>
      <c r="P1575" s="113">
        <f>O1575*H1575</f>
        <v>0</v>
      </c>
      <c r="Q1575" s="113">
        <v>0</v>
      </c>
      <c r="R1575" s="113">
        <f>Q1575*H1575</f>
        <v>0</v>
      </c>
      <c r="S1575" s="113">
        <v>0</v>
      </c>
      <c r="T1575" s="114">
        <f>S1575*H1575</f>
        <v>0</v>
      </c>
      <c r="AR1575" s="115" t="s">
        <v>112</v>
      </c>
      <c r="AT1575" s="115" t="s">
        <v>107</v>
      </c>
      <c r="AU1575" s="115" t="s">
        <v>66</v>
      </c>
      <c r="AY1575" s="13" t="s">
        <v>113</v>
      </c>
      <c r="BE1575" s="116">
        <f>IF(N1575="základní",J1575,0)</f>
        <v>5600</v>
      </c>
      <c r="BF1575" s="116">
        <f>IF(N1575="snížená",J1575,0)</f>
        <v>0</v>
      </c>
      <c r="BG1575" s="116">
        <f>IF(N1575="zákl. přenesená",J1575,0)</f>
        <v>0</v>
      </c>
      <c r="BH1575" s="116">
        <f>IF(N1575="sníž. přenesená",J1575,0)</f>
        <v>0</v>
      </c>
      <c r="BI1575" s="116">
        <f>IF(N1575="nulová",J1575,0)</f>
        <v>0</v>
      </c>
      <c r="BJ1575" s="13" t="s">
        <v>74</v>
      </c>
      <c r="BK1575" s="116">
        <f>ROUND(I1575*H1575,2)</f>
        <v>5600</v>
      </c>
      <c r="BL1575" s="13" t="s">
        <v>112</v>
      </c>
      <c r="BM1575" s="115" t="s">
        <v>3476</v>
      </c>
    </row>
    <row r="1576" spans="2:65" s="1" customFormat="1" ht="19.5">
      <c r="B1576" s="25"/>
      <c r="D1576" s="117" t="s">
        <v>114</v>
      </c>
      <c r="F1576" s="118" t="s">
        <v>3477</v>
      </c>
      <c r="L1576" s="25"/>
      <c r="M1576" s="119"/>
      <c r="T1576" s="46"/>
      <c r="AT1576" s="13" t="s">
        <v>114</v>
      </c>
      <c r="AU1576" s="13" t="s">
        <v>66</v>
      </c>
    </row>
    <row r="1577" spans="2:65" s="1" customFormat="1" ht="16.5" customHeight="1">
      <c r="B1577" s="104"/>
      <c r="C1577" s="105" t="s">
        <v>3478</v>
      </c>
      <c r="D1577" s="105" t="s">
        <v>107</v>
      </c>
      <c r="E1577" s="106" t="s">
        <v>3479</v>
      </c>
      <c r="F1577" s="107" t="s">
        <v>3480</v>
      </c>
      <c r="G1577" s="108" t="s">
        <v>110</v>
      </c>
      <c r="H1577" s="109">
        <v>20</v>
      </c>
      <c r="I1577" s="110">
        <v>280</v>
      </c>
      <c r="J1577" s="110">
        <f>ROUND(I1577*H1577,2)</f>
        <v>5600</v>
      </c>
      <c r="K1577" s="107" t="s">
        <v>111</v>
      </c>
      <c r="L1577" s="25"/>
      <c r="M1577" s="111" t="s">
        <v>3</v>
      </c>
      <c r="N1577" s="112" t="s">
        <v>37</v>
      </c>
      <c r="O1577" s="113">
        <v>0</v>
      </c>
      <c r="P1577" s="113">
        <f>O1577*H1577</f>
        <v>0</v>
      </c>
      <c r="Q1577" s="113">
        <v>0</v>
      </c>
      <c r="R1577" s="113">
        <f>Q1577*H1577</f>
        <v>0</v>
      </c>
      <c r="S1577" s="113">
        <v>0</v>
      </c>
      <c r="T1577" s="114">
        <f>S1577*H1577</f>
        <v>0</v>
      </c>
      <c r="AR1577" s="115" t="s">
        <v>112</v>
      </c>
      <c r="AT1577" s="115" t="s">
        <v>107</v>
      </c>
      <c r="AU1577" s="115" t="s">
        <v>66</v>
      </c>
      <c r="AY1577" s="13" t="s">
        <v>113</v>
      </c>
      <c r="BE1577" s="116">
        <f>IF(N1577="základní",J1577,0)</f>
        <v>5600</v>
      </c>
      <c r="BF1577" s="116">
        <f>IF(N1577="snížená",J1577,0)</f>
        <v>0</v>
      </c>
      <c r="BG1577" s="116">
        <f>IF(N1577="zákl. přenesená",J1577,0)</f>
        <v>0</v>
      </c>
      <c r="BH1577" s="116">
        <f>IF(N1577="sníž. přenesená",J1577,0)</f>
        <v>0</v>
      </c>
      <c r="BI1577" s="116">
        <f>IF(N1577="nulová",J1577,0)</f>
        <v>0</v>
      </c>
      <c r="BJ1577" s="13" t="s">
        <v>74</v>
      </c>
      <c r="BK1577" s="116">
        <f>ROUND(I1577*H1577,2)</f>
        <v>5600</v>
      </c>
      <c r="BL1577" s="13" t="s">
        <v>112</v>
      </c>
      <c r="BM1577" s="115" t="s">
        <v>3481</v>
      </c>
    </row>
    <row r="1578" spans="2:65" s="1" customFormat="1" ht="19.5">
      <c r="B1578" s="25"/>
      <c r="D1578" s="117" t="s">
        <v>114</v>
      </c>
      <c r="F1578" s="118" t="s">
        <v>3482</v>
      </c>
      <c r="L1578" s="25"/>
      <c r="M1578" s="119"/>
      <c r="T1578" s="46"/>
      <c r="AT1578" s="13" t="s">
        <v>114</v>
      </c>
      <c r="AU1578" s="13" t="s">
        <v>66</v>
      </c>
    </row>
    <row r="1579" spans="2:65" s="1" customFormat="1" ht="16.5" customHeight="1">
      <c r="B1579" s="104"/>
      <c r="C1579" s="105" t="s">
        <v>1802</v>
      </c>
      <c r="D1579" s="105" t="s">
        <v>107</v>
      </c>
      <c r="E1579" s="106" t="s">
        <v>3483</v>
      </c>
      <c r="F1579" s="107" t="s">
        <v>3484</v>
      </c>
      <c r="G1579" s="108" t="s">
        <v>3485</v>
      </c>
      <c r="H1579" s="109">
        <v>60</v>
      </c>
      <c r="I1579" s="110">
        <v>490</v>
      </c>
      <c r="J1579" s="110">
        <f>ROUND(I1579*H1579,2)</f>
        <v>29400</v>
      </c>
      <c r="K1579" s="107" t="s">
        <v>111</v>
      </c>
      <c r="L1579" s="25"/>
      <c r="M1579" s="111" t="s">
        <v>3</v>
      </c>
      <c r="N1579" s="112" t="s">
        <v>37</v>
      </c>
      <c r="O1579" s="113">
        <v>0</v>
      </c>
      <c r="P1579" s="113">
        <f>O1579*H1579</f>
        <v>0</v>
      </c>
      <c r="Q1579" s="113">
        <v>0</v>
      </c>
      <c r="R1579" s="113">
        <f>Q1579*H1579</f>
        <v>0</v>
      </c>
      <c r="S1579" s="113">
        <v>0</v>
      </c>
      <c r="T1579" s="114">
        <f>S1579*H1579</f>
        <v>0</v>
      </c>
      <c r="AR1579" s="115" t="s">
        <v>112</v>
      </c>
      <c r="AT1579" s="115" t="s">
        <v>107</v>
      </c>
      <c r="AU1579" s="115" t="s">
        <v>66</v>
      </c>
      <c r="AY1579" s="13" t="s">
        <v>113</v>
      </c>
      <c r="BE1579" s="116">
        <f>IF(N1579="základní",J1579,0)</f>
        <v>29400</v>
      </c>
      <c r="BF1579" s="116">
        <f>IF(N1579="snížená",J1579,0)</f>
        <v>0</v>
      </c>
      <c r="BG1579" s="116">
        <f>IF(N1579="zákl. přenesená",J1579,0)</f>
        <v>0</v>
      </c>
      <c r="BH1579" s="116">
        <f>IF(N1579="sníž. přenesená",J1579,0)</f>
        <v>0</v>
      </c>
      <c r="BI1579" s="116">
        <f>IF(N1579="nulová",J1579,0)</f>
        <v>0</v>
      </c>
      <c r="BJ1579" s="13" t="s">
        <v>74</v>
      </c>
      <c r="BK1579" s="116">
        <f>ROUND(I1579*H1579,2)</f>
        <v>29400</v>
      </c>
      <c r="BL1579" s="13" t="s">
        <v>112</v>
      </c>
      <c r="BM1579" s="115" t="s">
        <v>3486</v>
      </c>
    </row>
    <row r="1580" spans="2:65" s="1" customFormat="1" ht="19.5">
      <c r="B1580" s="25"/>
      <c r="D1580" s="117" t="s">
        <v>114</v>
      </c>
      <c r="F1580" s="118" t="s">
        <v>3487</v>
      </c>
      <c r="L1580" s="25"/>
      <c r="M1580" s="119"/>
      <c r="T1580" s="46"/>
      <c r="AT1580" s="13" t="s">
        <v>114</v>
      </c>
      <c r="AU1580" s="13" t="s">
        <v>66</v>
      </c>
    </row>
    <row r="1581" spans="2:65" s="1" customFormat="1" ht="16.5" customHeight="1">
      <c r="B1581" s="104"/>
      <c r="C1581" s="105" t="s">
        <v>3488</v>
      </c>
      <c r="D1581" s="105" t="s">
        <v>107</v>
      </c>
      <c r="E1581" s="106" t="s">
        <v>3489</v>
      </c>
      <c r="F1581" s="107" t="s">
        <v>3490</v>
      </c>
      <c r="G1581" s="108" t="s">
        <v>110</v>
      </c>
      <c r="H1581" s="109">
        <v>20</v>
      </c>
      <c r="I1581" s="110">
        <v>340</v>
      </c>
      <c r="J1581" s="110">
        <f>ROUND(I1581*H1581,2)</f>
        <v>6800</v>
      </c>
      <c r="K1581" s="107" t="s">
        <v>111</v>
      </c>
      <c r="L1581" s="25"/>
      <c r="M1581" s="111" t="s">
        <v>3</v>
      </c>
      <c r="N1581" s="112" t="s">
        <v>37</v>
      </c>
      <c r="O1581" s="113">
        <v>0</v>
      </c>
      <c r="P1581" s="113">
        <f>O1581*H1581</f>
        <v>0</v>
      </c>
      <c r="Q1581" s="113">
        <v>0</v>
      </c>
      <c r="R1581" s="113">
        <f>Q1581*H1581</f>
        <v>0</v>
      </c>
      <c r="S1581" s="113">
        <v>0</v>
      </c>
      <c r="T1581" s="114">
        <f>S1581*H1581</f>
        <v>0</v>
      </c>
      <c r="AR1581" s="115" t="s">
        <v>112</v>
      </c>
      <c r="AT1581" s="115" t="s">
        <v>107</v>
      </c>
      <c r="AU1581" s="115" t="s">
        <v>66</v>
      </c>
      <c r="AY1581" s="13" t="s">
        <v>113</v>
      </c>
      <c r="BE1581" s="116">
        <f>IF(N1581="základní",J1581,0)</f>
        <v>6800</v>
      </c>
      <c r="BF1581" s="116">
        <f>IF(N1581="snížená",J1581,0)</f>
        <v>0</v>
      </c>
      <c r="BG1581" s="116">
        <f>IF(N1581="zákl. přenesená",J1581,0)</f>
        <v>0</v>
      </c>
      <c r="BH1581" s="116">
        <f>IF(N1581="sníž. přenesená",J1581,0)</f>
        <v>0</v>
      </c>
      <c r="BI1581" s="116">
        <f>IF(N1581="nulová",J1581,0)</f>
        <v>0</v>
      </c>
      <c r="BJ1581" s="13" t="s">
        <v>74</v>
      </c>
      <c r="BK1581" s="116">
        <f>ROUND(I1581*H1581,2)</f>
        <v>6800</v>
      </c>
      <c r="BL1581" s="13" t="s">
        <v>112</v>
      </c>
      <c r="BM1581" s="115" t="s">
        <v>3491</v>
      </c>
    </row>
    <row r="1582" spans="2:65" s="1" customFormat="1" ht="19.5">
      <c r="B1582" s="25"/>
      <c r="D1582" s="117" t="s">
        <v>114</v>
      </c>
      <c r="F1582" s="118" t="s">
        <v>3492</v>
      </c>
      <c r="L1582" s="25"/>
      <c r="M1582" s="119"/>
      <c r="T1582" s="46"/>
      <c r="AT1582" s="13" t="s">
        <v>114</v>
      </c>
      <c r="AU1582" s="13" t="s">
        <v>66</v>
      </c>
    </row>
    <row r="1583" spans="2:65" s="1" customFormat="1" ht="16.5" customHeight="1">
      <c r="B1583" s="104"/>
      <c r="C1583" s="105" t="s">
        <v>1806</v>
      </c>
      <c r="D1583" s="105" t="s">
        <v>107</v>
      </c>
      <c r="E1583" s="106" t="s">
        <v>3493</v>
      </c>
      <c r="F1583" s="107" t="s">
        <v>3494</v>
      </c>
      <c r="G1583" s="108" t="s">
        <v>110</v>
      </c>
      <c r="H1583" s="109">
        <v>20</v>
      </c>
      <c r="I1583" s="110">
        <v>340</v>
      </c>
      <c r="J1583" s="110">
        <f>ROUND(I1583*H1583,2)</f>
        <v>6800</v>
      </c>
      <c r="K1583" s="107" t="s">
        <v>111</v>
      </c>
      <c r="L1583" s="25"/>
      <c r="M1583" s="111" t="s">
        <v>3</v>
      </c>
      <c r="N1583" s="112" t="s">
        <v>37</v>
      </c>
      <c r="O1583" s="113">
        <v>0</v>
      </c>
      <c r="P1583" s="113">
        <f>O1583*H1583</f>
        <v>0</v>
      </c>
      <c r="Q1583" s="113">
        <v>0</v>
      </c>
      <c r="R1583" s="113">
        <f>Q1583*H1583</f>
        <v>0</v>
      </c>
      <c r="S1583" s="113">
        <v>0</v>
      </c>
      <c r="T1583" s="114">
        <f>S1583*H1583</f>
        <v>0</v>
      </c>
      <c r="AR1583" s="115" t="s">
        <v>112</v>
      </c>
      <c r="AT1583" s="115" t="s">
        <v>107</v>
      </c>
      <c r="AU1583" s="115" t="s">
        <v>66</v>
      </c>
      <c r="AY1583" s="13" t="s">
        <v>113</v>
      </c>
      <c r="BE1583" s="116">
        <f>IF(N1583="základní",J1583,0)</f>
        <v>6800</v>
      </c>
      <c r="BF1583" s="116">
        <f>IF(N1583="snížená",J1583,0)</f>
        <v>0</v>
      </c>
      <c r="BG1583" s="116">
        <f>IF(N1583="zákl. přenesená",J1583,0)</f>
        <v>0</v>
      </c>
      <c r="BH1583" s="116">
        <f>IF(N1583="sníž. přenesená",J1583,0)</f>
        <v>0</v>
      </c>
      <c r="BI1583" s="116">
        <f>IF(N1583="nulová",J1583,0)</f>
        <v>0</v>
      </c>
      <c r="BJ1583" s="13" t="s">
        <v>74</v>
      </c>
      <c r="BK1583" s="116">
        <f>ROUND(I1583*H1583,2)</f>
        <v>6800</v>
      </c>
      <c r="BL1583" s="13" t="s">
        <v>112</v>
      </c>
      <c r="BM1583" s="115" t="s">
        <v>3495</v>
      </c>
    </row>
    <row r="1584" spans="2:65" s="1" customFormat="1" ht="19.5">
      <c r="B1584" s="25"/>
      <c r="D1584" s="117" t="s">
        <v>114</v>
      </c>
      <c r="F1584" s="118" t="s">
        <v>3496</v>
      </c>
      <c r="L1584" s="25"/>
      <c r="M1584" s="119"/>
      <c r="T1584" s="46"/>
      <c r="AT1584" s="13" t="s">
        <v>114</v>
      </c>
      <c r="AU1584" s="13" t="s">
        <v>66</v>
      </c>
    </row>
    <row r="1585" spans="2:65" s="1" customFormat="1" ht="16.5" customHeight="1">
      <c r="B1585" s="104"/>
      <c r="C1585" s="105" t="s">
        <v>3497</v>
      </c>
      <c r="D1585" s="105" t="s">
        <v>107</v>
      </c>
      <c r="E1585" s="106" t="s">
        <v>3498</v>
      </c>
      <c r="F1585" s="107" t="s">
        <v>3499</v>
      </c>
      <c r="G1585" s="108" t="s">
        <v>3485</v>
      </c>
      <c r="H1585" s="109">
        <v>20</v>
      </c>
      <c r="I1585" s="110">
        <v>647</v>
      </c>
      <c r="J1585" s="110">
        <f>ROUND(I1585*H1585,2)</f>
        <v>12940</v>
      </c>
      <c r="K1585" s="107" t="s">
        <v>111</v>
      </c>
      <c r="L1585" s="25"/>
      <c r="M1585" s="111" t="s">
        <v>3</v>
      </c>
      <c r="N1585" s="112" t="s">
        <v>37</v>
      </c>
      <c r="O1585" s="113">
        <v>0</v>
      </c>
      <c r="P1585" s="113">
        <f>O1585*H1585</f>
        <v>0</v>
      </c>
      <c r="Q1585" s="113">
        <v>0</v>
      </c>
      <c r="R1585" s="113">
        <f>Q1585*H1585</f>
        <v>0</v>
      </c>
      <c r="S1585" s="113">
        <v>0</v>
      </c>
      <c r="T1585" s="114">
        <f>S1585*H1585</f>
        <v>0</v>
      </c>
      <c r="AR1585" s="115" t="s">
        <v>112</v>
      </c>
      <c r="AT1585" s="115" t="s">
        <v>107</v>
      </c>
      <c r="AU1585" s="115" t="s">
        <v>66</v>
      </c>
      <c r="AY1585" s="13" t="s">
        <v>113</v>
      </c>
      <c r="BE1585" s="116">
        <f>IF(N1585="základní",J1585,0)</f>
        <v>12940</v>
      </c>
      <c r="BF1585" s="116">
        <f>IF(N1585="snížená",J1585,0)</f>
        <v>0</v>
      </c>
      <c r="BG1585" s="116">
        <f>IF(N1585="zákl. přenesená",J1585,0)</f>
        <v>0</v>
      </c>
      <c r="BH1585" s="116">
        <f>IF(N1585="sníž. přenesená",J1585,0)</f>
        <v>0</v>
      </c>
      <c r="BI1585" s="116">
        <f>IF(N1585="nulová",J1585,0)</f>
        <v>0</v>
      </c>
      <c r="BJ1585" s="13" t="s">
        <v>74</v>
      </c>
      <c r="BK1585" s="116">
        <f>ROUND(I1585*H1585,2)</f>
        <v>12940</v>
      </c>
      <c r="BL1585" s="13" t="s">
        <v>112</v>
      </c>
      <c r="BM1585" s="115" t="s">
        <v>3500</v>
      </c>
    </row>
    <row r="1586" spans="2:65" s="1" customFormat="1" ht="19.5">
      <c r="B1586" s="25"/>
      <c r="D1586" s="117" t="s">
        <v>114</v>
      </c>
      <c r="F1586" s="118" t="s">
        <v>3501</v>
      </c>
      <c r="L1586" s="25"/>
      <c r="M1586" s="119"/>
      <c r="T1586" s="46"/>
      <c r="AT1586" s="13" t="s">
        <v>114</v>
      </c>
      <c r="AU1586" s="13" t="s">
        <v>66</v>
      </c>
    </row>
    <row r="1587" spans="2:65" s="1" customFormat="1" ht="16.5" customHeight="1">
      <c r="B1587" s="104"/>
      <c r="C1587" s="105" t="s">
        <v>1811</v>
      </c>
      <c r="D1587" s="105" t="s">
        <v>107</v>
      </c>
      <c r="E1587" s="106" t="s">
        <v>3502</v>
      </c>
      <c r="F1587" s="107" t="s">
        <v>3503</v>
      </c>
      <c r="G1587" s="108" t="s">
        <v>3485</v>
      </c>
      <c r="H1587" s="109">
        <v>40</v>
      </c>
      <c r="I1587" s="110">
        <v>1610</v>
      </c>
      <c r="J1587" s="110">
        <f>ROUND(I1587*H1587,2)</f>
        <v>64400</v>
      </c>
      <c r="K1587" s="107" t="s">
        <v>111</v>
      </c>
      <c r="L1587" s="25"/>
      <c r="M1587" s="111" t="s">
        <v>3</v>
      </c>
      <c r="N1587" s="112" t="s">
        <v>37</v>
      </c>
      <c r="O1587" s="113">
        <v>0</v>
      </c>
      <c r="P1587" s="113">
        <f>O1587*H1587</f>
        <v>0</v>
      </c>
      <c r="Q1587" s="113">
        <v>0</v>
      </c>
      <c r="R1587" s="113">
        <f>Q1587*H1587</f>
        <v>0</v>
      </c>
      <c r="S1587" s="113">
        <v>0</v>
      </c>
      <c r="T1587" s="114">
        <f>S1587*H1587</f>
        <v>0</v>
      </c>
      <c r="AR1587" s="115" t="s">
        <v>112</v>
      </c>
      <c r="AT1587" s="115" t="s">
        <v>107</v>
      </c>
      <c r="AU1587" s="115" t="s">
        <v>66</v>
      </c>
      <c r="AY1587" s="13" t="s">
        <v>113</v>
      </c>
      <c r="BE1587" s="116">
        <f>IF(N1587="základní",J1587,0)</f>
        <v>64400</v>
      </c>
      <c r="BF1587" s="116">
        <f>IF(N1587="snížená",J1587,0)</f>
        <v>0</v>
      </c>
      <c r="BG1587" s="116">
        <f>IF(N1587="zákl. přenesená",J1587,0)</f>
        <v>0</v>
      </c>
      <c r="BH1587" s="116">
        <f>IF(N1587="sníž. přenesená",J1587,0)</f>
        <v>0</v>
      </c>
      <c r="BI1587" s="116">
        <f>IF(N1587="nulová",J1587,0)</f>
        <v>0</v>
      </c>
      <c r="BJ1587" s="13" t="s">
        <v>74</v>
      </c>
      <c r="BK1587" s="116">
        <f>ROUND(I1587*H1587,2)</f>
        <v>64400</v>
      </c>
      <c r="BL1587" s="13" t="s">
        <v>112</v>
      </c>
      <c r="BM1587" s="115" t="s">
        <v>3504</v>
      </c>
    </row>
    <row r="1588" spans="2:65" s="1" customFormat="1" ht="19.5">
      <c r="B1588" s="25"/>
      <c r="D1588" s="117" t="s">
        <v>114</v>
      </c>
      <c r="F1588" s="118" t="s">
        <v>3505</v>
      </c>
      <c r="L1588" s="25"/>
      <c r="M1588" s="119"/>
      <c r="T1588" s="46"/>
      <c r="AT1588" s="13" t="s">
        <v>114</v>
      </c>
      <c r="AU1588" s="13" t="s">
        <v>66</v>
      </c>
    </row>
    <row r="1589" spans="2:65" s="1" customFormat="1" ht="16.5" customHeight="1">
      <c r="B1589" s="104"/>
      <c r="C1589" s="105" t="s">
        <v>3506</v>
      </c>
      <c r="D1589" s="105" t="s">
        <v>107</v>
      </c>
      <c r="E1589" s="106" t="s">
        <v>3507</v>
      </c>
      <c r="F1589" s="107" t="s">
        <v>3508</v>
      </c>
      <c r="G1589" s="108" t="s">
        <v>110</v>
      </c>
      <c r="H1589" s="109">
        <v>100</v>
      </c>
      <c r="I1589" s="110">
        <v>1850</v>
      </c>
      <c r="J1589" s="110">
        <f>ROUND(I1589*H1589,2)</f>
        <v>185000</v>
      </c>
      <c r="K1589" s="107" t="s">
        <v>111</v>
      </c>
      <c r="L1589" s="25"/>
      <c r="M1589" s="111" t="s">
        <v>3</v>
      </c>
      <c r="N1589" s="112" t="s">
        <v>37</v>
      </c>
      <c r="O1589" s="113">
        <v>0</v>
      </c>
      <c r="P1589" s="113">
        <f>O1589*H1589</f>
        <v>0</v>
      </c>
      <c r="Q1589" s="113">
        <v>0</v>
      </c>
      <c r="R1589" s="113">
        <f>Q1589*H1589</f>
        <v>0</v>
      </c>
      <c r="S1589" s="113">
        <v>0</v>
      </c>
      <c r="T1589" s="114">
        <f>S1589*H1589</f>
        <v>0</v>
      </c>
      <c r="AR1589" s="115" t="s">
        <v>112</v>
      </c>
      <c r="AT1589" s="115" t="s">
        <v>107</v>
      </c>
      <c r="AU1589" s="115" t="s">
        <v>66</v>
      </c>
      <c r="AY1589" s="13" t="s">
        <v>113</v>
      </c>
      <c r="BE1589" s="116">
        <f>IF(N1589="základní",J1589,0)</f>
        <v>185000</v>
      </c>
      <c r="BF1589" s="116">
        <f>IF(N1589="snížená",J1589,0)</f>
        <v>0</v>
      </c>
      <c r="BG1589" s="116">
        <f>IF(N1589="zákl. přenesená",J1589,0)</f>
        <v>0</v>
      </c>
      <c r="BH1589" s="116">
        <f>IF(N1589="sníž. přenesená",J1589,0)</f>
        <v>0</v>
      </c>
      <c r="BI1589" s="116">
        <f>IF(N1589="nulová",J1589,0)</f>
        <v>0</v>
      </c>
      <c r="BJ1589" s="13" t="s">
        <v>74</v>
      </c>
      <c r="BK1589" s="116">
        <f>ROUND(I1589*H1589,2)</f>
        <v>185000</v>
      </c>
      <c r="BL1589" s="13" t="s">
        <v>112</v>
      </c>
      <c r="BM1589" s="115" t="s">
        <v>3509</v>
      </c>
    </row>
    <row r="1590" spans="2:65" s="1" customFormat="1" ht="19.5">
      <c r="B1590" s="25"/>
      <c r="D1590" s="117" t="s">
        <v>114</v>
      </c>
      <c r="F1590" s="118" t="s">
        <v>3510</v>
      </c>
      <c r="L1590" s="25"/>
      <c r="M1590" s="119"/>
      <c r="T1590" s="46"/>
      <c r="AT1590" s="13" t="s">
        <v>114</v>
      </c>
      <c r="AU1590" s="13" t="s">
        <v>66</v>
      </c>
    </row>
    <row r="1591" spans="2:65" s="1" customFormat="1" ht="16.5" customHeight="1">
      <c r="B1591" s="104"/>
      <c r="C1591" s="105" t="s">
        <v>1815</v>
      </c>
      <c r="D1591" s="105" t="s">
        <v>107</v>
      </c>
      <c r="E1591" s="106" t="s">
        <v>3511</v>
      </c>
      <c r="F1591" s="107" t="s">
        <v>3512</v>
      </c>
      <c r="G1591" s="108" t="s">
        <v>110</v>
      </c>
      <c r="H1591" s="109">
        <v>100</v>
      </c>
      <c r="I1591" s="110">
        <v>1850</v>
      </c>
      <c r="J1591" s="110">
        <f>ROUND(I1591*H1591,2)</f>
        <v>185000</v>
      </c>
      <c r="K1591" s="107" t="s">
        <v>111</v>
      </c>
      <c r="L1591" s="25"/>
      <c r="M1591" s="111" t="s">
        <v>3</v>
      </c>
      <c r="N1591" s="112" t="s">
        <v>37</v>
      </c>
      <c r="O1591" s="113">
        <v>0</v>
      </c>
      <c r="P1591" s="113">
        <f>O1591*H1591</f>
        <v>0</v>
      </c>
      <c r="Q1591" s="113">
        <v>0</v>
      </c>
      <c r="R1591" s="113">
        <f>Q1591*H1591</f>
        <v>0</v>
      </c>
      <c r="S1591" s="113">
        <v>0</v>
      </c>
      <c r="T1591" s="114">
        <f>S1591*H1591</f>
        <v>0</v>
      </c>
      <c r="AR1591" s="115" t="s">
        <v>112</v>
      </c>
      <c r="AT1591" s="115" t="s">
        <v>107</v>
      </c>
      <c r="AU1591" s="115" t="s">
        <v>66</v>
      </c>
      <c r="AY1591" s="13" t="s">
        <v>113</v>
      </c>
      <c r="BE1591" s="116">
        <f>IF(N1591="základní",J1591,0)</f>
        <v>185000</v>
      </c>
      <c r="BF1591" s="116">
        <f>IF(N1591="snížená",J1591,0)</f>
        <v>0</v>
      </c>
      <c r="BG1591" s="116">
        <f>IF(N1591="zákl. přenesená",J1591,0)</f>
        <v>0</v>
      </c>
      <c r="BH1591" s="116">
        <f>IF(N1591="sníž. přenesená",J1591,0)</f>
        <v>0</v>
      </c>
      <c r="BI1591" s="116">
        <f>IF(N1591="nulová",J1591,0)</f>
        <v>0</v>
      </c>
      <c r="BJ1591" s="13" t="s">
        <v>74</v>
      </c>
      <c r="BK1591" s="116">
        <f>ROUND(I1591*H1591,2)</f>
        <v>185000</v>
      </c>
      <c r="BL1591" s="13" t="s">
        <v>112</v>
      </c>
      <c r="BM1591" s="115" t="s">
        <v>3513</v>
      </c>
    </row>
    <row r="1592" spans="2:65" s="1" customFormat="1" ht="19.5">
      <c r="B1592" s="25"/>
      <c r="D1592" s="117" t="s">
        <v>114</v>
      </c>
      <c r="F1592" s="118" t="s">
        <v>3514</v>
      </c>
      <c r="L1592" s="25"/>
      <c r="M1592" s="119"/>
      <c r="T1592" s="46"/>
      <c r="AT1592" s="13" t="s">
        <v>114</v>
      </c>
      <c r="AU1592" s="13" t="s">
        <v>66</v>
      </c>
    </row>
    <row r="1593" spans="2:65" s="1" customFormat="1" ht="16.5" customHeight="1">
      <c r="B1593" s="104"/>
      <c r="C1593" s="105" t="s">
        <v>3515</v>
      </c>
      <c r="D1593" s="105" t="s">
        <v>107</v>
      </c>
      <c r="E1593" s="106" t="s">
        <v>3516</v>
      </c>
      <c r="F1593" s="107" t="s">
        <v>3517</v>
      </c>
      <c r="G1593" s="108" t="s">
        <v>110</v>
      </c>
      <c r="H1593" s="109">
        <v>400</v>
      </c>
      <c r="I1593" s="110">
        <v>421</v>
      </c>
      <c r="J1593" s="110">
        <f>ROUND(I1593*H1593,2)</f>
        <v>168400</v>
      </c>
      <c r="K1593" s="107" t="s">
        <v>111</v>
      </c>
      <c r="L1593" s="25"/>
      <c r="M1593" s="111" t="s">
        <v>3</v>
      </c>
      <c r="N1593" s="112" t="s">
        <v>37</v>
      </c>
      <c r="O1593" s="113">
        <v>0</v>
      </c>
      <c r="P1593" s="113">
        <f>O1593*H1593</f>
        <v>0</v>
      </c>
      <c r="Q1593" s="113">
        <v>0</v>
      </c>
      <c r="R1593" s="113">
        <f>Q1593*H1593</f>
        <v>0</v>
      </c>
      <c r="S1593" s="113">
        <v>0</v>
      </c>
      <c r="T1593" s="114">
        <f>S1593*H1593</f>
        <v>0</v>
      </c>
      <c r="AR1593" s="115" t="s">
        <v>112</v>
      </c>
      <c r="AT1593" s="115" t="s">
        <v>107</v>
      </c>
      <c r="AU1593" s="115" t="s">
        <v>66</v>
      </c>
      <c r="AY1593" s="13" t="s">
        <v>113</v>
      </c>
      <c r="BE1593" s="116">
        <f>IF(N1593="základní",J1593,0)</f>
        <v>168400</v>
      </c>
      <c r="BF1593" s="116">
        <f>IF(N1593="snížená",J1593,0)</f>
        <v>0</v>
      </c>
      <c r="BG1593" s="116">
        <f>IF(N1593="zákl. přenesená",J1593,0)</f>
        <v>0</v>
      </c>
      <c r="BH1593" s="116">
        <f>IF(N1593="sníž. přenesená",J1593,0)</f>
        <v>0</v>
      </c>
      <c r="BI1593" s="116">
        <f>IF(N1593="nulová",J1593,0)</f>
        <v>0</v>
      </c>
      <c r="BJ1593" s="13" t="s">
        <v>74</v>
      </c>
      <c r="BK1593" s="116">
        <f>ROUND(I1593*H1593,2)</f>
        <v>168400</v>
      </c>
      <c r="BL1593" s="13" t="s">
        <v>112</v>
      </c>
      <c r="BM1593" s="115" t="s">
        <v>3518</v>
      </c>
    </row>
    <row r="1594" spans="2:65" s="1" customFormat="1" ht="19.5">
      <c r="B1594" s="25"/>
      <c r="D1594" s="117" t="s">
        <v>114</v>
      </c>
      <c r="F1594" s="118" t="s">
        <v>3519</v>
      </c>
      <c r="L1594" s="25"/>
      <c r="M1594" s="119"/>
      <c r="T1594" s="46"/>
      <c r="AT1594" s="13" t="s">
        <v>114</v>
      </c>
      <c r="AU1594" s="13" t="s">
        <v>66</v>
      </c>
    </row>
    <row r="1595" spans="2:65" s="1" customFormat="1" ht="16.5" customHeight="1">
      <c r="B1595" s="104"/>
      <c r="C1595" s="105" t="s">
        <v>1820</v>
      </c>
      <c r="D1595" s="105" t="s">
        <v>107</v>
      </c>
      <c r="E1595" s="106" t="s">
        <v>3520</v>
      </c>
      <c r="F1595" s="107" t="s">
        <v>3521</v>
      </c>
      <c r="G1595" s="108" t="s">
        <v>110</v>
      </c>
      <c r="H1595" s="109">
        <v>100</v>
      </c>
      <c r="I1595" s="110">
        <v>458</v>
      </c>
      <c r="J1595" s="110">
        <f>ROUND(I1595*H1595,2)</f>
        <v>45800</v>
      </c>
      <c r="K1595" s="107" t="s">
        <v>111</v>
      </c>
      <c r="L1595" s="25"/>
      <c r="M1595" s="111" t="s">
        <v>3</v>
      </c>
      <c r="N1595" s="112" t="s">
        <v>37</v>
      </c>
      <c r="O1595" s="113">
        <v>0</v>
      </c>
      <c r="P1595" s="113">
        <f>O1595*H1595</f>
        <v>0</v>
      </c>
      <c r="Q1595" s="113">
        <v>0</v>
      </c>
      <c r="R1595" s="113">
        <f>Q1595*H1595</f>
        <v>0</v>
      </c>
      <c r="S1595" s="113">
        <v>0</v>
      </c>
      <c r="T1595" s="114">
        <f>S1595*H1595</f>
        <v>0</v>
      </c>
      <c r="AR1595" s="115" t="s">
        <v>112</v>
      </c>
      <c r="AT1595" s="115" t="s">
        <v>107</v>
      </c>
      <c r="AU1595" s="115" t="s">
        <v>66</v>
      </c>
      <c r="AY1595" s="13" t="s">
        <v>113</v>
      </c>
      <c r="BE1595" s="116">
        <f>IF(N1595="základní",J1595,0)</f>
        <v>45800</v>
      </c>
      <c r="BF1595" s="116">
        <f>IF(N1595="snížená",J1595,0)</f>
        <v>0</v>
      </c>
      <c r="BG1595" s="116">
        <f>IF(N1595="zákl. přenesená",J1595,0)</f>
        <v>0</v>
      </c>
      <c r="BH1595" s="116">
        <f>IF(N1595="sníž. přenesená",J1595,0)</f>
        <v>0</v>
      </c>
      <c r="BI1595" s="116">
        <f>IF(N1595="nulová",J1595,0)</f>
        <v>0</v>
      </c>
      <c r="BJ1595" s="13" t="s">
        <v>74</v>
      </c>
      <c r="BK1595" s="116">
        <f>ROUND(I1595*H1595,2)</f>
        <v>45800</v>
      </c>
      <c r="BL1595" s="13" t="s">
        <v>112</v>
      </c>
      <c r="BM1595" s="115" t="s">
        <v>3522</v>
      </c>
    </row>
    <row r="1596" spans="2:65" s="1" customFormat="1" ht="19.5">
      <c r="B1596" s="25"/>
      <c r="D1596" s="117" t="s">
        <v>114</v>
      </c>
      <c r="F1596" s="118" t="s">
        <v>3523</v>
      </c>
      <c r="L1596" s="25"/>
      <c r="M1596" s="119"/>
      <c r="T1596" s="46"/>
      <c r="AT1596" s="13" t="s">
        <v>114</v>
      </c>
      <c r="AU1596" s="13" t="s">
        <v>66</v>
      </c>
    </row>
    <row r="1597" spans="2:65" s="1" customFormat="1" ht="16.5" customHeight="1">
      <c r="B1597" s="104"/>
      <c r="C1597" s="105" t="s">
        <v>3524</v>
      </c>
      <c r="D1597" s="105" t="s">
        <v>107</v>
      </c>
      <c r="E1597" s="106" t="s">
        <v>3525</v>
      </c>
      <c r="F1597" s="107" t="s">
        <v>3526</v>
      </c>
      <c r="G1597" s="108" t="s">
        <v>110</v>
      </c>
      <c r="H1597" s="109">
        <v>400</v>
      </c>
      <c r="I1597" s="110">
        <v>1360</v>
      </c>
      <c r="J1597" s="110">
        <f>ROUND(I1597*H1597,2)</f>
        <v>544000</v>
      </c>
      <c r="K1597" s="107" t="s">
        <v>111</v>
      </c>
      <c r="L1597" s="25"/>
      <c r="M1597" s="111" t="s">
        <v>3</v>
      </c>
      <c r="N1597" s="112" t="s">
        <v>37</v>
      </c>
      <c r="O1597" s="113">
        <v>0</v>
      </c>
      <c r="P1597" s="113">
        <f>O1597*H1597</f>
        <v>0</v>
      </c>
      <c r="Q1597" s="113">
        <v>0</v>
      </c>
      <c r="R1597" s="113">
        <f>Q1597*H1597</f>
        <v>0</v>
      </c>
      <c r="S1597" s="113">
        <v>0</v>
      </c>
      <c r="T1597" s="114">
        <f>S1597*H1597</f>
        <v>0</v>
      </c>
      <c r="AR1597" s="115" t="s">
        <v>112</v>
      </c>
      <c r="AT1597" s="115" t="s">
        <v>107</v>
      </c>
      <c r="AU1597" s="115" t="s">
        <v>66</v>
      </c>
      <c r="AY1597" s="13" t="s">
        <v>113</v>
      </c>
      <c r="BE1597" s="116">
        <f>IF(N1597="základní",J1597,0)</f>
        <v>544000</v>
      </c>
      <c r="BF1597" s="116">
        <f>IF(N1597="snížená",J1597,0)</f>
        <v>0</v>
      </c>
      <c r="BG1597" s="116">
        <f>IF(N1597="zákl. přenesená",J1597,0)</f>
        <v>0</v>
      </c>
      <c r="BH1597" s="116">
        <f>IF(N1597="sníž. přenesená",J1597,0)</f>
        <v>0</v>
      </c>
      <c r="BI1597" s="116">
        <f>IF(N1597="nulová",J1597,0)</f>
        <v>0</v>
      </c>
      <c r="BJ1597" s="13" t="s">
        <v>74</v>
      </c>
      <c r="BK1597" s="116">
        <f>ROUND(I1597*H1597,2)</f>
        <v>544000</v>
      </c>
      <c r="BL1597" s="13" t="s">
        <v>112</v>
      </c>
      <c r="BM1597" s="115" t="s">
        <v>3527</v>
      </c>
    </row>
    <row r="1598" spans="2:65" s="1" customFormat="1" ht="19.5">
      <c r="B1598" s="25"/>
      <c r="D1598" s="117" t="s">
        <v>114</v>
      </c>
      <c r="F1598" s="118" t="s">
        <v>3528</v>
      </c>
      <c r="L1598" s="25"/>
      <c r="M1598" s="119"/>
      <c r="T1598" s="46"/>
      <c r="AT1598" s="13" t="s">
        <v>114</v>
      </c>
      <c r="AU1598" s="13" t="s">
        <v>66</v>
      </c>
    </row>
    <row r="1599" spans="2:65" s="1" customFormat="1" ht="16.5" customHeight="1">
      <c r="B1599" s="104"/>
      <c r="C1599" s="105" t="s">
        <v>1824</v>
      </c>
      <c r="D1599" s="105" t="s">
        <v>107</v>
      </c>
      <c r="E1599" s="106" t="s">
        <v>3529</v>
      </c>
      <c r="F1599" s="107" t="s">
        <v>3530</v>
      </c>
      <c r="G1599" s="108" t="s">
        <v>110</v>
      </c>
      <c r="H1599" s="109">
        <v>50</v>
      </c>
      <c r="I1599" s="110">
        <v>1360</v>
      </c>
      <c r="J1599" s="110">
        <f>ROUND(I1599*H1599,2)</f>
        <v>68000</v>
      </c>
      <c r="K1599" s="107" t="s">
        <v>111</v>
      </c>
      <c r="L1599" s="25"/>
      <c r="M1599" s="111" t="s">
        <v>3</v>
      </c>
      <c r="N1599" s="112" t="s">
        <v>37</v>
      </c>
      <c r="O1599" s="113">
        <v>0</v>
      </c>
      <c r="P1599" s="113">
        <f>O1599*H1599</f>
        <v>0</v>
      </c>
      <c r="Q1599" s="113">
        <v>0</v>
      </c>
      <c r="R1599" s="113">
        <f>Q1599*H1599</f>
        <v>0</v>
      </c>
      <c r="S1599" s="113">
        <v>0</v>
      </c>
      <c r="T1599" s="114">
        <f>S1599*H1599</f>
        <v>0</v>
      </c>
      <c r="AR1599" s="115" t="s">
        <v>112</v>
      </c>
      <c r="AT1599" s="115" t="s">
        <v>107</v>
      </c>
      <c r="AU1599" s="115" t="s">
        <v>66</v>
      </c>
      <c r="AY1599" s="13" t="s">
        <v>113</v>
      </c>
      <c r="BE1599" s="116">
        <f>IF(N1599="základní",J1599,0)</f>
        <v>68000</v>
      </c>
      <c r="BF1599" s="116">
        <f>IF(N1599="snížená",J1599,0)</f>
        <v>0</v>
      </c>
      <c r="BG1599" s="116">
        <f>IF(N1599="zákl. přenesená",J1599,0)</f>
        <v>0</v>
      </c>
      <c r="BH1599" s="116">
        <f>IF(N1599="sníž. přenesená",J1599,0)</f>
        <v>0</v>
      </c>
      <c r="BI1599" s="116">
        <f>IF(N1599="nulová",J1599,0)</f>
        <v>0</v>
      </c>
      <c r="BJ1599" s="13" t="s">
        <v>74</v>
      </c>
      <c r="BK1599" s="116">
        <f>ROUND(I1599*H1599,2)</f>
        <v>68000</v>
      </c>
      <c r="BL1599" s="13" t="s">
        <v>112</v>
      </c>
      <c r="BM1599" s="115" t="s">
        <v>3531</v>
      </c>
    </row>
    <row r="1600" spans="2:65" s="1" customFormat="1" ht="19.5">
      <c r="B1600" s="25"/>
      <c r="D1600" s="117" t="s">
        <v>114</v>
      </c>
      <c r="F1600" s="118" t="s">
        <v>3532</v>
      </c>
      <c r="L1600" s="25"/>
      <c r="M1600" s="119"/>
      <c r="T1600" s="46"/>
      <c r="AT1600" s="13" t="s">
        <v>114</v>
      </c>
      <c r="AU1600" s="13" t="s">
        <v>66</v>
      </c>
    </row>
    <row r="1601" spans="2:65" s="1" customFormat="1" ht="16.5" customHeight="1">
      <c r="B1601" s="104"/>
      <c r="C1601" s="105" t="s">
        <v>3533</v>
      </c>
      <c r="D1601" s="105" t="s">
        <v>107</v>
      </c>
      <c r="E1601" s="106" t="s">
        <v>3534</v>
      </c>
      <c r="F1601" s="107" t="s">
        <v>3535</v>
      </c>
      <c r="G1601" s="108" t="s">
        <v>110</v>
      </c>
      <c r="H1601" s="109">
        <v>10</v>
      </c>
      <c r="I1601" s="110">
        <v>142</v>
      </c>
      <c r="J1601" s="110">
        <f>ROUND(I1601*H1601,2)</f>
        <v>1420</v>
      </c>
      <c r="K1601" s="107" t="s">
        <v>111</v>
      </c>
      <c r="L1601" s="25"/>
      <c r="M1601" s="111" t="s">
        <v>3</v>
      </c>
      <c r="N1601" s="112" t="s">
        <v>37</v>
      </c>
      <c r="O1601" s="113">
        <v>0</v>
      </c>
      <c r="P1601" s="113">
        <f>O1601*H1601</f>
        <v>0</v>
      </c>
      <c r="Q1601" s="113">
        <v>0</v>
      </c>
      <c r="R1601" s="113">
        <f>Q1601*H1601</f>
        <v>0</v>
      </c>
      <c r="S1601" s="113">
        <v>0</v>
      </c>
      <c r="T1601" s="114">
        <f>S1601*H1601</f>
        <v>0</v>
      </c>
      <c r="AR1601" s="115" t="s">
        <v>112</v>
      </c>
      <c r="AT1601" s="115" t="s">
        <v>107</v>
      </c>
      <c r="AU1601" s="115" t="s">
        <v>66</v>
      </c>
      <c r="AY1601" s="13" t="s">
        <v>113</v>
      </c>
      <c r="BE1601" s="116">
        <f>IF(N1601="základní",J1601,0)</f>
        <v>1420</v>
      </c>
      <c r="BF1601" s="116">
        <f>IF(N1601="snížená",J1601,0)</f>
        <v>0</v>
      </c>
      <c r="BG1601" s="116">
        <f>IF(N1601="zákl. přenesená",J1601,0)</f>
        <v>0</v>
      </c>
      <c r="BH1601" s="116">
        <f>IF(N1601="sníž. přenesená",J1601,0)</f>
        <v>0</v>
      </c>
      <c r="BI1601" s="116">
        <f>IF(N1601="nulová",J1601,0)</f>
        <v>0</v>
      </c>
      <c r="BJ1601" s="13" t="s">
        <v>74</v>
      </c>
      <c r="BK1601" s="116">
        <f>ROUND(I1601*H1601,2)</f>
        <v>1420</v>
      </c>
      <c r="BL1601" s="13" t="s">
        <v>112</v>
      </c>
      <c r="BM1601" s="115" t="s">
        <v>3536</v>
      </c>
    </row>
    <row r="1602" spans="2:65" s="1" customFormat="1" ht="19.5">
      <c r="B1602" s="25"/>
      <c r="D1602" s="117" t="s">
        <v>114</v>
      </c>
      <c r="F1602" s="118" t="s">
        <v>3537</v>
      </c>
      <c r="L1602" s="25"/>
      <c r="M1602" s="119"/>
      <c r="T1602" s="46"/>
      <c r="AT1602" s="13" t="s">
        <v>114</v>
      </c>
      <c r="AU1602" s="13" t="s">
        <v>66</v>
      </c>
    </row>
    <row r="1603" spans="2:65" s="1" customFormat="1" ht="16.5" customHeight="1">
      <c r="B1603" s="104"/>
      <c r="C1603" s="105" t="s">
        <v>1829</v>
      </c>
      <c r="D1603" s="105" t="s">
        <v>107</v>
      </c>
      <c r="E1603" s="106" t="s">
        <v>3538</v>
      </c>
      <c r="F1603" s="107" t="s">
        <v>3539</v>
      </c>
      <c r="G1603" s="108" t="s">
        <v>110</v>
      </c>
      <c r="H1603" s="109">
        <v>10</v>
      </c>
      <c r="I1603" s="110">
        <v>142</v>
      </c>
      <c r="J1603" s="110">
        <f>ROUND(I1603*H1603,2)</f>
        <v>1420</v>
      </c>
      <c r="K1603" s="107" t="s">
        <v>111</v>
      </c>
      <c r="L1603" s="25"/>
      <c r="M1603" s="111" t="s">
        <v>3</v>
      </c>
      <c r="N1603" s="112" t="s">
        <v>37</v>
      </c>
      <c r="O1603" s="113">
        <v>0</v>
      </c>
      <c r="P1603" s="113">
        <f>O1603*H1603</f>
        <v>0</v>
      </c>
      <c r="Q1603" s="113">
        <v>0</v>
      </c>
      <c r="R1603" s="113">
        <f>Q1603*H1603</f>
        <v>0</v>
      </c>
      <c r="S1603" s="113">
        <v>0</v>
      </c>
      <c r="T1603" s="114">
        <f>S1603*H1603</f>
        <v>0</v>
      </c>
      <c r="AR1603" s="115" t="s">
        <v>112</v>
      </c>
      <c r="AT1603" s="115" t="s">
        <v>107</v>
      </c>
      <c r="AU1603" s="115" t="s">
        <v>66</v>
      </c>
      <c r="AY1603" s="13" t="s">
        <v>113</v>
      </c>
      <c r="BE1603" s="116">
        <f>IF(N1603="základní",J1603,0)</f>
        <v>1420</v>
      </c>
      <c r="BF1603" s="116">
        <f>IF(N1603="snížená",J1603,0)</f>
        <v>0</v>
      </c>
      <c r="BG1603" s="116">
        <f>IF(N1603="zákl. přenesená",J1603,0)</f>
        <v>0</v>
      </c>
      <c r="BH1603" s="116">
        <f>IF(N1603="sníž. přenesená",J1603,0)</f>
        <v>0</v>
      </c>
      <c r="BI1603" s="116">
        <f>IF(N1603="nulová",J1603,0)</f>
        <v>0</v>
      </c>
      <c r="BJ1603" s="13" t="s">
        <v>74</v>
      </c>
      <c r="BK1603" s="116">
        <f>ROUND(I1603*H1603,2)</f>
        <v>1420</v>
      </c>
      <c r="BL1603" s="13" t="s">
        <v>112</v>
      </c>
      <c r="BM1603" s="115" t="s">
        <v>3540</v>
      </c>
    </row>
    <row r="1604" spans="2:65" s="1" customFormat="1" ht="19.5">
      <c r="B1604" s="25"/>
      <c r="D1604" s="117" t="s">
        <v>114</v>
      </c>
      <c r="F1604" s="118" t="s">
        <v>3541</v>
      </c>
      <c r="L1604" s="25"/>
      <c r="M1604" s="119"/>
      <c r="T1604" s="46"/>
      <c r="AT1604" s="13" t="s">
        <v>114</v>
      </c>
      <c r="AU1604" s="13" t="s">
        <v>66</v>
      </c>
    </row>
    <row r="1605" spans="2:65" s="1" customFormat="1" ht="16.5" customHeight="1">
      <c r="B1605" s="104"/>
      <c r="C1605" s="105" t="s">
        <v>3542</v>
      </c>
      <c r="D1605" s="105" t="s">
        <v>107</v>
      </c>
      <c r="E1605" s="106" t="s">
        <v>3543</v>
      </c>
      <c r="F1605" s="107" t="s">
        <v>3544</v>
      </c>
      <c r="G1605" s="108" t="s">
        <v>110</v>
      </c>
      <c r="H1605" s="109">
        <v>2</v>
      </c>
      <c r="I1605" s="110">
        <v>235</v>
      </c>
      <c r="J1605" s="110">
        <f>ROUND(I1605*H1605,2)</f>
        <v>470</v>
      </c>
      <c r="K1605" s="107" t="s">
        <v>111</v>
      </c>
      <c r="L1605" s="25"/>
      <c r="M1605" s="111" t="s">
        <v>3</v>
      </c>
      <c r="N1605" s="112" t="s">
        <v>37</v>
      </c>
      <c r="O1605" s="113">
        <v>0</v>
      </c>
      <c r="P1605" s="113">
        <f>O1605*H1605</f>
        <v>0</v>
      </c>
      <c r="Q1605" s="113">
        <v>0</v>
      </c>
      <c r="R1605" s="113">
        <f>Q1605*H1605</f>
        <v>0</v>
      </c>
      <c r="S1605" s="113">
        <v>0</v>
      </c>
      <c r="T1605" s="114">
        <f>S1605*H1605</f>
        <v>0</v>
      </c>
      <c r="AR1605" s="115" t="s">
        <v>112</v>
      </c>
      <c r="AT1605" s="115" t="s">
        <v>107</v>
      </c>
      <c r="AU1605" s="115" t="s">
        <v>66</v>
      </c>
      <c r="AY1605" s="13" t="s">
        <v>113</v>
      </c>
      <c r="BE1605" s="116">
        <f>IF(N1605="základní",J1605,0)</f>
        <v>470</v>
      </c>
      <c r="BF1605" s="116">
        <f>IF(N1605="snížená",J1605,0)</f>
        <v>0</v>
      </c>
      <c r="BG1605" s="116">
        <f>IF(N1605="zákl. přenesená",J1605,0)</f>
        <v>0</v>
      </c>
      <c r="BH1605" s="116">
        <f>IF(N1605="sníž. přenesená",J1605,0)</f>
        <v>0</v>
      </c>
      <c r="BI1605" s="116">
        <f>IF(N1605="nulová",J1605,0)</f>
        <v>0</v>
      </c>
      <c r="BJ1605" s="13" t="s">
        <v>74</v>
      </c>
      <c r="BK1605" s="116">
        <f>ROUND(I1605*H1605,2)</f>
        <v>470</v>
      </c>
      <c r="BL1605" s="13" t="s">
        <v>112</v>
      </c>
      <c r="BM1605" s="115" t="s">
        <v>3545</v>
      </c>
    </row>
    <row r="1606" spans="2:65" s="1" customFormat="1" ht="29.25">
      <c r="B1606" s="25"/>
      <c r="D1606" s="117" t="s">
        <v>114</v>
      </c>
      <c r="F1606" s="118" t="s">
        <v>3546</v>
      </c>
      <c r="L1606" s="25"/>
      <c r="M1606" s="119"/>
      <c r="T1606" s="46"/>
      <c r="AT1606" s="13" t="s">
        <v>114</v>
      </c>
      <c r="AU1606" s="13" t="s">
        <v>66</v>
      </c>
    </row>
    <row r="1607" spans="2:65" s="1" customFormat="1" ht="16.5" customHeight="1">
      <c r="B1607" s="104"/>
      <c r="C1607" s="105" t="s">
        <v>1833</v>
      </c>
      <c r="D1607" s="105" t="s">
        <v>107</v>
      </c>
      <c r="E1607" s="106" t="s">
        <v>3547</v>
      </c>
      <c r="F1607" s="107" t="s">
        <v>3548</v>
      </c>
      <c r="G1607" s="108" t="s">
        <v>110</v>
      </c>
      <c r="H1607" s="109">
        <v>2</v>
      </c>
      <c r="I1607" s="110">
        <v>353</v>
      </c>
      <c r="J1607" s="110">
        <f>ROUND(I1607*H1607,2)</f>
        <v>706</v>
      </c>
      <c r="K1607" s="107" t="s">
        <v>111</v>
      </c>
      <c r="L1607" s="25"/>
      <c r="M1607" s="111" t="s">
        <v>3</v>
      </c>
      <c r="N1607" s="112" t="s">
        <v>37</v>
      </c>
      <c r="O1607" s="113">
        <v>0</v>
      </c>
      <c r="P1607" s="113">
        <f>O1607*H1607</f>
        <v>0</v>
      </c>
      <c r="Q1607" s="113">
        <v>0</v>
      </c>
      <c r="R1607" s="113">
        <f>Q1607*H1607</f>
        <v>0</v>
      </c>
      <c r="S1607" s="113">
        <v>0</v>
      </c>
      <c r="T1607" s="114">
        <f>S1607*H1607</f>
        <v>0</v>
      </c>
      <c r="AR1607" s="115" t="s">
        <v>112</v>
      </c>
      <c r="AT1607" s="115" t="s">
        <v>107</v>
      </c>
      <c r="AU1607" s="115" t="s">
        <v>66</v>
      </c>
      <c r="AY1607" s="13" t="s">
        <v>113</v>
      </c>
      <c r="BE1607" s="116">
        <f>IF(N1607="základní",J1607,0)</f>
        <v>706</v>
      </c>
      <c r="BF1607" s="116">
        <f>IF(N1607="snížená",J1607,0)</f>
        <v>0</v>
      </c>
      <c r="BG1607" s="116">
        <f>IF(N1607="zákl. přenesená",J1607,0)</f>
        <v>0</v>
      </c>
      <c r="BH1607" s="116">
        <f>IF(N1607="sníž. přenesená",J1607,0)</f>
        <v>0</v>
      </c>
      <c r="BI1607" s="116">
        <f>IF(N1607="nulová",J1607,0)</f>
        <v>0</v>
      </c>
      <c r="BJ1607" s="13" t="s">
        <v>74</v>
      </c>
      <c r="BK1607" s="116">
        <f>ROUND(I1607*H1607,2)</f>
        <v>706</v>
      </c>
      <c r="BL1607" s="13" t="s">
        <v>112</v>
      </c>
      <c r="BM1607" s="115" t="s">
        <v>3549</v>
      </c>
    </row>
    <row r="1608" spans="2:65" s="1" customFormat="1" ht="29.25">
      <c r="B1608" s="25"/>
      <c r="D1608" s="117" t="s">
        <v>114</v>
      </c>
      <c r="F1608" s="118" t="s">
        <v>3550</v>
      </c>
      <c r="L1608" s="25"/>
      <c r="M1608" s="119"/>
      <c r="T1608" s="46"/>
      <c r="AT1608" s="13" t="s">
        <v>114</v>
      </c>
      <c r="AU1608" s="13" t="s">
        <v>66</v>
      </c>
    </row>
    <row r="1609" spans="2:65" s="1" customFormat="1" ht="16.5" customHeight="1">
      <c r="B1609" s="104"/>
      <c r="C1609" s="105" t="s">
        <v>3551</v>
      </c>
      <c r="D1609" s="105" t="s">
        <v>107</v>
      </c>
      <c r="E1609" s="106" t="s">
        <v>3552</v>
      </c>
      <c r="F1609" s="107" t="s">
        <v>3553</v>
      </c>
      <c r="G1609" s="108" t="s">
        <v>110</v>
      </c>
      <c r="H1609" s="109">
        <v>2</v>
      </c>
      <c r="I1609" s="110">
        <v>848</v>
      </c>
      <c r="J1609" s="110">
        <f>ROUND(I1609*H1609,2)</f>
        <v>1696</v>
      </c>
      <c r="K1609" s="107" t="s">
        <v>111</v>
      </c>
      <c r="L1609" s="25"/>
      <c r="M1609" s="111" t="s">
        <v>3</v>
      </c>
      <c r="N1609" s="112" t="s">
        <v>37</v>
      </c>
      <c r="O1609" s="113">
        <v>0</v>
      </c>
      <c r="P1609" s="113">
        <f>O1609*H1609</f>
        <v>0</v>
      </c>
      <c r="Q1609" s="113">
        <v>0</v>
      </c>
      <c r="R1609" s="113">
        <f>Q1609*H1609</f>
        <v>0</v>
      </c>
      <c r="S1609" s="113">
        <v>0</v>
      </c>
      <c r="T1609" s="114">
        <f>S1609*H1609</f>
        <v>0</v>
      </c>
      <c r="AR1609" s="115" t="s">
        <v>112</v>
      </c>
      <c r="AT1609" s="115" t="s">
        <v>107</v>
      </c>
      <c r="AU1609" s="115" t="s">
        <v>66</v>
      </c>
      <c r="AY1609" s="13" t="s">
        <v>113</v>
      </c>
      <c r="BE1609" s="116">
        <f>IF(N1609="základní",J1609,0)</f>
        <v>1696</v>
      </c>
      <c r="BF1609" s="116">
        <f>IF(N1609="snížená",J1609,0)</f>
        <v>0</v>
      </c>
      <c r="BG1609" s="116">
        <f>IF(N1609="zákl. přenesená",J1609,0)</f>
        <v>0</v>
      </c>
      <c r="BH1609" s="116">
        <f>IF(N1609="sníž. přenesená",J1609,0)</f>
        <v>0</v>
      </c>
      <c r="BI1609" s="116">
        <f>IF(N1609="nulová",J1609,0)</f>
        <v>0</v>
      </c>
      <c r="BJ1609" s="13" t="s">
        <v>74</v>
      </c>
      <c r="BK1609" s="116">
        <f>ROUND(I1609*H1609,2)</f>
        <v>1696</v>
      </c>
      <c r="BL1609" s="13" t="s">
        <v>112</v>
      </c>
      <c r="BM1609" s="115" t="s">
        <v>3554</v>
      </c>
    </row>
    <row r="1610" spans="2:65" s="1" customFormat="1" ht="19.5">
      <c r="B1610" s="25"/>
      <c r="D1610" s="117" t="s">
        <v>114</v>
      </c>
      <c r="F1610" s="118" t="s">
        <v>3555</v>
      </c>
      <c r="L1610" s="25"/>
      <c r="M1610" s="119"/>
      <c r="T1610" s="46"/>
      <c r="AT1610" s="13" t="s">
        <v>114</v>
      </c>
      <c r="AU1610" s="13" t="s">
        <v>66</v>
      </c>
    </row>
    <row r="1611" spans="2:65" s="1" customFormat="1" ht="16.5" customHeight="1">
      <c r="B1611" s="104"/>
      <c r="C1611" s="105" t="s">
        <v>1838</v>
      </c>
      <c r="D1611" s="105" t="s">
        <v>107</v>
      </c>
      <c r="E1611" s="106" t="s">
        <v>3556</v>
      </c>
      <c r="F1611" s="107" t="s">
        <v>3557</v>
      </c>
      <c r="G1611" s="108" t="s">
        <v>110</v>
      </c>
      <c r="H1611" s="109">
        <v>2</v>
      </c>
      <c r="I1611" s="110">
        <v>1050</v>
      </c>
      <c r="J1611" s="110">
        <f>ROUND(I1611*H1611,2)</f>
        <v>2100</v>
      </c>
      <c r="K1611" s="107" t="s">
        <v>111</v>
      </c>
      <c r="L1611" s="25"/>
      <c r="M1611" s="111" t="s">
        <v>3</v>
      </c>
      <c r="N1611" s="112" t="s">
        <v>37</v>
      </c>
      <c r="O1611" s="113">
        <v>0</v>
      </c>
      <c r="P1611" s="113">
        <f>O1611*H1611</f>
        <v>0</v>
      </c>
      <c r="Q1611" s="113">
        <v>0</v>
      </c>
      <c r="R1611" s="113">
        <f>Q1611*H1611</f>
        <v>0</v>
      </c>
      <c r="S1611" s="113">
        <v>0</v>
      </c>
      <c r="T1611" s="114">
        <f>S1611*H1611</f>
        <v>0</v>
      </c>
      <c r="AR1611" s="115" t="s">
        <v>112</v>
      </c>
      <c r="AT1611" s="115" t="s">
        <v>107</v>
      </c>
      <c r="AU1611" s="115" t="s">
        <v>66</v>
      </c>
      <c r="AY1611" s="13" t="s">
        <v>113</v>
      </c>
      <c r="BE1611" s="116">
        <f>IF(N1611="základní",J1611,0)</f>
        <v>2100</v>
      </c>
      <c r="BF1611" s="116">
        <f>IF(N1611="snížená",J1611,0)</f>
        <v>0</v>
      </c>
      <c r="BG1611" s="116">
        <f>IF(N1611="zákl. přenesená",J1611,0)</f>
        <v>0</v>
      </c>
      <c r="BH1611" s="116">
        <f>IF(N1611="sníž. přenesená",J1611,0)</f>
        <v>0</v>
      </c>
      <c r="BI1611" s="116">
        <f>IF(N1611="nulová",J1611,0)</f>
        <v>0</v>
      </c>
      <c r="BJ1611" s="13" t="s">
        <v>74</v>
      </c>
      <c r="BK1611" s="116">
        <f>ROUND(I1611*H1611,2)</f>
        <v>2100</v>
      </c>
      <c r="BL1611" s="13" t="s">
        <v>112</v>
      </c>
      <c r="BM1611" s="115" t="s">
        <v>3558</v>
      </c>
    </row>
    <row r="1612" spans="2:65" s="1" customFormat="1" ht="19.5">
      <c r="B1612" s="25"/>
      <c r="D1612" s="117" t="s">
        <v>114</v>
      </c>
      <c r="F1612" s="118" t="s">
        <v>3559</v>
      </c>
      <c r="L1612" s="25"/>
      <c r="M1612" s="119"/>
      <c r="T1612" s="46"/>
      <c r="AT1612" s="13" t="s">
        <v>114</v>
      </c>
      <c r="AU1612" s="13" t="s">
        <v>66</v>
      </c>
    </row>
    <row r="1613" spans="2:65" s="1" customFormat="1" ht="16.5" customHeight="1">
      <c r="B1613" s="104"/>
      <c r="C1613" s="105" t="s">
        <v>3560</v>
      </c>
      <c r="D1613" s="105" t="s">
        <v>107</v>
      </c>
      <c r="E1613" s="106" t="s">
        <v>3561</v>
      </c>
      <c r="F1613" s="107" t="s">
        <v>3562</v>
      </c>
      <c r="G1613" s="108" t="s">
        <v>110</v>
      </c>
      <c r="H1613" s="109">
        <v>200</v>
      </c>
      <c r="I1613" s="110">
        <v>563</v>
      </c>
      <c r="J1613" s="110">
        <f>ROUND(I1613*H1613,2)</f>
        <v>112600</v>
      </c>
      <c r="K1613" s="107" t="s">
        <v>111</v>
      </c>
      <c r="L1613" s="25"/>
      <c r="M1613" s="111" t="s">
        <v>3</v>
      </c>
      <c r="N1613" s="112" t="s">
        <v>37</v>
      </c>
      <c r="O1613" s="113">
        <v>0</v>
      </c>
      <c r="P1613" s="113">
        <f>O1613*H1613</f>
        <v>0</v>
      </c>
      <c r="Q1613" s="113">
        <v>0</v>
      </c>
      <c r="R1613" s="113">
        <f>Q1613*H1613</f>
        <v>0</v>
      </c>
      <c r="S1613" s="113">
        <v>0</v>
      </c>
      <c r="T1613" s="114">
        <f>S1613*H1613</f>
        <v>0</v>
      </c>
      <c r="AR1613" s="115" t="s">
        <v>112</v>
      </c>
      <c r="AT1613" s="115" t="s">
        <v>107</v>
      </c>
      <c r="AU1613" s="115" t="s">
        <v>66</v>
      </c>
      <c r="AY1613" s="13" t="s">
        <v>113</v>
      </c>
      <c r="BE1613" s="116">
        <f>IF(N1613="základní",J1613,0)</f>
        <v>112600</v>
      </c>
      <c r="BF1613" s="116">
        <f>IF(N1613="snížená",J1613,0)</f>
        <v>0</v>
      </c>
      <c r="BG1613" s="116">
        <f>IF(N1613="zákl. přenesená",J1613,0)</f>
        <v>0</v>
      </c>
      <c r="BH1613" s="116">
        <f>IF(N1613="sníž. přenesená",J1613,0)</f>
        <v>0</v>
      </c>
      <c r="BI1613" s="116">
        <f>IF(N1613="nulová",J1613,0)</f>
        <v>0</v>
      </c>
      <c r="BJ1613" s="13" t="s">
        <v>74</v>
      </c>
      <c r="BK1613" s="116">
        <f>ROUND(I1613*H1613,2)</f>
        <v>112600</v>
      </c>
      <c r="BL1613" s="13" t="s">
        <v>112</v>
      </c>
      <c r="BM1613" s="115" t="s">
        <v>3563</v>
      </c>
    </row>
    <row r="1614" spans="2:65" s="1" customFormat="1" ht="19.5">
      <c r="B1614" s="25"/>
      <c r="D1614" s="117" t="s">
        <v>114</v>
      </c>
      <c r="F1614" s="118" t="s">
        <v>3564</v>
      </c>
      <c r="L1614" s="25"/>
      <c r="M1614" s="119"/>
      <c r="T1614" s="46"/>
      <c r="AT1614" s="13" t="s">
        <v>114</v>
      </c>
      <c r="AU1614" s="13" t="s">
        <v>66</v>
      </c>
    </row>
    <row r="1615" spans="2:65" s="1" customFormat="1" ht="16.5" customHeight="1">
      <c r="B1615" s="104"/>
      <c r="C1615" s="105" t="s">
        <v>1842</v>
      </c>
      <c r="D1615" s="105" t="s">
        <v>107</v>
      </c>
      <c r="E1615" s="106" t="s">
        <v>3565</v>
      </c>
      <c r="F1615" s="107" t="s">
        <v>3566</v>
      </c>
      <c r="G1615" s="108" t="s">
        <v>110</v>
      </c>
      <c r="H1615" s="109">
        <v>200</v>
      </c>
      <c r="I1615" s="110">
        <v>223</v>
      </c>
      <c r="J1615" s="110">
        <f>ROUND(I1615*H1615,2)</f>
        <v>44600</v>
      </c>
      <c r="K1615" s="107" t="s">
        <v>111</v>
      </c>
      <c r="L1615" s="25"/>
      <c r="M1615" s="111" t="s">
        <v>3</v>
      </c>
      <c r="N1615" s="112" t="s">
        <v>37</v>
      </c>
      <c r="O1615" s="113">
        <v>0</v>
      </c>
      <c r="P1615" s="113">
        <f>O1615*H1615</f>
        <v>0</v>
      </c>
      <c r="Q1615" s="113">
        <v>0</v>
      </c>
      <c r="R1615" s="113">
        <f>Q1615*H1615</f>
        <v>0</v>
      </c>
      <c r="S1615" s="113">
        <v>0</v>
      </c>
      <c r="T1615" s="114">
        <f>S1615*H1615</f>
        <v>0</v>
      </c>
      <c r="AR1615" s="115" t="s">
        <v>112</v>
      </c>
      <c r="AT1615" s="115" t="s">
        <v>107</v>
      </c>
      <c r="AU1615" s="115" t="s">
        <v>66</v>
      </c>
      <c r="AY1615" s="13" t="s">
        <v>113</v>
      </c>
      <c r="BE1615" s="116">
        <f>IF(N1615="základní",J1615,0)</f>
        <v>44600</v>
      </c>
      <c r="BF1615" s="116">
        <f>IF(N1615="snížená",J1615,0)</f>
        <v>0</v>
      </c>
      <c r="BG1615" s="116">
        <f>IF(N1615="zákl. přenesená",J1615,0)</f>
        <v>0</v>
      </c>
      <c r="BH1615" s="116">
        <f>IF(N1615="sníž. přenesená",J1615,0)</f>
        <v>0</v>
      </c>
      <c r="BI1615" s="116">
        <f>IF(N1615="nulová",J1615,0)</f>
        <v>0</v>
      </c>
      <c r="BJ1615" s="13" t="s">
        <v>74</v>
      </c>
      <c r="BK1615" s="116">
        <f>ROUND(I1615*H1615,2)</f>
        <v>44600</v>
      </c>
      <c r="BL1615" s="13" t="s">
        <v>112</v>
      </c>
      <c r="BM1615" s="115" t="s">
        <v>3567</v>
      </c>
    </row>
    <row r="1616" spans="2:65" s="1" customFormat="1" ht="19.5">
      <c r="B1616" s="25"/>
      <c r="D1616" s="117" t="s">
        <v>114</v>
      </c>
      <c r="F1616" s="118" t="s">
        <v>3568</v>
      </c>
      <c r="L1616" s="25"/>
      <c r="M1616" s="119"/>
      <c r="T1616" s="46"/>
      <c r="AT1616" s="13" t="s">
        <v>114</v>
      </c>
      <c r="AU1616" s="13" t="s">
        <v>66</v>
      </c>
    </row>
    <row r="1617" spans="2:65" s="1" customFormat="1" ht="16.5" customHeight="1">
      <c r="B1617" s="104"/>
      <c r="C1617" s="105" t="s">
        <v>3569</v>
      </c>
      <c r="D1617" s="105" t="s">
        <v>107</v>
      </c>
      <c r="E1617" s="106" t="s">
        <v>3570</v>
      </c>
      <c r="F1617" s="107" t="s">
        <v>3571</v>
      </c>
      <c r="G1617" s="108" t="s">
        <v>110</v>
      </c>
      <c r="H1617" s="109">
        <v>200</v>
      </c>
      <c r="I1617" s="110">
        <v>340</v>
      </c>
      <c r="J1617" s="110">
        <f>ROUND(I1617*H1617,2)</f>
        <v>68000</v>
      </c>
      <c r="K1617" s="107" t="s">
        <v>111</v>
      </c>
      <c r="L1617" s="25"/>
      <c r="M1617" s="111" t="s">
        <v>3</v>
      </c>
      <c r="N1617" s="112" t="s">
        <v>37</v>
      </c>
      <c r="O1617" s="113">
        <v>0</v>
      </c>
      <c r="P1617" s="113">
        <f>O1617*H1617</f>
        <v>0</v>
      </c>
      <c r="Q1617" s="113">
        <v>0</v>
      </c>
      <c r="R1617" s="113">
        <f>Q1617*H1617</f>
        <v>0</v>
      </c>
      <c r="S1617" s="113">
        <v>0</v>
      </c>
      <c r="T1617" s="114">
        <f>S1617*H1617</f>
        <v>0</v>
      </c>
      <c r="AR1617" s="115" t="s">
        <v>112</v>
      </c>
      <c r="AT1617" s="115" t="s">
        <v>107</v>
      </c>
      <c r="AU1617" s="115" t="s">
        <v>66</v>
      </c>
      <c r="AY1617" s="13" t="s">
        <v>113</v>
      </c>
      <c r="BE1617" s="116">
        <f>IF(N1617="základní",J1617,0)</f>
        <v>68000</v>
      </c>
      <c r="BF1617" s="116">
        <f>IF(N1617="snížená",J1617,0)</f>
        <v>0</v>
      </c>
      <c r="BG1617" s="116">
        <f>IF(N1617="zákl. přenesená",J1617,0)</f>
        <v>0</v>
      </c>
      <c r="BH1617" s="116">
        <f>IF(N1617="sníž. přenesená",J1617,0)</f>
        <v>0</v>
      </c>
      <c r="BI1617" s="116">
        <f>IF(N1617="nulová",J1617,0)</f>
        <v>0</v>
      </c>
      <c r="BJ1617" s="13" t="s">
        <v>74</v>
      </c>
      <c r="BK1617" s="116">
        <f>ROUND(I1617*H1617,2)</f>
        <v>68000</v>
      </c>
      <c r="BL1617" s="13" t="s">
        <v>112</v>
      </c>
      <c r="BM1617" s="115" t="s">
        <v>3572</v>
      </c>
    </row>
    <row r="1618" spans="2:65" s="1" customFormat="1" ht="19.5">
      <c r="B1618" s="25"/>
      <c r="D1618" s="117" t="s">
        <v>114</v>
      </c>
      <c r="F1618" s="118" t="s">
        <v>3573</v>
      </c>
      <c r="L1618" s="25"/>
      <c r="M1618" s="119"/>
      <c r="T1618" s="46"/>
      <c r="AT1618" s="13" t="s">
        <v>114</v>
      </c>
      <c r="AU1618" s="13" t="s">
        <v>66</v>
      </c>
    </row>
    <row r="1619" spans="2:65" s="1" customFormat="1" ht="16.5" customHeight="1">
      <c r="B1619" s="104"/>
      <c r="C1619" s="105" t="s">
        <v>1848</v>
      </c>
      <c r="D1619" s="105" t="s">
        <v>107</v>
      </c>
      <c r="E1619" s="106" t="s">
        <v>3574</v>
      </c>
      <c r="F1619" s="107" t="s">
        <v>3575</v>
      </c>
      <c r="G1619" s="108" t="s">
        <v>110</v>
      </c>
      <c r="H1619" s="109">
        <v>200</v>
      </c>
      <c r="I1619" s="110">
        <v>86.7</v>
      </c>
      <c r="J1619" s="110">
        <f>ROUND(I1619*H1619,2)</f>
        <v>17340</v>
      </c>
      <c r="K1619" s="107" t="s">
        <v>111</v>
      </c>
      <c r="L1619" s="25"/>
      <c r="M1619" s="111" t="s">
        <v>3</v>
      </c>
      <c r="N1619" s="112" t="s">
        <v>37</v>
      </c>
      <c r="O1619" s="113">
        <v>0</v>
      </c>
      <c r="P1619" s="113">
        <f>O1619*H1619</f>
        <v>0</v>
      </c>
      <c r="Q1619" s="113">
        <v>0</v>
      </c>
      <c r="R1619" s="113">
        <f>Q1619*H1619</f>
        <v>0</v>
      </c>
      <c r="S1619" s="113">
        <v>0</v>
      </c>
      <c r="T1619" s="114">
        <f>S1619*H1619</f>
        <v>0</v>
      </c>
      <c r="AR1619" s="115" t="s">
        <v>112</v>
      </c>
      <c r="AT1619" s="115" t="s">
        <v>107</v>
      </c>
      <c r="AU1619" s="115" t="s">
        <v>66</v>
      </c>
      <c r="AY1619" s="13" t="s">
        <v>113</v>
      </c>
      <c r="BE1619" s="116">
        <f>IF(N1619="základní",J1619,0)</f>
        <v>17340</v>
      </c>
      <c r="BF1619" s="116">
        <f>IF(N1619="snížená",J1619,0)</f>
        <v>0</v>
      </c>
      <c r="BG1619" s="116">
        <f>IF(N1619="zákl. přenesená",J1619,0)</f>
        <v>0</v>
      </c>
      <c r="BH1619" s="116">
        <f>IF(N1619="sníž. přenesená",J1619,0)</f>
        <v>0</v>
      </c>
      <c r="BI1619" s="116">
        <f>IF(N1619="nulová",J1619,0)</f>
        <v>0</v>
      </c>
      <c r="BJ1619" s="13" t="s">
        <v>74</v>
      </c>
      <c r="BK1619" s="116">
        <f>ROUND(I1619*H1619,2)</f>
        <v>17340</v>
      </c>
      <c r="BL1619" s="13" t="s">
        <v>112</v>
      </c>
      <c r="BM1619" s="115" t="s">
        <v>3576</v>
      </c>
    </row>
    <row r="1620" spans="2:65" s="1" customFormat="1" ht="19.5">
      <c r="B1620" s="25"/>
      <c r="D1620" s="117" t="s">
        <v>114</v>
      </c>
      <c r="F1620" s="118" t="s">
        <v>3577</v>
      </c>
      <c r="L1620" s="25"/>
      <c r="M1620" s="119"/>
      <c r="T1620" s="46"/>
      <c r="AT1620" s="13" t="s">
        <v>114</v>
      </c>
      <c r="AU1620" s="13" t="s">
        <v>66</v>
      </c>
    </row>
    <row r="1621" spans="2:65" s="1" customFormat="1" ht="16.5" customHeight="1">
      <c r="B1621" s="104"/>
      <c r="C1621" s="105" t="s">
        <v>3578</v>
      </c>
      <c r="D1621" s="105" t="s">
        <v>107</v>
      </c>
      <c r="E1621" s="106" t="s">
        <v>3579</v>
      </c>
      <c r="F1621" s="107" t="s">
        <v>3580</v>
      </c>
      <c r="G1621" s="108" t="s">
        <v>124</v>
      </c>
      <c r="H1621" s="109">
        <v>100</v>
      </c>
      <c r="I1621" s="110">
        <v>470</v>
      </c>
      <c r="J1621" s="110">
        <f>ROUND(I1621*H1621,2)</f>
        <v>47000</v>
      </c>
      <c r="K1621" s="107" t="s">
        <v>111</v>
      </c>
      <c r="L1621" s="25"/>
      <c r="M1621" s="111" t="s">
        <v>3</v>
      </c>
      <c r="N1621" s="112" t="s">
        <v>37</v>
      </c>
      <c r="O1621" s="113">
        <v>0</v>
      </c>
      <c r="P1621" s="113">
        <f>O1621*H1621</f>
        <v>0</v>
      </c>
      <c r="Q1621" s="113">
        <v>0</v>
      </c>
      <c r="R1621" s="113">
        <f>Q1621*H1621</f>
        <v>0</v>
      </c>
      <c r="S1621" s="113">
        <v>0</v>
      </c>
      <c r="T1621" s="114">
        <f>S1621*H1621</f>
        <v>0</v>
      </c>
      <c r="AR1621" s="115" t="s">
        <v>112</v>
      </c>
      <c r="AT1621" s="115" t="s">
        <v>107</v>
      </c>
      <c r="AU1621" s="115" t="s">
        <v>66</v>
      </c>
      <c r="AY1621" s="13" t="s">
        <v>113</v>
      </c>
      <c r="BE1621" s="116">
        <f>IF(N1621="základní",J1621,0)</f>
        <v>47000</v>
      </c>
      <c r="BF1621" s="116">
        <f>IF(N1621="snížená",J1621,0)</f>
        <v>0</v>
      </c>
      <c r="BG1621" s="116">
        <f>IF(N1621="zákl. přenesená",J1621,0)</f>
        <v>0</v>
      </c>
      <c r="BH1621" s="116">
        <f>IF(N1621="sníž. přenesená",J1621,0)</f>
        <v>0</v>
      </c>
      <c r="BI1621" s="116">
        <f>IF(N1621="nulová",J1621,0)</f>
        <v>0</v>
      </c>
      <c r="BJ1621" s="13" t="s">
        <v>74</v>
      </c>
      <c r="BK1621" s="116">
        <f>ROUND(I1621*H1621,2)</f>
        <v>47000</v>
      </c>
      <c r="BL1621" s="13" t="s">
        <v>112</v>
      </c>
      <c r="BM1621" s="115" t="s">
        <v>3581</v>
      </c>
    </row>
    <row r="1622" spans="2:65" s="1" customFormat="1" ht="39">
      <c r="B1622" s="25"/>
      <c r="D1622" s="117" t="s">
        <v>114</v>
      </c>
      <c r="F1622" s="118" t="s">
        <v>3582</v>
      </c>
      <c r="L1622" s="25"/>
      <c r="M1622" s="119"/>
      <c r="T1622" s="46"/>
      <c r="AT1622" s="13" t="s">
        <v>114</v>
      </c>
      <c r="AU1622" s="13" t="s">
        <v>66</v>
      </c>
    </row>
    <row r="1623" spans="2:65" s="1" customFormat="1" ht="16.5" customHeight="1">
      <c r="B1623" s="104"/>
      <c r="C1623" s="105" t="s">
        <v>1852</v>
      </c>
      <c r="D1623" s="105" t="s">
        <v>107</v>
      </c>
      <c r="E1623" s="106" t="s">
        <v>3583</v>
      </c>
      <c r="F1623" s="107" t="s">
        <v>3584</v>
      </c>
      <c r="G1623" s="108" t="s">
        <v>124</v>
      </c>
      <c r="H1623" s="109">
        <v>200</v>
      </c>
      <c r="I1623" s="110">
        <v>427</v>
      </c>
      <c r="J1623" s="110">
        <f>ROUND(I1623*H1623,2)</f>
        <v>85400</v>
      </c>
      <c r="K1623" s="107" t="s">
        <v>111</v>
      </c>
      <c r="L1623" s="25"/>
      <c r="M1623" s="111" t="s">
        <v>3</v>
      </c>
      <c r="N1623" s="112" t="s">
        <v>37</v>
      </c>
      <c r="O1623" s="113">
        <v>0</v>
      </c>
      <c r="P1623" s="113">
        <f>O1623*H1623</f>
        <v>0</v>
      </c>
      <c r="Q1623" s="113">
        <v>0</v>
      </c>
      <c r="R1623" s="113">
        <f>Q1623*H1623</f>
        <v>0</v>
      </c>
      <c r="S1623" s="113">
        <v>0</v>
      </c>
      <c r="T1623" s="114">
        <f>S1623*H1623</f>
        <v>0</v>
      </c>
      <c r="AR1623" s="115" t="s">
        <v>112</v>
      </c>
      <c r="AT1623" s="115" t="s">
        <v>107</v>
      </c>
      <c r="AU1623" s="115" t="s">
        <v>66</v>
      </c>
      <c r="AY1623" s="13" t="s">
        <v>113</v>
      </c>
      <c r="BE1623" s="116">
        <f>IF(N1623="základní",J1623,0)</f>
        <v>85400</v>
      </c>
      <c r="BF1623" s="116">
        <f>IF(N1623="snížená",J1623,0)</f>
        <v>0</v>
      </c>
      <c r="BG1623" s="116">
        <f>IF(N1623="zákl. přenesená",J1623,0)</f>
        <v>0</v>
      </c>
      <c r="BH1623" s="116">
        <f>IF(N1623="sníž. přenesená",J1623,0)</f>
        <v>0</v>
      </c>
      <c r="BI1623" s="116">
        <f>IF(N1623="nulová",J1623,0)</f>
        <v>0</v>
      </c>
      <c r="BJ1623" s="13" t="s">
        <v>74</v>
      </c>
      <c r="BK1623" s="116">
        <f>ROUND(I1623*H1623,2)</f>
        <v>85400</v>
      </c>
      <c r="BL1623" s="13" t="s">
        <v>112</v>
      </c>
      <c r="BM1623" s="115" t="s">
        <v>3585</v>
      </c>
    </row>
    <row r="1624" spans="2:65" s="1" customFormat="1" ht="39">
      <c r="B1624" s="25"/>
      <c r="D1624" s="117" t="s">
        <v>114</v>
      </c>
      <c r="F1624" s="118" t="s">
        <v>3586</v>
      </c>
      <c r="L1624" s="25"/>
      <c r="M1624" s="119"/>
      <c r="T1624" s="46"/>
      <c r="AT1624" s="13" t="s">
        <v>114</v>
      </c>
      <c r="AU1624" s="13" t="s">
        <v>66</v>
      </c>
    </row>
    <row r="1625" spans="2:65" s="1" customFormat="1" ht="16.5" customHeight="1">
      <c r="B1625" s="104"/>
      <c r="C1625" s="105" t="s">
        <v>3587</v>
      </c>
      <c r="D1625" s="105" t="s">
        <v>107</v>
      </c>
      <c r="E1625" s="106" t="s">
        <v>3588</v>
      </c>
      <c r="F1625" s="107" t="s">
        <v>3589</v>
      </c>
      <c r="G1625" s="108" t="s">
        <v>124</v>
      </c>
      <c r="H1625" s="109">
        <v>100</v>
      </c>
      <c r="I1625" s="110">
        <v>427</v>
      </c>
      <c r="J1625" s="110">
        <f>ROUND(I1625*H1625,2)</f>
        <v>42700</v>
      </c>
      <c r="K1625" s="107" t="s">
        <v>111</v>
      </c>
      <c r="L1625" s="25"/>
      <c r="M1625" s="111" t="s">
        <v>3</v>
      </c>
      <c r="N1625" s="112" t="s">
        <v>37</v>
      </c>
      <c r="O1625" s="113">
        <v>0</v>
      </c>
      <c r="P1625" s="113">
        <f>O1625*H1625</f>
        <v>0</v>
      </c>
      <c r="Q1625" s="113">
        <v>0</v>
      </c>
      <c r="R1625" s="113">
        <f>Q1625*H1625</f>
        <v>0</v>
      </c>
      <c r="S1625" s="113">
        <v>0</v>
      </c>
      <c r="T1625" s="114">
        <f>S1625*H1625</f>
        <v>0</v>
      </c>
      <c r="AR1625" s="115" t="s">
        <v>112</v>
      </c>
      <c r="AT1625" s="115" t="s">
        <v>107</v>
      </c>
      <c r="AU1625" s="115" t="s">
        <v>66</v>
      </c>
      <c r="AY1625" s="13" t="s">
        <v>113</v>
      </c>
      <c r="BE1625" s="116">
        <f>IF(N1625="základní",J1625,0)</f>
        <v>42700</v>
      </c>
      <c r="BF1625" s="116">
        <f>IF(N1625="snížená",J1625,0)</f>
        <v>0</v>
      </c>
      <c r="BG1625" s="116">
        <f>IF(N1625="zákl. přenesená",J1625,0)</f>
        <v>0</v>
      </c>
      <c r="BH1625" s="116">
        <f>IF(N1625="sníž. přenesená",J1625,0)</f>
        <v>0</v>
      </c>
      <c r="BI1625" s="116">
        <f>IF(N1625="nulová",J1625,0)</f>
        <v>0</v>
      </c>
      <c r="BJ1625" s="13" t="s">
        <v>74</v>
      </c>
      <c r="BK1625" s="116">
        <f>ROUND(I1625*H1625,2)</f>
        <v>42700</v>
      </c>
      <c r="BL1625" s="13" t="s">
        <v>112</v>
      </c>
      <c r="BM1625" s="115" t="s">
        <v>3590</v>
      </c>
    </row>
    <row r="1626" spans="2:65" s="1" customFormat="1" ht="39">
      <c r="B1626" s="25"/>
      <c r="D1626" s="117" t="s">
        <v>114</v>
      </c>
      <c r="F1626" s="118" t="s">
        <v>3591</v>
      </c>
      <c r="L1626" s="25"/>
      <c r="M1626" s="119"/>
      <c r="T1626" s="46"/>
      <c r="AT1626" s="13" t="s">
        <v>114</v>
      </c>
      <c r="AU1626" s="13" t="s">
        <v>66</v>
      </c>
    </row>
    <row r="1627" spans="2:65" s="1" customFormat="1" ht="16.5" customHeight="1">
      <c r="B1627" s="104"/>
      <c r="C1627" s="105" t="s">
        <v>1857</v>
      </c>
      <c r="D1627" s="105" t="s">
        <v>107</v>
      </c>
      <c r="E1627" s="106" t="s">
        <v>3592</v>
      </c>
      <c r="F1627" s="107" t="s">
        <v>3593</v>
      </c>
      <c r="G1627" s="108" t="s">
        <v>124</v>
      </c>
      <c r="H1627" s="109">
        <v>200</v>
      </c>
      <c r="I1627" s="110">
        <v>392</v>
      </c>
      <c r="J1627" s="110">
        <f>ROUND(I1627*H1627,2)</f>
        <v>78400</v>
      </c>
      <c r="K1627" s="107" t="s">
        <v>111</v>
      </c>
      <c r="L1627" s="25"/>
      <c r="M1627" s="111" t="s">
        <v>3</v>
      </c>
      <c r="N1627" s="112" t="s">
        <v>37</v>
      </c>
      <c r="O1627" s="113">
        <v>0</v>
      </c>
      <c r="P1627" s="113">
        <f>O1627*H1627</f>
        <v>0</v>
      </c>
      <c r="Q1627" s="113">
        <v>0</v>
      </c>
      <c r="R1627" s="113">
        <f>Q1627*H1627</f>
        <v>0</v>
      </c>
      <c r="S1627" s="113">
        <v>0</v>
      </c>
      <c r="T1627" s="114">
        <f>S1627*H1627</f>
        <v>0</v>
      </c>
      <c r="AR1627" s="115" t="s">
        <v>112</v>
      </c>
      <c r="AT1627" s="115" t="s">
        <v>107</v>
      </c>
      <c r="AU1627" s="115" t="s">
        <v>66</v>
      </c>
      <c r="AY1627" s="13" t="s">
        <v>113</v>
      </c>
      <c r="BE1627" s="116">
        <f>IF(N1627="základní",J1627,0)</f>
        <v>78400</v>
      </c>
      <c r="BF1627" s="116">
        <f>IF(N1627="snížená",J1627,0)</f>
        <v>0</v>
      </c>
      <c r="BG1627" s="116">
        <f>IF(N1627="zákl. přenesená",J1627,0)</f>
        <v>0</v>
      </c>
      <c r="BH1627" s="116">
        <f>IF(N1627="sníž. přenesená",J1627,0)</f>
        <v>0</v>
      </c>
      <c r="BI1627" s="116">
        <f>IF(N1627="nulová",J1627,0)</f>
        <v>0</v>
      </c>
      <c r="BJ1627" s="13" t="s">
        <v>74</v>
      </c>
      <c r="BK1627" s="116">
        <f>ROUND(I1627*H1627,2)</f>
        <v>78400</v>
      </c>
      <c r="BL1627" s="13" t="s">
        <v>112</v>
      </c>
      <c r="BM1627" s="115" t="s">
        <v>3594</v>
      </c>
    </row>
    <row r="1628" spans="2:65" s="1" customFormat="1" ht="39">
      <c r="B1628" s="25"/>
      <c r="D1628" s="117" t="s">
        <v>114</v>
      </c>
      <c r="F1628" s="118" t="s">
        <v>3595</v>
      </c>
      <c r="L1628" s="25"/>
      <c r="M1628" s="119"/>
      <c r="T1628" s="46"/>
      <c r="AT1628" s="13" t="s">
        <v>114</v>
      </c>
      <c r="AU1628" s="13" t="s">
        <v>66</v>
      </c>
    </row>
    <row r="1629" spans="2:65" s="1" customFormat="1" ht="16.5" customHeight="1">
      <c r="B1629" s="104"/>
      <c r="C1629" s="105" t="s">
        <v>3596</v>
      </c>
      <c r="D1629" s="105" t="s">
        <v>107</v>
      </c>
      <c r="E1629" s="106" t="s">
        <v>3597</v>
      </c>
      <c r="F1629" s="107" t="s">
        <v>3598</v>
      </c>
      <c r="G1629" s="108" t="s">
        <v>124</v>
      </c>
      <c r="H1629" s="109">
        <v>50</v>
      </c>
      <c r="I1629" s="110">
        <v>392</v>
      </c>
      <c r="J1629" s="110">
        <f>ROUND(I1629*H1629,2)</f>
        <v>19600</v>
      </c>
      <c r="K1629" s="107" t="s">
        <v>111</v>
      </c>
      <c r="L1629" s="25"/>
      <c r="M1629" s="111" t="s">
        <v>3</v>
      </c>
      <c r="N1629" s="112" t="s">
        <v>37</v>
      </c>
      <c r="O1629" s="113">
        <v>0</v>
      </c>
      <c r="P1629" s="113">
        <f>O1629*H1629</f>
        <v>0</v>
      </c>
      <c r="Q1629" s="113">
        <v>0</v>
      </c>
      <c r="R1629" s="113">
        <f>Q1629*H1629</f>
        <v>0</v>
      </c>
      <c r="S1629" s="113">
        <v>0</v>
      </c>
      <c r="T1629" s="114">
        <f>S1629*H1629</f>
        <v>0</v>
      </c>
      <c r="AR1629" s="115" t="s">
        <v>112</v>
      </c>
      <c r="AT1629" s="115" t="s">
        <v>107</v>
      </c>
      <c r="AU1629" s="115" t="s">
        <v>66</v>
      </c>
      <c r="AY1629" s="13" t="s">
        <v>113</v>
      </c>
      <c r="BE1629" s="116">
        <f>IF(N1629="základní",J1629,0)</f>
        <v>19600</v>
      </c>
      <c r="BF1629" s="116">
        <f>IF(N1629="snížená",J1629,0)</f>
        <v>0</v>
      </c>
      <c r="BG1629" s="116">
        <f>IF(N1629="zákl. přenesená",J1629,0)</f>
        <v>0</v>
      </c>
      <c r="BH1629" s="116">
        <f>IF(N1629="sníž. přenesená",J1629,0)</f>
        <v>0</v>
      </c>
      <c r="BI1629" s="116">
        <f>IF(N1629="nulová",J1629,0)</f>
        <v>0</v>
      </c>
      <c r="BJ1629" s="13" t="s">
        <v>74</v>
      </c>
      <c r="BK1629" s="116">
        <f>ROUND(I1629*H1629,2)</f>
        <v>19600</v>
      </c>
      <c r="BL1629" s="13" t="s">
        <v>112</v>
      </c>
      <c r="BM1629" s="115" t="s">
        <v>3599</v>
      </c>
    </row>
    <row r="1630" spans="2:65" s="1" customFormat="1" ht="39">
      <c r="B1630" s="25"/>
      <c r="D1630" s="117" t="s">
        <v>114</v>
      </c>
      <c r="F1630" s="118" t="s">
        <v>3600</v>
      </c>
      <c r="L1630" s="25"/>
      <c r="M1630" s="119"/>
      <c r="T1630" s="46"/>
      <c r="AT1630" s="13" t="s">
        <v>114</v>
      </c>
      <c r="AU1630" s="13" t="s">
        <v>66</v>
      </c>
    </row>
    <row r="1631" spans="2:65" s="1" customFormat="1" ht="16.5" customHeight="1">
      <c r="B1631" s="104"/>
      <c r="C1631" s="105" t="s">
        <v>1861</v>
      </c>
      <c r="D1631" s="105" t="s">
        <v>107</v>
      </c>
      <c r="E1631" s="106" t="s">
        <v>3601</v>
      </c>
      <c r="F1631" s="107" t="s">
        <v>3602</v>
      </c>
      <c r="G1631" s="108" t="s">
        <v>124</v>
      </c>
      <c r="H1631" s="109">
        <v>50</v>
      </c>
      <c r="I1631" s="110">
        <v>378</v>
      </c>
      <c r="J1631" s="110">
        <f>ROUND(I1631*H1631,2)</f>
        <v>18900</v>
      </c>
      <c r="K1631" s="107" t="s">
        <v>111</v>
      </c>
      <c r="L1631" s="25"/>
      <c r="M1631" s="111" t="s">
        <v>3</v>
      </c>
      <c r="N1631" s="112" t="s">
        <v>37</v>
      </c>
      <c r="O1631" s="113">
        <v>0</v>
      </c>
      <c r="P1631" s="113">
        <f>O1631*H1631</f>
        <v>0</v>
      </c>
      <c r="Q1631" s="113">
        <v>0</v>
      </c>
      <c r="R1631" s="113">
        <f>Q1631*H1631</f>
        <v>0</v>
      </c>
      <c r="S1631" s="113">
        <v>0</v>
      </c>
      <c r="T1631" s="114">
        <f>S1631*H1631</f>
        <v>0</v>
      </c>
      <c r="AR1631" s="115" t="s">
        <v>112</v>
      </c>
      <c r="AT1631" s="115" t="s">
        <v>107</v>
      </c>
      <c r="AU1631" s="115" t="s">
        <v>66</v>
      </c>
      <c r="AY1631" s="13" t="s">
        <v>113</v>
      </c>
      <c r="BE1631" s="116">
        <f>IF(N1631="základní",J1631,0)</f>
        <v>18900</v>
      </c>
      <c r="BF1631" s="116">
        <f>IF(N1631="snížená",J1631,0)</f>
        <v>0</v>
      </c>
      <c r="BG1631" s="116">
        <f>IF(N1631="zákl. přenesená",J1631,0)</f>
        <v>0</v>
      </c>
      <c r="BH1631" s="116">
        <f>IF(N1631="sníž. přenesená",J1631,0)</f>
        <v>0</v>
      </c>
      <c r="BI1631" s="116">
        <f>IF(N1631="nulová",J1631,0)</f>
        <v>0</v>
      </c>
      <c r="BJ1631" s="13" t="s">
        <v>74</v>
      </c>
      <c r="BK1631" s="116">
        <f>ROUND(I1631*H1631,2)</f>
        <v>18900</v>
      </c>
      <c r="BL1631" s="13" t="s">
        <v>112</v>
      </c>
      <c r="BM1631" s="115" t="s">
        <v>3603</v>
      </c>
    </row>
    <row r="1632" spans="2:65" s="1" customFormat="1" ht="39">
      <c r="B1632" s="25"/>
      <c r="D1632" s="117" t="s">
        <v>114</v>
      </c>
      <c r="F1632" s="118" t="s">
        <v>3604</v>
      </c>
      <c r="L1632" s="25"/>
      <c r="M1632" s="119"/>
      <c r="T1632" s="46"/>
      <c r="AT1632" s="13" t="s">
        <v>114</v>
      </c>
      <c r="AU1632" s="13" t="s">
        <v>66</v>
      </c>
    </row>
    <row r="1633" spans="2:65" s="1" customFormat="1" ht="16.5" customHeight="1">
      <c r="B1633" s="104"/>
      <c r="C1633" s="105" t="s">
        <v>3605</v>
      </c>
      <c r="D1633" s="105" t="s">
        <v>107</v>
      </c>
      <c r="E1633" s="106" t="s">
        <v>3606</v>
      </c>
      <c r="F1633" s="107" t="s">
        <v>3607</v>
      </c>
      <c r="G1633" s="108" t="s">
        <v>124</v>
      </c>
      <c r="H1633" s="109">
        <v>50</v>
      </c>
      <c r="I1633" s="110">
        <v>321</v>
      </c>
      <c r="J1633" s="110">
        <f>ROUND(I1633*H1633,2)</f>
        <v>16050</v>
      </c>
      <c r="K1633" s="107" t="s">
        <v>111</v>
      </c>
      <c r="L1633" s="25"/>
      <c r="M1633" s="111" t="s">
        <v>3</v>
      </c>
      <c r="N1633" s="112" t="s">
        <v>37</v>
      </c>
      <c r="O1633" s="113">
        <v>0</v>
      </c>
      <c r="P1633" s="113">
        <f>O1633*H1633</f>
        <v>0</v>
      </c>
      <c r="Q1633" s="113">
        <v>0</v>
      </c>
      <c r="R1633" s="113">
        <f>Q1633*H1633</f>
        <v>0</v>
      </c>
      <c r="S1633" s="113">
        <v>0</v>
      </c>
      <c r="T1633" s="114">
        <f>S1633*H1633</f>
        <v>0</v>
      </c>
      <c r="AR1633" s="115" t="s">
        <v>112</v>
      </c>
      <c r="AT1633" s="115" t="s">
        <v>107</v>
      </c>
      <c r="AU1633" s="115" t="s">
        <v>66</v>
      </c>
      <c r="AY1633" s="13" t="s">
        <v>113</v>
      </c>
      <c r="BE1633" s="116">
        <f>IF(N1633="základní",J1633,0)</f>
        <v>16050</v>
      </c>
      <c r="BF1633" s="116">
        <f>IF(N1633="snížená",J1633,0)</f>
        <v>0</v>
      </c>
      <c r="BG1633" s="116">
        <f>IF(N1633="zákl. přenesená",J1633,0)</f>
        <v>0</v>
      </c>
      <c r="BH1633" s="116">
        <f>IF(N1633="sníž. přenesená",J1633,0)</f>
        <v>0</v>
      </c>
      <c r="BI1633" s="116">
        <f>IF(N1633="nulová",J1633,0)</f>
        <v>0</v>
      </c>
      <c r="BJ1633" s="13" t="s">
        <v>74</v>
      </c>
      <c r="BK1633" s="116">
        <f>ROUND(I1633*H1633,2)</f>
        <v>16050</v>
      </c>
      <c r="BL1633" s="13" t="s">
        <v>112</v>
      </c>
      <c r="BM1633" s="115" t="s">
        <v>3608</v>
      </c>
    </row>
    <row r="1634" spans="2:65" s="1" customFormat="1" ht="39">
      <c r="B1634" s="25"/>
      <c r="D1634" s="117" t="s">
        <v>114</v>
      </c>
      <c r="F1634" s="118" t="s">
        <v>3609</v>
      </c>
      <c r="L1634" s="25"/>
      <c r="M1634" s="119"/>
      <c r="T1634" s="46"/>
      <c r="AT1634" s="13" t="s">
        <v>114</v>
      </c>
      <c r="AU1634" s="13" t="s">
        <v>66</v>
      </c>
    </row>
    <row r="1635" spans="2:65" s="1" customFormat="1" ht="16.5" customHeight="1">
      <c r="B1635" s="104"/>
      <c r="C1635" s="105" t="s">
        <v>1866</v>
      </c>
      <c r="D1635" s="105" t="s">
        <v>107</v>
      </c>
      <c r="E1635" s="106" t="s">
        <v>3610</v>
      </c>
      <c r="F1635" s="107" t="s">
        <v>3611</v>
      </c>
      <c r="G1635" s="108" t="s">
        <v>124</v>
      </c>
      <c r="H1635" s="109">
        <v>100</v>
      </c>
      <c r="I1635" s="110">
        <v>292</v>
      </c>
      <c r="J1635" s="110">
        <f>ROUND(I1635*H1635,2)</f>
        <v>29200</v>
      </c>
      <c r="K1635" s="107" t="s">
        <v>111</v>
      </c>
      <c r="L1635" s="25"/>
      <c r="M1635" s="111" t="s">
        <v>3</v>
      </c>
      <c r="N1635" s="112" t="s">
        <v>37</v>
      </c>
      <c r="O1635" s="113">
        <v>0</v>
      </c>
      <c r="P1635" s="113">
        <f>O1635*H1635</f>
        <v>0</v>
      </c>
      <c r="Q1635" s="113">
        <v>0</v>
      </c>
      <c r="R1635" s="113">
        <f>Q1635*H1635</f>
        <v>0</v>
      </c>
      <c r="S1635" s="113">
        <v>0</v>
      </c>
      <c r="T1635" s="114">
        <f>S1635*H1635</f>
        <v>0</v>
      </c>
      <c r="AR1635" s="115" t="s">
        <v>112</v>
      </c>
      <c r="AT1635" s="115" t="s">
        <v>107</v>
      </c>
      <c r="AU1635" s="115" t="s">
        <v>66</v>
      </c>
      <c r="AY1635" s="13" t="s">
        <v>113</v>
      </c>
      <c r="BE1635" s="116">
        <f>IF(N1635="základní",J1635,0)</f>
        <v>29200</v>
      </c>
      <c r="BF1635" s="116">
        <f>IF(N1635="snížená",J1635,0)</f>
        <v>0</v>
      </c>
      <c r="BG1635" s="116">
        <f>IF(N1635="zákl. přenesená",J1635,0)</f>
        <v>0</v>
      </c>
      <c r="BH1635" s="116">
        <f>IF(N1635="sníž. přenesená",J1635,0)</f>
        <v>0</v>
      </c>
      <c r="BI1635" s="116">
        <f>IF(N1635="nulová",J1635,0)</f>
        <v>0</v>
      </c>
      <c r="BJ1635" s="13" t="s">
        <v>74</v>
      </c>
      <c r="BK1635" s="116">
        <f>ROUND(I1635*H1635,2)</f>
        <v>29200</v>
      </c>
      <c r="BL1635" s="13" t="s">
        <v>112</v>
      </c>
      <c r="BM1635" s="115" t="s">
        <v>3612</v>
      </c>
    </row>
    <row r="1636" spans="2:65" s="1" customFormat="1" ht="39">
      <c r="B1636" s="25"/>
      <c r="D1636" s="117" t="s">
        <v>114</v>
      </c>
      <c r="F1636" s="118" t="s">
        <v>3613</v>
      </c>
      <c r="L1636" s="25"/>
      <c r="M1636" s="119"/>
      <c r="T1636" s="46"/>
      <c r="AT1636" s="13" t="s">
        <v>114</v>
      </c>
      <c r="AU1636" s="13" t="s">
        <v>66</v>
      </c>
    </row>
    <row r="1637" spans="2:65" s="1" customFormat="1" ht="16.5" customHeight="1">
      <c r="B1637" s="104"/>
      <c r="C1637" s="105" t="s">
        <v>3614</v>
      </c>
      <c r="D1637" s="105" t="s">
        <v>107</v>
      </c>
      <c r="E1637" s="106" t="s">
        <v>3615</v>
      </c>
      <c r="F1637" s="107" t="s">
        <v>3616</v>
      </c>
      <c r="G1637" s="108" t="s">
        <v>124</v>
      </c>
      <c r="H1637" s="109">
        <v>50</v>
      </c>
      <c r="I1637" s="110">
        <v>292</v>
      </c>
      <c r="J1637" s="110">
        <f>ROUND(I1637*H1637,2)</f>
        <v>14600</v>
      </c>
      <c r="K1637" s="107" t="s">
        <v>111</v>
      </c>
      <c r="L1637" s="25"/>
      <c r="M1637" s="111" t="s">
        <v>3</v>
      </c>
      <c r="N1637" s="112" t="s">
        <v>37</v>
      </c>
      <c r="O1637" s="113">
        <v>0</v>
      </c>
      <c r="P1637" s="113">
        <f>O1637*H1637</f>
        <v>0</v>
      </c>
      <c r="Q1637" s="113">
        <v>0</v>
      </c>
      <c r="R1637" s="113">
        <f>Q1637*H1637</f>
        <v>0</v>
      </c>
      <c r="S1637" s="113">
        <v>0</v>
      </c>
      <c r="T1637" s="114">
        <f>S1637*H1637</f>
        <v>0</v>
      </c>
      <c r="AR1637" s="115" t="s">
        <v>112</v>
      </c>
      <c r="AT1637" s="115" t="s">
        <v>107</v>
      </c>
      <c r="AU1637" s="115" t="s">
        <v>66</v>
      </c>
      <c r="AY1637" s="13" t="s">
        <v>113</v>
      </c>
      <c r="BE1637" s="116">
        <f>IF(N1637="základní",J1637,0)</f>
        <v>14600</v>
      </c>
      <c r="BF1637" s="116">
        <f>IF(N1637="snížená",J1637,0)</f>
        <v>0</v>
      </c>
      <c r="BG1637" s="116">
        <f>IF(N1637="zákl. přenesená",J1637,0)</f>
        <v>0</v>
      </c>
      <c r="BH1637" s="116">
        <f>IF(N1637="sníž. přenesená",J1637,0)</f>
        <v>0</v>
      </c>
      <c r="BI1637" s="116">
        <f>IF(N1637="nulová",J1637,0)</f>
        <v>0</v>
      </c>
      <c r="BJ1637" s="13" t="s">
        <v>74</v>
      </c>
      <c r="BK1637" s="116">
        <f>ROUND(I1637*H1637,2)</f>
        <v>14600</v>
      </c>
      <c r="BL1637" s="13" t="s">
        <v>112</v>
      </c>
      <c r="BM1637" s="115" t="s">
        <v>3617</v>
      </c>
    </row>
    <row r="1638" spans="2:65" s="1" customFormat="1" ht="39">
      <c r="B1638" s="25"/>
      <c r="D1638" s="117" t="s">
        <v>114</v>
      </c>
      <c r="F1638" s="118" t="s">
        <v>3618</v>
      </c>
      <c r="L1638" s="25"/>
      <c r="M1638" s="119"/>
      <c r="T1638" s="46"/>
      <c r="AT1638" s="13" t="s">
        <v>114</v>
      </c>
      <c r="AU1638" s="13" t="s">
        <v>66</v>
      </c>
    </row>
    <row r="1639" spans="2:65" s="1" customFormat="1" ht="16.5" customHeight="1">
      <c r="B1639" s="104"/>
      <c r="C1639" s="105" t="s">
        <v>1870</v>
      </c>
      <c r="D1639" s="105" t="s">
        <v>107</v>
      </c>
      <c r="E1639" s="106" t="s">
        <v>3619</v>
      </c>
      <c r="F1639" s="107" t="s">
        <v>3620</v>
      </c>
      <c r="G1639" s="108" t="s">
        <v>124</v>
      </c>
      <c r="H1639" s="109">
        <v>50</v>
      </c>
      <c r="I1639" s="110">
        <v>256</v>
      </c>
      <c r="J1639" s="110">
        <f>ROUND(I1639*H1639,2)</f>
        <v>12800</v>
      </c>
      <c r="K1639" s="107" t="s">
        <v>111</v>
      </c>
      <c r="L1639" s="25"/>
      <c r="M1639" s="111" t="s">
        <v>3</v>
      </c>
      <c r="N1639" s="112" t="s">
        <v>37</v>
      </c>
      <c r="O1639" s="113">
        <v>0</v>
      </c>
      <c r="P1639" s="113">
        <f>O1639*H1639</f>
        <v>0</v>
      </c>
      <c r="Q1639" s="113">
        <v>0</v>
      </c>
      <c r="R1639" s="113">
        <f>Q1639*H1639</f>
        <v>0</v>
      </c>
      <c r="S1639" s="113">
        <v>0</v>
      </c>
      <c r="T1639" s="114">
        <f>S1639*H1639</f>
        <v>0</v>
      </c>
      <c r="AR1639" s="115" t="s">
        <v>112</v>
      </c>
      <c r="AT1639" s="115" t="s">
        <v>107</v>
      </c>
      <c r="AU1639" s="115" t="s">
        <v>66</v>
      </c>
      <c r="AY1639" s="13" t="s">
        <v>113</v>
      </c>
      <c r="BE1639" s="116">
        <f>IF(N1639="základní",J1639,0)</f>
        <v>12800</v>
      </c>
      <c r="BF1639" s="116">
        <f>IF(N1639="snížená",J1639,0)</f>
        <v>0</v>
      </c>
      <c r="BG1639" s="116">
        <f>IF(N1639="zákl. přenesená",J1639,0)</f>
        <v>0</v>
      </c>
      <c r="BH1639" s="116">
        <f>IF(N1639="sníž. přenesená",J1639,0)</f>
        <v>0</v>
      </c>
      <c r="BI1639" s="116">
        <f>IF(N1639="nulová",J1639,0)</f>
        <v>0</v>
      </c>
      <c r="BJ1639" s="13" t="s">
        <v>74</v>
      </c>
      <c r="BK1639" s="116">
        <f>ROUND(I1639*H1639,2)</f>
        <v>12800</v>
      </c>
      <c r="BL1639" s="13" t="s">
        <v>112</v>
      </c>
      <c r="BM1639" s="115" t="s">
        <v>3621</v>
      </c>
    </row>
    <row r="1640" spans="2:65" s="1" customFormat="1" ht="39">
      <c r="B1640" s="25"/>
      <c r="D1640" s="117" t="s">
        <v>114</v>
      </c>
      <c r="F1640" s="118" t="s">
        <v>3622</v>
      </c>
      <c r="L1640" s="25"/>
      <c r="M1640" s="119"/>
      <c r="T1640" s="46"/>
      <c r="AT1640" s="13" t="s">
        <v>114</v>
      </c>
      <c r="AU1640" s="13" t="s">
        <v>66</v>
      </c>
    </row>
    <row r="1641" spans="2:65" s="1" customFormat="1" ht="16.5" customHeight="1">
      <c r="B1641" s="104"/>
      <c r="C1641" s="105" t="s">
        <v>3623</v>
      </c>
      <c r="D1641" s="105" t="s">
        <v>107</v>
      </c>
      <c r="E1641" s="106" t="s">
        <v>3624</v>
      </c>
      <c r="F1641" s="107" t="s">
        <v>3625</v>
      </c>
      <c r="G1641" s="108" t="s">
        <v>124</v>
      </c>
      <c r="H1641" s="109">
        <v>50</v>
      </c>
      <c r="I1641" s="110">
        <v>456</v>
      </c>
      <c r="J1641" s="110">
        <f>ROUND(I1641*H1641,2)</f>
        <v>22800</v>
      </c>
      <c r="K1641" s="107" t="s">
        <v>111</v>
      </c>
      <c r="L1641" s="25"/>
      <c r="M1641" s="111" t="s">
        <v>3</v>
      </c>
      <c r="N1641" s="112" t="s">
        <v>37</v>
      </c>
      <c r="O1641" s="113">
        <v>0</v>
      </c>
      <c r="P1641" s="113">
        <f>O1641*H1641</f>
        <v>0</v>
      </c>
      <c r="Q1641" s="113">
        <v>0</v>
      </c>
      <c r="R1641" s="113">
        <f>Q1641*H1641</f>
        <v>0</v>
      </c>
      <c r="S1641" s="113">
        <v>0</v>
      </c>
      <c r="T1641" s="114">
        <f>S1641*H1641</f>
        <v>0</v>
      </c>
      <c r="AR1641" s="115" t="s">
        <v>112</v>
      </c>
      <c r="AT1641" s="115" t="s">
        <v>107</v>
      </c>
      <c r="AU1641" s="115" t="s">
        <v>66</v>
      </c>
      <c r="AY1641" s="13" t="s">
        <v>113</v>
      </c>
      <c r="BE1641" s="116">
        <f>IF(N1641="základní",J1641,0)</f>
        <v>22800</v>
      </c>
      <c r="BF1641" s="116">
        <f>IF(N1641="snížená",J1641,0)</f>
        <v>0</v>
      </c>
      <c r="BG1641" s="116">
        <f>IF(N1641="zákl. přenesená",J1641,0)</f>
        <v>0</v>
      </c>
      <c r="BH1641" s="116">
        <f>IF(N1641="sníž. přenesená",J1641,0)</f>
        <v>0</v>
      </c>
      <c r="BI1641" s="116">
        <f>IF(N1641="nulová",J1641,0)</f>
        <v>0</v>
      </c>
      <c r="BJ1641" s="13" t="s">
        <v>74</v>
      </c>
      <c r="BK1641" s="116">
        <f>ROUND(I1641*H1641,2)</f>
        <v>22800</v>
      </c>
      <c r="BL1641" s="13" t="s">
        <v>112</v>
      </c>
      <c r="BM1641" s="115" t="s">
        <v>3626</v>
      </c>
    </row>
    <row r="1642" spans="2:65" s="1" customFormat="1" ht="39">
      <c r="B1642" s="25"/>
      <c r="D1642" s="117" t="s">
        <v>114</v>
      </c>
      <c r="F1642" s="118" t="s">
        <v>3627</v>
      </c>
      <c r="L1642" s="25"/>
      <c r="M1642" s="119"/>
      <c r="T1642" s="46"/>
      <c r="AT1642" s="13" t="s">
        <v>114</v>
      </c>
      <c r="AU1642" s="13" t="s">
        <v>66</v>
      </c>
    </row>
    <row r="1643" spans="2:65" s="1" customFormat="1" ht="16.5" customHeight="1">
      <c r="B1643" s="104"/>
      <c r="C1643" s="105" t="s">
        <v>1875</v>
      </c>
      <c r="D1643" s="105" t="s">
        <v>107</v>
      </c>
      <c r="E1643" s="106" t="s">
        <v>3628</v>
      </c>
      <c r="F1643" s="107" t="s">
        <v>3629</v>
      </c>
      <c r="G1643" s="108" t="s">
        <v>124</v>
      </c>
      <c r="H1643" s="109">
        <v>50</v>
      </c>
      <c r="I1643" s="110">
        <v>420</v>
      </c>
      <c r="J1643" s="110">
        <f>ROUND(I1643*H1643,2)</f>
        <v>21000</v>
      </c>
      <c r="K1643" s="107" t="s">
        <v>111</v>
      </c>
      <c r="L1643" s="25"/>
      <c r="M1643" s="111" t="s">
        <v>3</v>
      </c>
      <c r="N1643" s="112" t="s">
        <v>37</v>
      </c>
      <c r="O1643" s="113">
        <v>0</v>
      </c>
      <c r="P1643" s="113">
        <f>O1643*H1643</f>
        <v>0</v>
      </c>
      <c r="Q1643" s="113">
        <v>0</v>
      </c>
      <c r="R1643" s="113">
        <f>Q1643*H1643</f>
        <v>0</v>
      </c>
      <c r="S1643" s="113">
        <v>0</v>
      </c>
      <c r="T1643" s="114">
        <f>S1643*H1643</f>
        <v>0</v>
      </c>
      <c r="AR1643" s="115" t="s">
        <v>112</v>
      </c>
      <c r="AT1643" s="115" t="s">
        <v>107</v>
      </c>
      <c r="AU1643" s="115" t="s">
        <v>66</v>
      </c>
      <c r="AY1643" s="13" t="s">
        <v>113</v>
      </c>
      <c r="BE1643" s="116">
        <f>IF(N1643="základní",J1643,0)</f>
        <v>21000</v>
      </c>
      <c r="BF1643" s="116">
        <f>IF(N1643="snížená",J1643,0)</f>
        <v>0</v>
      </c>
      <c r="BG1643" s="116">
        <f>IF(N1643="zákl. přenesená",J1643,0)</f>
        <v>0</v>
      </c>
      <c r="BH1643" s="116">
        <f>IF(N1643="sníž. přenesená",J1643,0)</f>
        <v>0</v>
      </c>
      <c r="BI1643" s="116">
        <f>IF(N1643="nulová",J1643,0)</f>
        <v>0</v>
      </c>
      <c r="BJ1643" s="13" t="s">
        <v>74</v>
      </c>
      <c r="BK1643" s="116">
        <f>ROUND(I1643*H1643,2)</f>
        <v>21000</v>
      </c>
      <c r="BL1643" s="13" t="s">
        <v>112</v>
      </c>
      <c r="BM1643" s="115" t="s">
        <v>3630</v>
      </c>
    </row>
    <row r="1644" spans="2:65" s="1" customFormat="1" ht="39">
      <c r="B1644" s="25"/>
      <c r="D1644" s="117" t="s">
        <v>114</v>
      </c>
      <c r="F1644" s="118" t="s">
        <v>3631</v>
      </c>
      <c r="L1644" s="25"/>
      <c r="M1644" s="119"/>
      <c r="T1644" s="46"/>
      <c r="AT1644" s="13" t="s">
        <v>114</v>
      </c>
      <c r="AU1644" s="13" t="s">
        <v>66</v>
      </c>
    </row>
    <row r="1645" spans="2:65" s="1" customFormat="1" ht="16.5" customHeight="1">
      <c r="B1645" s="104"/>
      <c r="C1645" s="105" t="s">
        <v>3632</v>
      </c>
      <c r="D1645" s="105" t="s">
        <v>107</v>
      </c>
      <c r="E1645" s="106" t="s">
        <v>3633</v>
      </c>
      <c r="F1645" s="107" t="s">
        <v>3634</v>
      </c>
      <c r="G1645" s="108" t="s">
        <v>124</v>
      </c>
      <c r="H1645" s="109">
        <v>50</v>
      </c>
      <c r="I1645" s="110">
        <v>392</v>
      </c>
      <c r="J1645" s="110">
        <f>ROUND(I1645*H1645,2)</f>
        <v>19600</v>
      </c>
      <c r="K1645" s="107" t="s">
        <v>111</v>
      </c>
      <c r="L1645" s="25"/>
      <c r="M1645" s="111" t="s">
        <v>3</v>
      </c>
      <c r="N1645" s="112" t="s">
        <v>37</v>
      </c>
      <c r="O1645" s="113">
        <v>0</v>
      </c>
      <c r="P1645" s="113">
        <f>O1645*H1645</f>
        <v>0</v>
      </c>
      <c r="Q1645" s="113">
        <v>0</v>
      </c>
      <c r="R1645" s="113">
        <f>Q1645*H1645</f>
        <v>0</v>
      </c>
      <c r="S1645" s="113">
        <v>0</v>
      </c>
      <c r="T1645" s="114">
        <f>S1645*H1645</f>
        <v>0</v>
      </c>
      <c r="AR1645" s="115" t="s">
        <v>112</v>
      </c>
      <c r="AT1645" s="115" t="s">
        <v>107</v>
      </c>
      <c r="AU1645" s="115" t="s">
        <v>66</v>
      </c>
      <c r="AY1645" s="13" t="s">
        <v>113</v>
      </c>
      <c r="BE1645" s="116">
        <f>IF(N1645="základní",J1645,0)</f>
        <v>19600</v>
      </c>
      <c r="BF1645" s="116">
        <f>IF(N1645="snížená",J1645,0)</f>
        <v>0</v>
      </c>
      <c r="BG1645" s="116">
        <f>IF(N1645="zákl. přenesená",J1645,0)</f>
        <v>0</v>
      </c>
      <c r="BH1645" s="116">
        <f>IF(N1645="sníž. přenesená",J1645,0)</f>
        <v>0</v>
      </c>
      <c r="BI1645" s="116">
        <f>IF(N1645="nulová",J1645,0)</f>
        <v>0</v>
      </c>
      <c r="BJ1645" s="13" t="s">
        <v>74</v>
      </c>
      <c r="BK1645" s="116">
        <f>ROUND(I1645*H1645,2)</f>
        <v>19600</v>
      </c>
      <c r="BL1645" s="13" t="s">
        <v>112</v>
      </c>
      <c r="BM1645" s="115" t="s">
        <v>3635</v>
      </c>
    </row>
    <row r="1646" spans="2:65" s="1" customFormat="1" ht="39">
      <c r="B1646" s="25"/>
      <c r="D1646" s="117" t="s">
        <v>114</v>
      </c>
      <c r="F1646" s="118" t="s">
        <v>3636</v>
      </c>
      <c r="L1646" s="25"/>
      <c r="M1646" s="119"/>
      <c r="T1646" s="46"/>
      <c r="AT1646" s="13" t="s">
        <v>114</v>
      </c>
      <c r="AU1646" s="13" t="s">
        <v>66</v>
      </c>
    </row>
    <row r="1647" spans="2:65" s="1" customFormat="1" ht="16.5" customHeight="1">
      <c r="B1647" s="104"/>
      <c r="C1647" s="105" t="s">
        <v>1879</v>
      </c>
      <c r="D1647" s="105" t="s">
        <v>107</v>
      </c>
      <c r="E1647" s="106" t="s">
        <v>3637</v>
      </c>
      <c r="F1647" s="107" t="s">
        <v>3638</v>
      </c>
      <c r="G1647" s="108" t="s">
        <v>124</v>
      </c>
      <c r="H1647" s="109">
        <v>50</v>
      </c>
      <c r="I1647" s="110">
        <v>491</v>
      </c>
      <c r="J1647" s="110">
        <f>ROUND(I1647*H1647,2)</f>
        <v>24550</v>
      </c>
      <c r="K1647" s="107" t="s">
        <v>111</v>
      </c>
      <c r="L1647" s="25"/>
      <c r="M1647" s="111" t="s">
        <v>3</v>
      </c>
      <c r="N1647" s="112" t="s">
        <v>37</v>
      </c>
      <c r="O1647" s="113">
        <v>0</v>
      </c>
      <c r="P1647" s="113">
        <f>O1647*H1647</f>
        <v>0</v>
      </c>
      <c r="Q1647" s="113">
        <v>0</v>
      </c>
      <c r="R1647" s="113">
        <f>Q1647*H1647</f>
        <v>0</v>
      </c>
      <c r="S1647" s="113">
        <v>0</v>
      </c>
      <c r="T1647" s="114">
        <f>S1647*H1647</f>
        <v>0</v>
      </c>
      <c r="AR1647" s="115" t="s">
        <v>112</v>
      </c>
      <c r="AT1647" s="115" t="s">
        <v>107</v>
      </c>
      <c r="AU1647" s="115" t="s">
        <v>66</v>
      </c>
      <c r="AY1647" s="13" t="s">
        <v>113</v>
      </c>
      <c r="BE1647" s="116">
        <f>IF(N1647="základní",J1647,0)</f>
        <v>24550</v>
      </c>
      <c r="BF1647" s="116">
        <f>IF(N1647="snížená",J1647,0)</f>
        <v>0</v>
      </c>
      <c r="BG1647" s="116">
        <f>IF(N1647="zákl. přenesená",J1647,0)</f>
        <v>0</v>
      </c>
      <c r="BH1647" s="116">
        <f>IF(N1647="sníž. přenesená",J1647,0)</f>
        <v>0</v>
      </c>
      <c r="BI1647" s="116">
        <f>IF(N1647="nulová",J1647,0)</f>
        <v>0</v>
      </c>
      <c r="BJ1647" s="13" t="s">
        <v>74</v>
      </c>
      <c r="BK1647" s="116">
        <f>ROUND(I1647*H1647,2)</f>
        <v>24550</v>
      </c>
      <c r="BL1647" s="13" t="s">
        <v>112</v>
      </c>
      <c r="BM1647" s="115" t="s">
        <v>3639</v>
      </c>
    </row>
    <row r="1648" spans="2:65" s="1" customFormat="1" ht="39">
      <c r="B1648" s="25"/>
      <c r="D1648" s="117" t="s">
        <v>114</v>
      </c>
      <c r="F1648" s="118" t="s">
        <v>3640</v>
      </c>
      <c r="L1648" s="25"/>
      <c r="M1648" s="119"/>
      <c r="T1648" s="46"/>
      <c r="AT1648" s="13" t="s">
        <v>114</v>
      </c>
      <c r="AU1648" s="13" t="s">
        <v>66</v>
      </c>
    </row>
    <row r="1649" spans="2:65" s="1" customFormat="1" ht="16.5" customHeight="1">
      <c r="B1649" s="104"/>
      <c r="C1649" s="105" t="s">
        <v>3641</v>
      </c>
      <c r="D1649" s="105" t="s">
        <v>107</v>
      </c>
      <c r="E1649" s="106" t="s">
        <v>3642</v>
      </c>
      <c r="F1649" s="107" t="s">
        <v>3643</v>
      </c>
      <c r="G1649" s="108" t="s">
        <v>124</v>
      </c>
      <c r="H1649" s="109">
        <v>100</v>
      </c>
      <c r="I1649" s="110">
        <v>449</v>
      </c>
      <c r="J1649" s="110">
        <f>ROUND(I1649*H1649,2)</f>
        <v>44900</v>
      </c>
      <c r="K1649" s="107" t="s">
        <v>111</v>
      </c>
      <c r="L1649" s="25"/>
      <c r="M1649" s="111" t="s">
        <v>3</v>
      </c>
      <c r="N1649" s="112" t="s">
        <v>37</v>
      </c>
      <c r="O1649" s="113">
        <v>0</v>
      </c>
      <c r="P1649" s="113">
        <f>O1649*H1649</f>
        <v>0</v>
      </c>
      <c r="Q1649" s="113">
        <v>0</v>
      </c>
      <c r="R1649" s="113">
        <f>Q1649*H1649</f>
        <v>0</v>
      </c>
      <c r="S1649" s="113">
        <v>0</v>
      </c>
      <c r="T1649" s="114">
        <f>S1649*H1649</f>
        <v>0</v>
      </c>
      <c r="AR1649" s="115" t="s">
        <v>112</v>
      </c>
      <c r="AT1649" s="115" t="s">
        <v>107</v>
      </c>
      <c r="AU1649" s="115" t="s">
        <v>66</v>
      </c>
      <c r="AY1649" s="13" t="s">
        <v>113</v>
      </c>
      <c r="BE1649" s="116">
        <f>IF(N1649="základní",J1649,0)</f>
        <v>44900</v>
      </c>
      <c r="BF1649" s="116">
        <f>IF(N1649="snížená",J1649,0)</f>
        <v>0</v>
      </c>
      <c r="BG1649" s="116">
        <f>IF(N1649="zákl. přenesená",J1649,0)</f>
        <v>0</v>
      </c>
      <c r="BH1649" s="116">
        <f>IF(N1649="sníž. přenesená",J1649,0)</f>
        <v>0</v>
      </c>
      <c r="BI1649" s="116">
        <f>IF(N1649="nulová",J1649,0)</f>
        <v>0</v>
      </c>
      <c r="BJ1649" s="13" t="s">
        <v>74</v>
      </c>
      <c r="BK1649" s="116">
        <f>ROUND(I1649*H1649,2)</f>
        <v>44900</v>
      </c>
      <c r="BL1649" s="13" t="s">
        <v>112</v>
      </c>
      <c r="BM1649" s="115" t="s">
        <v>3644</v>
      </c>
    </row>
    <row r="1650" spans="2:65" s="1" customFormat="1" ht="39">
      <c r="B1650" s="25"/>
      <c r="D1650" s="117" t="s">
        <v>114</v>
      </c>
      <c r="F1650" s="118" t="s">
        <v>3645</v>
      </c>
      <c r="L1650" s="25"/>
      <c r="M1650" s="119"/>
      <c r="T1650" s="46"/>
      <c r="AT1650" s="13" t="s">
        <v>114</v>
      </c>
      <c r="AU1650" s="13" t="s">
        <v>66</v>
      </c>
    </row>
    <row r="1651" spans="2:65" s="1" customFormat="1" ht="16.5" customHeight="1">
      <c r="B1651" s="104"/>
      <c r="C1651" s="105" t="s">
        <v>1884</v>
      </c>
      <c r="D1651" s="105" t="s">
        <v>107</v>
      </c>
      <c r="E1651" s="106" t="s">
        <v>3646</v>
      </c>
      <c r="F1651" s="107" t="s">
        <v>3647</v>
      </c>
      <c r="G1651" s="108" t="s">
        <v>124</v>
      </c>
      <c r="H1651" s="109">
        <v>50</v>
      </c>
      <c r="I1651" s="110">
        <v>449</v>
      </c>
      <c r="J1651" s="110">
        <f>ROUND(I1651*H1651,2)</f>
        <v>22450</v>
      </c>
      <c r="K1651" s="107" t="s">
        <v>111</v>
      </c>
      <c r="L1651" s="25"/>
      <c r="M1651" s="111" t="s">
        <v>3</v>
      </c>
      <c r="N1651" s="112" t="s">
        <v>37</v>
      </c>
      <c r="O1651" s="113">
        <v>0</v>
      </c>
      <c r="P1651" s="113">
        <f>O1651*H1651</f>
        <v>0</v>
      </c>
      <c r="Q1651" s="113">
        <v>0</v>
      </c>
      <c r="R1651" s="113">
        <f>Q1651*H1651</f>
        <v>0</v>
      </c>
      <c r="S1651" s="113">
        <v>0</v>
      </c>
      <c r="T1651" s="114">
        <f>S1651*H1651</f>
        <v>0</v>
      </c>
      <c r="AR1651" s="115" t="s">
        <v>112</v>
      </c>
      <c r="AT1651" s="115" t="s">
        <v>107</v>
      </c>
      <c r="AU1651" s="115" t="s">
        <v>66</v>
      </c>
      <c r="AY1651" s="13" t="s">
        <v>113</v>
      </c>
      <c r="BE1651" s="116">
        <f>IF(N1651="základní",J1651,0)</f>
        <v>22450</v>
      </c>
      <c r="BF1651" s="116">
        <f>IF(N1651="snížená",J1651,0)</f>
        <v>0</v>
      </c>
      <c r="BG1651" s="116">
        <f>IF(N1651="zákl. přenesená",J1651,0)</f>
        <v>0</v>
      </c>
      <c r="BH1651" s="116">
        <f>IF(N1651="sníž. přenesená",J1651,0)</f>
        <v>0</v>
      </c>
      <c r="BI1651" s="116">
        <f>IF(N1651="nulová",J1651,0)</f>
        <v>0</v>
      </c>
      <c r="BJ1651" s="13" t="s">
        <v>74</v>
      </c>
      <c r="BK1651" s="116">
        <f>ROUND(I1651*H1651,2)</f>
        <v>22450</v>
      </c>
      <c r="BL1651" s="13" t="s">
        <v>112</v>
      </c>
      <c r="BM1651" s="115" t="s">
        <v>3648</v>
      </c>
    </row>
    <row r="1652" spans="2:65" s="1" customFormat="1" ht="39">
      <c r="B1652" s="25"/>
      <c r="D1652" s="117" t="s">
        <v>114</v>
      </c>
      <c r="F1652" s="118" t="s">
        <v>3649</v>
      </c>
      <c r="L1652" s="25"/>
      <c r="M1652" s="119"/>
      <c r="T1652" s="46"/>
      <c r="AT1652" s="13" t="s">
        <v>114</v>
      </c>
      <c r="AU1652" s="13" t="s">
        <v>66</v>
      </c>
    </row>
    <row r="1653" spans="2:65" s="1" customFormat="1" ht="16.5" customHeight="1">
      <c r="B1653" s="104"/>
      <c r="C1653" s="105" t="s">
        <v>3650</v>
      </c>
      <c r="D1653" s="105" t="s">
        <v>107</v>
      </c>
      <c r="E1653" s="106" t="s">
        <v>3651</v>
      </c>
      <c r="F1653" s="107" t="s">
        <v>3652</v>
      </c>
      <c r="G1653" s="108" t="s">
        <v>124</v>
      </c>
      <c r="H1653" s="109">
        <v>50</v>
      </c>
      <c r="I1653" s="110">
        <v>470</v>
      </c>
      <c r="J1653" s="110">
        <f>ROUND(I1653*H1653,2)</f>
        <v>23500</v>
      </c>
      <c r="K1653" s="107" t="s">
        <v>111</v>
      </c>
      <c r="L1653" s="25"/>
      <c r="M1653" s="111" t="s">
        <v>3</v>
      </c>
      <c r="N1653" s="112" t="s">
        <v>37</v>
      </c>
      <c r="O1653" s="113">
        <v>0</v>
      </c>
      <c r="P1653" s="113">
        <f>O1653*H1653</f>
        <v>0</v>
      </c>
      <c r="Q1653" s="113">
        <v>0</v>
      </c>
      <c r="R1653" s="113">
        <f>Q1653*H1653</f>
        <v>0</v>
      </c>
      <c r="S1653" s="113">
        <v>0</v>
      </c>
      <c r="T1653" s="114">
        <f>S1653*H1653</f>
        <v>0</v>
      </c>
      <c r="AR1653" s="115" t="s">
        <v>112</v>
      </c>
      <c r="AT1653" s="115" t="s">
        <v>107</v>
      </c>
      <c r="AU1653" s="115" t="s">
        <v>66</v>
      </c>
      <c r="AY1653" s="13" t="s">
        <v>113</v>
      </c>
      <c r="BE1653" s="116">
        <f>IF(N1653="základní",J1653,0)</f>
        <v>23500</v>
      </c>
      <c r="BF1653" s="116">
        <f>IF(N1653="snížená",J1653,0)</f>
        <v>0</v>
      </c>
      <c r="BG1653" s="116">
        <f>IF(N1653="zákl. přenesená",J1653,0)</f>
        <v>0</v>
      </c>
      <c r="BH1653" s="116">
        <f>IF(N1653="sníž. přenesená",J1653,0)</f>
        <v>0</v>
      </c>
      <c r="BI1653" s="116">
        <f>IF(N1653="nulová",J1653,0)</f>
        <v>0</v>
      </c>
      <c r="BJ1653" s="13" t="s">
        <v>74</v>
      </c>
      <c r="BK1653" s="116">
        <f>ROUND(I1653*H1653,2)</f>
        <v>23500</v>
      </c>
      <c r="BL1653" s="13" t="s">
        <v>112</v>
      </c>
      <c r="BM1653" s="115" t="s">
        <v>3653</v>
      </c>
    </row>
    <row r="1654" spans="2:65" s="1" customFormat="1" ht="39">
      <c r="B1654" s="25"/>
      <c r="D1654" s="117" t="s">
        <v>114</v>
      </c>
      <c r="F1654" s="118" t="s">
        <v>3654</v>
      </c>
      <c r="L1654" s="25"/>
      <c r="M1654" s="119"/>
      <c r="T1654" s="46"/>
      <c r="AT1654" s="13" t="s">
        <v>114</v>
      </c>
      <c r="AU1654" s="13" t="s">
        <v>66</v>
      </c>
    </row>
    <row r="1655" spans="2:65" s="1" customFormat="1" ht="16.5" customHeight="1">
      <c r="B1655" s="104"/>
      <c r="C1655" s="105" t="s">
        <v>1888</v>
      </c>
      <c r="D1655" s="105" t="s">
        <v>107</v>
      </c>
      <c r="E1655" s="106" t="s">
        <v>3655</v>
      </c>
      <c r="F1655" s="107" t="s">
        <v>3656</v>
      </c>
      <c r="G1655" s="108" t="s">
        <v>124</v>
      </c>
      <c r="H1655" s="109">
        <v>50</v>
      </c>
      <c r="I1655" s="110">
        <v>427</v>
      </c>
      <c r="J1655" s="110">
        <f>ROUND(I1655*H1655,2)</f>
        <v>21350</v>
      </c>
      <c r="K1655" s="107" t="s">
        <v>111</v>
      </c>
      <c r="L1655" s="25"/>
      <c r="M1655" s="111" t="s">
        <v>3</v>
      </c>
      <c r="N1655" s="112" t="s">
        <v>37</v>
      </c>
      <c r="O1655" s="113">
        <v>0</v>
      </c>
      <c r="P1655" s="113">
        <f>O1655*H1655</f>
        <v>0</v>
      </c>
      <c r="Q1655" s="113">
        <v>0</v>
      </c>
      <c r="R1655" s="113">
        <f>Q1655*H1655</f>
        <v>0</v>
      </c>
      <c r="S1655" s="113">
        <v>0</v>
      </c>
      <c r="T1655" s="114">
        <f>S1655*H1655</f>
        <v>0</v>
      </c>
      <c r="AR1655" s="115" t="s">
        <v>112</v>
      </c>
      <c r="AT1655" s="115" t="s">
        <v>107</v>
      </c>
      <c r="AU1655" s="115" t="s">
        <v>66</v>
      </c>
      <c r="AY1655" s="13" t="s">
        <v>113</v>
      </c>
      <c r="BE1655" s="116">
        <f>IF(N1655="základní",J1655,0)</f>
        <v>21350</v>
      </c>
      <c r="BF1655" s="116">
        <f>IF(N1655="snížená",J1655,0)</f>
        <v>0</v>
      </c>
      <c r="BG1655" s="116">
        <f>IF(N1655="zákl. přenesená",J1655,0)</f>
        <v>0</v>
      </c>
      <c r="BH1655" s="116">
        <f>IF(N1655="sníž. přenesená",J1655,0)</f>
        <v>0</v>
      </c>
      <c r="BI1655" s="116">
        <f>IF(N1655="nulová",J1655,0)</f>
        <v>0</v>
      </c>
      <c r="BJ1655" s="13" t="s">
        <v>74</v>
      </c>
      <c r="BK1655" s="116">
        <f>ROUND(I1655*H1655,2)</f>
        <v>21350</v>
      </c>
      <c r="BL1655" s="13" t="s">
        <v>112</v>
      </c>
      <c r="BM1655" s="115" t="s">
        <v>3657</v>
      </c>
    </row>
    <row r="1656" spans="2:65" s="1" customFormat="1" ht="39">
      <c r="B1656" s="25"/>
      <c r="D1656" s="117" t="s">
        <v>114</v>
      </c>
      <c r="F1656" s="118" t="s">
        <v>3658</v>
      </c>
      <c r="L1656" s="25"/>
      <c r="M1656" s="119"/>
      <c r="T1656" s="46"/>
      <c r="AT1656" s="13" t="s">
        <v>114</v>
      </c>
      <c r="AU1656" s="13" t="s">
        <v>66</v>
      </c>
    </row>
    <row r="1657" spans="2:65" s="1" customFormat="1" ht="16.5" customHeight="1">
      <c r="B1657" s="104"/>
      <c r="C1657" s="105" t="s">
        <v>3659</v>
      </c>
      <c r="D1657" s="105" t="s">
        <v>107</v>
      </c>
      <c r="E1657" s="106" t="s">
        <v>3660</v>
      </c>
      <c r="F1657" s="107" t="s">
        <v>3661</v>
      </c>
      <c r="G1657" s="108" t="s">
        <v>124</v>
      </c>
      <c r="H1657" s="109">
        <v>50</v>
      </c>
      <c r="I1657" s="110">
        <v>427</v>
      </c>
      <c r="J1657" s="110">
        <f>ROUND(I1657*H1657,2)</f>
        <v>21350</v>
      </c>
      <c r="K1657" s="107" t="s">
        <v>111</v>
      </c>
      <c r="L1657" s="25"/>
      <c r="M1657" s="111" t="s">
        <v>3</v>
      </c>
      <c r="N1657" s="112" t="s">
        <v>37</v>
      </c>
      <c r="O1657" s="113">
        <v>0</v>
      </c>
      <c r="P1657" s="113">
        <f>O1657*H1657</f>
        <v>0</v>
      </c>
      <c r="Q1657" s="113">
        <v>0</v>
      </c>
      <c r="R1657" s="113">
        <f>Q1657*H1657</f>
        <v>0</v>
      </c>
      <c r="S1657" s="113">
        <v>0</v>
      </c>
      <c r="T1657" s="114">
        <f>S1657*H1657</f>
        <v>0</v>
      </c>
      <c r="AR1657" s="115" t="s">
        <v>112</v>
      </c>
      <c r="AT1657" s="115" t="s">
        <v>107</v>
      </c>
      <c r="AU1657" s="115" t="s">
        <v>66</v>
      </c>
      <c r="AY1657" s="13" t="s">
        <v>113</v>
      </c>
      <c r="BE1657" s="116">
        <f>IF(N1657="základní",J1657,0)</f>
        <v>21350</v>
      </c>
      <c r="BF1657" s="116">
        <f>IF(N1657="snížená",J1657,0)</f>
        <v>0</v>
      </c>
      <c r="BG1657" s="116">
        <f>IF(N1657="zákl. přenesená",J1657,0)</f>
        <v>0</v>
      </c>
      <c r="BH1657" s="116">
        <f>IF(N1657="sníž. přenesená",J1657,0)</f>
        <v>0</v>
      </c>
      <c r="BI1657" s="116">
        <f>IF(N1657="nulová",J1657,0)</f>
        <v>0</v>
      </c>
      <c r="BJ1657" s="13" t="s">
        <v>74</v>
      </c>
      <c r="BK1657" s="116">
        <f>ROUND(I1657*H1657,2)</f>
        <v>21350</v>
      </c>
      <c r="BL1657" s="13" t="s">
        <v>112</v>
      </c>
      <c r="BM1657" s="115" t="s">
        <v>3662</v>
      </c>
    </row>
    <row r="1658" spans="2:65" s="1" customFormat="1" ht="39">
      <c r="B1658" s="25"/>
      <c r="D1658" s="117" t="s">
        <v>114</v>
      </c>
      <c r="F1658" s="118" t="s">
        <v>3663</v>
      </c>
      <c r="L1658" s="25"/>
      <c r="M1658" s="119"/>
      <c r="T1658" s="46"/>
      <c r="AT1658" s="13" t="s">
        <v>114</v>
      </c>
      <c r="AU1658" s="13" t="s">
        <v>66</v>
      </c>
    </row>
    <row r="1659" spans="2:65" s="1" customFormat="1" ht="16.5" customHeight="1">
      <c r="B1659" s="104"/>
      <c r="C1659" s="105" t="s">
        <v>1893</v>
      </c>
      <c r="D1659" s="105" t="s">
        <v>107</v>
      </c>
      <c r="E1659" s="106" t="s">
        <v>3664</v>
      </c>
      <c r="F1659" s="107" t="s">
        <v>3665</v>
      </c>
      <c r="G1659" s="108" t="s">
        <v>124</v>
      </c>
      <c r="H1659" s="109">
        <v>50</v>
      </c>
      <c r="I1659" s="110">
        <v>356</v>
      </c>
      <c r="J1659" s="110">
        <f>ROUND(I1659*H1659,2)</f>
        <v>17800</v>
      </c>
      <c r="K1659" s="107" t="s">
        <v>111</v>
      </c>
      <c r="L1659" s="25"/>
      <c r="M1659" s="111" t="s">
        <v>3</v>
      </c>
      <c r="N1659" s="112" t="s">
        <v>37</v>
      </c>
      <c r="O1659" s="113">
        <v>0</v>
      </c>
      <c r="P1659" s="113">
        <f>O1659*H1659</f>
        <v>0</v>
      </c>
      <c r="Q1659" s="113">
        <v>0</v>
      </c>
      <c r="R1659" s="113">
        <f>Q1659*H1659</f>
        <v>0</v>
      </c>
      <c r="S1659" s="113">
        <v>0</v>
      </c>
      <c r="T1659" s="114">
        <f>S1659*H1659</f>
        <v>0</v>
      </c>
      <c r="AR1659" s="115" t="s">
        <v>112</v>
      </c>
      <c r="AT1659" s="115" t="s">
        <v>107</v>
      </c>
      <c r="AU1659" s="115" t="s">
        <v>66</v>
      </c>
      <c r="AY1659" s="13" t="s">
        <v>113</v>
      </c>
      <c r="BE1659" s="116">
        <f>IF(N1659="základní",J1659,0)</f>
        <v>17800</v>
      </c>
      <c r="BF1659" s="116">
        <f>IF(N1659="snížená",J1659,0)</f>
        <v>0</v>
      </c>
      <c r="BG1659" s="116">
        <f>IF(N1659="zákl. přenesená",J1659,0)</f>
        <v>0</v>
      </c>
      <c r="BH1659" s="116">
        <f>IF(N1659="sníž. přenesená",J1659,0)</f>
        <v>0</v>
      </c>
      <c r="BI1659" s="116">
        <f>IF(N1659="nulová",J1659,0)</f>
        <v>0</v>
      </c>
      <c r="BJ1659" s="13" t="s">
        <v>74</v>
      </c>
      <c r="BK1659" s="116">
        <f>ROUND(I1659*H1659,2)</f>
        <v>17800</v>
      </c>
      <c r="BL1659" s="13" t="s">
        <v>112</v>
      </c>
      <c r="BM1659" s="115" t="s">
        <v>3666</v>
      </c>
    </row>
    <row r="1660" spans="2:65" s="1" customFormat="1" ht="39">
      <c r="B1660" s="25"/>
      <c r="D1660" s="117" t="s">
        <v>114</v>
      </c>
      <c r="F1660" s="118" t="s">
        <v>3667</v>
      </c>
      <c r="L1660" s="25"/>
      <c r="M1660" s="119"/>
      <c r="T1660" s="46"/>
      <c r="AT1660" s="13" t="s">
        <v>114</v>
      </c>
      <c r="AU1660" s="13" t="s">
        <v>66</v>
      </c>
    </row>
    <row r="1661" spans="2:65" s="1" customFormat="1" ht="16.5" customHeight="1">
      <c r="B1661" s="104"/>
      <c r="C1661" s="105" t="s">
        <v>3668</v>
      </c>
      <c r="D1661" s="105" t="s">
        <v>107</v>
      </c>
      <c r="E1661" s="106" t="s">
        <v>3669</v>
      </c>
      <c r="F1661" s="107" t="s">
        <v>3670</v>
      </c>
      <c r="G1661" s="108" t="s">
        <v>124</v>
      </c>
      <c r="H1661" s="109">
        <v>50</v>
      </c>
      <c r="I1661" s="110">
        <v>321</v>
      </c>
      <c r="J1661" s="110">
        <f>ROUND(I1661*H1661,2)</f>
        <v>16050</v>
      </c>
      <c r="K1661" s="107" t="s">
        <v>111</v>
      </c>
      <c r="L1661" s="25"/>
      <c r="M1661" s="111" t="s">
        <v>3</v>
      </c>
      <c r="N1661" s="112" t="s">
        <v>37</v>
      </c>
      <c r="O1661" s="113">
        <v>0</v>
      </c>
      <c r="P1661" s="113">
        <f>O1661*H1661</f>
        <v>0</v>
      </c>
      <c r="Q1661" s="113">
        <v>0</v>
      </c>
      <c r="R1661" s="113">
        <f>Q1661*H1661</f>
        <v>0</v>
      </c>
      <c r="S1661" s="113">
        <v>0</v>
      </c>
      <c r="T1661" s="114">
        <f>S1661*H1661</f>
        <v>0</v>
      </c>
      <c r="AR1661" s="115" t="s">
        <v>112</v>
      </c>
      <c r="AT1661" s="115" t="s">
        <v>107</v>
      </c>
      <c r="AU1661" s="115" t="s">
        <v>66</v>
      </c>
      <c r="AY1661" s="13" t="s">
        <v>113</v>
      </c>
      <c r="BE1661" s="116">
        <f>IF(N1661="základní",J1661,0)</f>
        <v>16050</v>
      </c>
      <c r="BF1661" s="116">
        <f>IF(N1661="snížená",J1661,0)</f>
        <v>0</v>
      </c>
      <c r="BG1661" s="116">
        <f>IF(N1661="zákl. přenesená",J1661,0)</f>
        <v>0</v>
      </c>
      <c r="BH1661" s="116">
        <f>IF(N1661="sníž. přenesená",J1661,0)</f>
        <v>0</v>
      </c>
      <c r="BI1661" s="116">
        <f>IF(N1661="nulová",J1661,0)</f>
        <v>0</v>
      </c>
      <c r="BJ1661" s="13" t="s">
        <v>74</v>
      </c>
      <c r="BK1661" s="116">
        <f>ROUND(I1661*H1661,2)</f>
        <v>16050</v>
      </c>
      <c r="BL1661" s="13" t="s">
        <v>112</v>
      </c>
      <c r="BM1661" s="115" t="s">
        <v>3671</v>
      </c>
    </row>
    <row r="1662" spans="2:65" s="1" customFormat="1" ht="39">
      <c r="B1662" s="25"/>
      <c r="D1662" s="117" t="s">
        <v>114</v>
      </c>
      <c r="F1662" s="118" t="s">
        <v>3672</v>
      </c>
      <c r="L1662" s="25"/>
      <c r="M1662" s="119"/>
      <c r="T1662" s="46"/>
      <c r="AT1662" s="13" t="s">
        <v>114</v>
      </c>
      <c r="AU1662" s="13" t="s">
        <v>66</v>
      </c>
    </row>
    <row r="1663" spans="2:65" s="1" customFormat="1" ht="16.5" customHeight="1">
      <c r="B1663" s="104"/>
      <c r="C1663" s="105" t="s">
        <v>1897</v>
      </c>
      <c r="D1663" s="105" t="s">
        <v>107</v>
      </c>
      <c r="E1663" s="106" t="s">
        <v>3673</v>
      </c>
      <c r="F1663" s="107" t="s">
        <v>3674</v>
      </c>
      <c r="G1663" s="108" t="s">
        <v>124</v>
      </c>
      <c r="H1663" s="109">
        <v>50</v>
      </c>
      <c r="I1663" s="110">
        <v>321</v>
      </c>
      <c r="J1663" s="110">
        <f>ROUND(I1663*H1663,2)</f>
        <v>16050</v>
      </c>
      <c r="K1663" s="107" t="s">
        <v>111</v>
      </c>
      <c r="L1663" s="25"/>
      <c r="M1663" s="111" t="s">
        <v>3</v>
      </c>
      <c r="N1663" s="112" t="s">
        <v>37</v>
      </c>
      <c r="O1663" s="113">
        <v>0</v>
      </c>
      <c r="P1663" s="113">
        <f>O1663*H1663</f>
        <v>0</v>
      </c>
      <c r="Q1663" s="113">
        <v>0</v>
      </c>
      <c r="R1663" s="113">
        <f>Q1663*H1663</f>
        <v>0</v>
      </c>
      <c r="S1663" s="113">
        <v>0</v>
      </c>
      <c r="T1663" s="114">
        <f>S1663*H1663</f>
        <v>0</v>
      </c>
      <c r="AR1663" s="115" t="s">
        <v>112</v>
      </c>
      <c r="AT1663" s="115" t="s">
        <v>107</v>
      </c>
      <c r="AU1663" s="115" t="s">
        <v>66</v>
      </c>
      <c r="AY1663" s="13" t="s">
        <v>113</v>
      </c>
      <c r="BE1663" s="116">
        <f>IF(N1663="základní",J1663,0)</f>
        <v>16050</v>
      </c>
      <c r="BF1663" s="116">
        <f>IF(N1663="snížená",J1663,0)</f>
        <v>0</v>
      </c>
      <c r="BG1663" s="116">
        <f>IF(N1663="zákl. přenesená",J1663,0)</f>
        <v>0</v>
      </c>
      <c r="BH1663" s="116">
        <f>IF(N1663="sníž. přenesená",J1663,0)</f>
        <v>0</v>
      </c>
      <c r="BI1663" s="116">
        <f>IF(N1663="nulová",J1663,0)</f>
        <v>0</v>
      </c>
      <c r="BJ1663" s="13" t="s">
        <v>74</v>
      </c>
      <c r="BK1663" s="116">
        <f>ROUND(I1663*H1663,2)</f>
        <v>16050</v>
      </c>
      <c r="BL1663" s="13" t="s">
        <v>112</v>
      </c>
      <c r="BM1663" s="115" t="s">
        <v>3675</v>
      </c>
    </row>
    <row r="1664" spans="2:65" s="1" customFormat="1" ht="39">
      <c r="B1664" s="25"/>
      <c r="D1664" s="117" t="s">
        <v>114</v>
      </c>
      <c r="F1664" s="118" t="s">
        <v>3676</v>
      </c>
      <c r="L1664" s="25"/>
      <c r="M1664" s="119"/>
      <c r="T1664" s="46"/>
      <c r="AT1664" s="13" t="s">
        <v>114</v>
      </c>
      <c r="AU1664" s="13" t="s">
        <v>66</v>
      </c>
    </row>
    <row r="1665" spans="2:65" s="1" customFormat="1" ht="16.5" customHeight="1">
      <c r="B1665" s="104"/>
      <c r="C1665" s="105" t="s">
        <v>3677</v>
      </c>
      <c r="D1665" s="105" t="s">
        <v>107</v>
      </c>
      <c r="E1665" s="106" t="s">
        <v>3678</v>
      </c>
      <c r="F1665" s="107" t="s">
        <v>3679</v>
      </c>
      <c r="G1665" s="108" t="s">
        <v>124</v>
      </c>
      <c r="H1665" s="109">
        <v>50</v>
      </c>
      <c r="I1665" s="110">
        <v>498</v>
      </c>
      <c r="J1665" s="110">
        <f>ROUND(I1665*H1665,2)</f>
        <v>24900</v>
      </c>
      <c r="K1665" s="107" t="s">
        <v>111</v>
      </c>
      <c r="L1665" s="25"/>
      <c r="M1665" s="111" t="s">
        <v>3</v>
      </c>
      <c r="N1665" s="112" t="s">
        <v>37</v>
      </c>
      <c r="O1665" s="113">
        <v>0</v>
      </c>
      <c r="P1665" s="113">
        <f>O1665*H1665</f>
        <v>0</v>
      </c>
      <c r="Q1665" s="113">
        <v>0</v>
      </c>
      <c r="R1665" s="113">
        <f>Q1665*H1665</f>
        <v>0</v>
      </c>
      <c r="S1665" s="113">
        <v>0</v>
      </c>
      <c r="T1665" s="114">
        <f>S1665*H1665</f>
        <v>0</v>
      </c>
      <c r="AR1665" s="115" t="s">
        <v>112</v>
      </c>
      <c r="AT1665" s="115" t="s">
        <v>107</v>
      </c>
      <c r="AU1665" s="115" t="s">
        <v>66</v>
      </c>
      <c r="AY1665" s="13" t="s">
        <v>113</v>
      </c>
      <c r="BE1665" s="116">
        <f>IF(N1665="základní",J1665,0)</f>
        <v>24900</v>
      </c>
      <c r="BF1665" s="116">
        <f>IF(N1665="snížená",J1665,0)</f>
        <v>0</v>
      </c>
      <c r="BG1665" s="116">
        <f>IF(N1665="zákl. přenesená",J1665,0)</f>
        <v>0</v>
      </c>
      <c r="BH1665" s="116">
        <f>IF(N1665="sníž. přenesená",J1665,0)</f>
        <v>0</v>
      </c>
      <c r="BI1665" s="116">
        <f>IF(N1665="nulová",J1665,0)</f>
        <v>0</v>
      </c>
      <c r="BJ1665" s="13" t="s">
        <v>74</v>
      </c>
      <c r="BK1665" s="116">
        <f>ROUND(I1665*H1665,2)</f>
        <v>24900</v>
      </c>
      <c r="BL1665" s="13" t="s">
        <v>112</v>
      </c>
      <c r="BM1665" s="115" t="s">
        <v>3680</v>
      </c>
    </row>
    <row r="1666" spans="2:65" s="1" customFormat="1" ht="39">
      <c r="B1666" s="25"/>
      <c r="D1666" s="117" t="s">
        <v>114</v>
      </c>
      <c r="F1666" s="118" t="s">
        <v>3681</v>
      </c>
      <c r="L1666" s="25"/>
      <c r="M1666" s="119"/>
      <c r="T1666" s="46"/>
      <c r="AT1666" s="13" t="s">
        <v>114</v>
      </c>
      <c r="AU1666" s="13" t="s">
        <v>66</v>
      </c>
    </row>
    <row r="1667" spans="2:65" s="1" customFormat="1" ht="16.5" customHeight="1">
      <c r="B1667" s="104"/>
      <c r="C1667" s="105" t="s">
        <v>1902</v>
      </c>
      <c r="D1667" s="105" t="s">
        <v>107</v>
      </c>
      <c r="E1667" s="106" t="s">
        <v>3682</v>
      </c>
      <c r="F1667" s="107" t="s">
        <v>3683</v>
      </c>
      <c r="G1667" s="108" t="s">
        <v>124</v>
      </c>
      <c r="H1667" s="109">
        <v>50</v>
      </c>
      <c r="I1667" s="110">
        <v>463</v>
      </c>
      <c r="J1667" s="110">
        <f>ROUND(I1667*H1667,2)</f>
        <v>23150</v>
      </c>
      <c r="K1667" s="107" t="s">
        <v>111</v>
      </c>
      <c r="L1667" s="25"/>
      <c r="M1667" s="111" t="s">
        <v>3</v>
      </c>
      <c r="N1667" s="112" t="s">
        <v>37</v>
      </c>
      <c r="O1667" s="113">
        <v>0</v>
      </c>
      <c r="P1667" s="113">
        <f>O1667*H1667</f>
        <v>0</v>
      </c>
      <c r="Q1667" s="113">
        <v>0</v>
      </c>
      <c r="R1667" s="113">
        <f>Q1667*H1667</f>
        <v>0</v>
      </c>
      <c r="S1667" s="113">
        <v>0</v>
      </c>
      <c r="T1667" s="114">
        <f>S1667*H1667</f>
        <v>0</v>
      </c>
      <c r="AR1667" s="115" t="s">
        <v>112</v>
      </c>
      <c r="AT1667" s="115" t="s">
        <v>107</v>
      </c>
      <c r="AU1667" s="115" t="s">
        <v>66</v>
      </c>
      <c r="AY1667" s="13" t="s">
        <v>113</v>
      </c>
      <c r="BE1667" s="116">
        <f>IF(N1667="základní",J1667,0)</f>
        <v>23150</v>
      </c>
      <c r="BF1667" s="116">
        <f>IF(N1667="snížená",J1667,0)</f>
        <v>0</v>
      </c>
      <c r="BG1667" s="116">
        <f>IF(N1667="zákl. přenesená",J1667,0)</f>
        <v>0</v>
      </c>
      <c r="BH1667" s="116">
        <f>IF(N1667="sníž. přenesená",J1667,0)</f>
        <v>0</v>
      </c>
      <c r="BI1667" s="116">
        <f>IF(N1667="nulová",J1667,0)</f>
        <v>0</v>
      </c>
      <c r="BJ1667" s="13" t="s">
        <v>74</v>
      </c>
      <c r="BK1667" s="116">
        <f>ROUND(I1667*H1667,2)</f>
        <v>23150</v>
      </c>
      <c r="BL1667" s="13" t="s">
        <v>112</v>
      </c>
      <c r="BM1667" s="115" t="s">
        <v>3684</v>
      </c>
    </row>
    <row r="1668" spans="2:65" s="1" customFormat="1" ht="39">
      <c r="B1668" s="25"/>
      <c r="D1668" s="117" t="s">
        <v>114</v>
      </c>
      <c r="F1668" s="118" t="s">
        <v>3685</v>
      </c>
      <c r="L1668" s="25"/>
      <c r="M1668" s="119"/>
      <c r="T1668" s="46"/>
      <c r="AT1668" s="13" t="s">
        <v>114</v>
      </c>
      <c r="AU1668" s="13" t="s">
        <v>66</v>
      </c>
    </row>
    <row r="1669" spans="2:65" s="1" customFormat="1" ht="16.5" customHeight="1">
      <c r="B1669" s="104"/>
      <c r="C1669" s="105" t="s">
        <v>3686</v>
      </c>
      <c r="D1669" s="105" t="s">
        <v>107</v>
      </c>
      <c r="E1669" s="106" t="s">
        <v>3687</v>
      </c>
      <c r="F1669" s="107" t="s">
        <v>3688</v>
      </c>
      <c r="G1669" s="108" t="s">
        <v>124</v>
      </c>
      <c r="H1669" s="109">
        <v>50</v>
      </c>
      <c r="I1669" s="110">
        <v>463</v>
      </c>
      <c r="J1669" s="110">
        <f>ROUND(I1669*H1669,2)</f>
        <v>23150</v>
      </c>
      <c r="K1669" s="107" t="s">
        <v>111</v>
      </c>
      <c r="L1669" s="25"/>
      <c r="M1669" s="111" t="s">
        <v>3</v>
      </c>
      <c r="N1669" s="112" t="s">
        <v>37</v>
      </c>
      <c r="O1669" s="113">
        <v>0</v>
      </c>
      <c r="P1669" s="113">
        <f>O1669*H1669</f>
        <v>0</v>
      </c>
      <c r="Q1669" s="113">
        <v>0</v>
      </c>
      <c r="R1669" s="113">
        <f>Q1669*H1669</f>
        <v>0</v>
      </c>
      <c r="S1669" s="113">
        <v>0</v>
      </c>
      <c r="T1669" s="114">
        <f>S1669*H1669</f>
        <v>0</v>
      </c>
      <c r="AR1669" s="115" t="s">
        <v>112</v>
      </c>
      <c r="AT1669" s="115" t="s">
        <v>107</v>
      </c>
      <c r="AU1669" s="115" t="s">
        <v>66</v>
      </c>
      <c r="AY1669" s="13" t="s">
        <v>113</v>
      </c>
      <c r="BE1669" s="116">
        <f>IF(N1669="základní",J1669,0)</f>
        <v>23150</v>
      </c>
      <c r="BF1669" s="116">
        <f>IF(N1669="snížená",J1669,0)</f>
        <v>0</v>
      </c>
      <c r="BG1669" s="116">
        <f>IF(N1669="zákl. přenesená",J1669,0)</f>
        <v>0</v>
      </c>
      <c r="BH1669" s="116">
        <f>IF(N1669="sníž. přenesená",J1669,0)</f>
        <v>0</v>
      </c>
      <c r="BI1669" s="116">
        <f>IF(N1669="nulová",J1669,0)</f>
        <v>0</v>
      </c>
      <c r="BJ1669" s="13" t="s">
        <v>74</v>
      </c>
      <c r="BK1669" s="116">
        <f>ROUND(I1669*H1669,2)</f>
        <v>23150</v>
      </c>
      <c r="BL1669" s="13" t="s">
        <v>112</v>
      </c>
      <c r="BM1669" s="115" t="s">
        <v>3689</v>
      </c>
    </row>
    <row r="1670" spans="2:65" s="1" customFormat="1" ht="39">
      <c r="B1670" s="25"/>
      <c r="D1670" s="117" t="s">
        <v>114</v>
      </c>
      <c r="F1670" s="118" t="s">
        <v>3690</v>
      </c>
      <c r="L1670" s="25"/>
      <c r="M1670" s="119"/>
      <c r="T1670" s="46"/>
      <c r="AT1670" s="13" t="s">
        <v>114</v>
      </c>
      <c r="AU1670" s="13" t="s">
        <v>66</v>
      </c>
    </row>
    <row r="1671" spans="2:65" s="1" customFormat="1" ht="16.5" customHeight="1">
      <c r="B1671" s="104"/>
      <c r="C1671" s="105" t="s">
        <v>1906</v>
      </c>
      <c r="D1671" s="105" t="s">
        <v>107</v>
      </c>
      <c r="E1671" s="106" t="s">
        <v>3691</v>
      </c>
      <c r="F1671" s="107" t="s">
        <v>3692</v>
      </c>
      <c r="G1671" s="108" t="s">
        <v>124</v>
      </c>
      <c r="H1671" s="109">
        <v>50</v>
      </c>
      <c r="I1671" s="110">
        <v>506</v>
      </c>
      <c r="J1671" s="110">
        <f>ROUND(I1671*H1671,2)</f>
        <v>25300</v>
      </c>
      <c r="K1671" s="107" t="s">
        <v>111</v>
      </c>
      <c r="L1671" s="25"/>
      <c r="M1671" s="111" t="s">
        <v>3</v>
      </c>
      <c r="N1671" s="112" t="s">
        <v>37</v>
      </c>
      <c r="O1671" s="113">
        <v>0</v>
      </c>
      <c r="P1671" s="113">
        <f>O1671*H1671</f>
        <v>0</v>
      </c>
      <c r="Q1671" s="113">
        <v>0</v>
      </c>
      <c r="R1671" s="113">
        <f>Q1671*H1671</f>
        <v>0</v>
      </c>
      <c r="S1671" s="113">
        <v>0</v>
      </c>
      <c r="T1671" s="114">
        <f>S1671*H1671</f>
        <v>0</v>
      </c>
      <c r="AR1671" s="115" t="s">
        <v>112</v>
      </c>
      <c r="AT1671" s="115" t="s">
        <v>107</v>
      </c>
      <c r="AU1671" s="115" t="s">
        <v>66</v>
      </c>
      <c r="AY1671" s="13" t="s">
        <v>113</v>
      </c>
      <c r="BE1671" s="116">
        <f>IF(N1671="základní",J1671,0)</f>
        <v>25300</v>
      </c>
      <c r="BF1671" s="116">
        <f>IF(N1671="snížená",J1671,0)</f>
        <v>0</v>
      </c>
      <c r="BG1671" s="116">
        <f>IF(N1671="zákl. přenesená",J1671,0)</f>
        <v>0</v>
      </c>
      <c r="BH1671" s="116">
        <f>IF(N1671="sníž. přenesená",J1671,0)</f>
        <v>0</v>
      </c>
      <c r="BI1671" s="116">
        <f>IF(N1671="nulová",J1671,0)</f>
        <v>0</v>
      </c>
      <c r="BJ1671" s="13" t="s">
        <v>74</v>
      </c>
      <c r="BK1671" s="116">
        <f>ROUND(I1671*H1671,2)</f>
        <v>25300</v>
      </c>
      <c r="BL1671" s="13" t="s">
        <v>112</v>
      </c>
      <c r="BM1671" s="115" t="s">
        <v>3693</v>
      </c>
    </row>
    <row r="1672" spans="2:65" s="1" customFormat="1" ht="39">
      <c r="B1672" s="25"/>
      <c r="D1672" s="117" t="s">
        <v>114</v>
      </c>
      <c r="F1672" s="118" t="s">
        <v>3694</v>
      </c>
      <c r="L1672" s="25"/>
      <c r="M1672" s="119"/>
      <c r="T1672" s="46"/>
      <c r="AT1672" s="13" t="s">
        <v>114</v>
      </c>
      <c r="AU1672" s="13" t="s">
        <v>66</v>
      </c>
    </row>
    <row r="1673" spans="2:65" s="1" customFormat="1" ht="16.5" customHeight="1">
      <c r="B1673" s="104"/>
      <c r="C1673" s="105" t="s">
        <v>3695</v>
      </c>
      <c r="D1673" s="105" t="s">
        <v>107</v>
      </c>
      <c r="E1673" s="106" t="s">
        <v>3696</v>
      </c>
      <c r="F1673" s="107" t="s">
        <v>3697</v>
      </c>
      <c r="G1673" s="108" t="s">
        <v>124</v>
      </c>
      <c r="H1673" s="109">
        <v>50</v>
      </c>
      <c r="I1673" s="110">
        <v>506</v>
      </c>
      <c r="J1673" s="110">
        <f>ROUND(I1673*H1673,2)</f>
        <v>25300</v>
      </c>
      <c r="K1673" s="107" t="s">
        <v>111</v>
      </c>
      <c r="L1673" s="25"/>
      <c r="M1673" s="111" t="s">
        <v>3</v>
      </c>
      <c r="N1673" s="112" t="s">
        <v>37</v>
      </c>
      <c r="O1673" s="113">
        <v>0</v>
      </c>
      <c r="P1673" s="113">
        <f>O1673*H1673</f>
        <v>0</v>
      </c>
      <c r="Q1673" s="113">
        <v>0</v>
      </c>
      <c r="R1673" s="113">
        <f>Q1673*H1673</f>
        <v>0</v>
      </c>
      <c r="S1673" s="113">
        <v>0</v>
      </c>
      <c r="T1673" s="114">
        <f>S1673*H1673</f>
        <v>0</v>
      </c>
      <c r="AR1673" s="115" t="s">
        <v>112</v>
      </c>
      <c r="AT1673" s="115" t="s">
        <v>107</v>
      </c>
      <c r="AU1673" s="115" t="s">
        <v>66</v>
      </c>
      <c r="AY1673" s="13" t="s">
        <v>113</v>
      </c>
      <c r="BE1673" s="116">
        <f>IF(N1673="základní",J1673,0)</f>
        <v>25300</v>
      </c>
      <c r="BF1673" s="116">
        <f>IF(N1673="snížená",J1673,0)</f>
        <v>0</v>
      </c>
      <c r="BG1673" s="116">
        <f>IF(N1673="zákl. přenesená",J1673,0)</f>
        <v>0</v>
      </c>
      <c r="BH1673" s="116">
        <f>IF(N1673="sníž. přenesená",J1673,0)</f>
        <v>0</v>
      </c>
      <c r="BI1673" s="116">
        <f>IF(N1673="nulová",J1673,0)</f>
        <v>0</v>
      </c>
      <c r="BJ1673" s="13" t="s">
        <v>74</v>
      </c>
      <c r="BK1673" s="116">
        <f>ROUND(I1673*H1673,2)</f>
        <v>25300</v>
      </c>
      <c r="BL1673" s="13" t="s">
        <v>112</v>
      </c>
      <c r="BM1673" s="115" t="s">
        <v>3698</v>
      </c>
    </row>
    <row r="1674" spans="2:65" s="1" customFormat="1" ht="39">
      <c r="B1674" s="25"/>
      <c r="D1674" s="117" t="s">
        <v>114</v>
      </c>
      <c r="F1674" s="118" t="s">
        <v>3699</v>
      </c>
      <c r="L1674" s="25"/>
      <c r="M1674" s="119"/>
      <c r="T1674" s="46"/>
      <c r="AT1674" s="13" t="s">
        <v>114</v>
      </c>
      <c r="AU1674" s="13" t="s">
        <v>66</v>
      </c>
    </row>
    <row r="1675" spans="2:65" s="1" customFormat="1" ht="16.5" customHeight="1">
      <c r="B1675" s="104"/>
      <c r="C1675" s="105" t="s">
        <v>1911</v>
      </c>
      <c r="D1675" s="105" t="s">
        <v>107</v>
      </c>
      <c r="E1675" s="106" t="s">
        <v>3700</v>
      </c>
      <c r="F1675" s="107" t="s">
        <v>3701</v>
      </c>
      <c r="G1675" s="108" t="s">
        <v>124</v>
      </c>
      <c r="H1675" s="109">
        <v>100</v>
      </c>
      <c r="I1675" s="110">
        <v>456</v>
      </c>
      <c r="J1675" s="110">
        <f>ROUND(I1675*H1675,2)</f>
        <v>45600</v>
      </c>
      <c r="K1675" s="107" t="s">
        <v>111</v>
      </c>
      <c r="L1675" s="25"/>
      <c r="M1675" s="111" t="s">
        <v>3</v>
      </c>
      <c r="N1675" s="112" t="s">
        <v>37</v>
      </c>
      <c r="O1675" s="113">
        <v>0</v>
      </c>
      <c r="P1675" s="113">
        <f>O1675*H1675</f>
        <v>0</v>
      </c>
      <c r="Q1675" s="113">
        <v>0</v>
      </c>
      <c r="R1675" s="113">
        <f>Q1675*H1675</f>
        <v>0</v>
      </c>
      <c r="S1675" s="113">
        <v>0</v>
      </c>
      <c r="T1675" s="114">
        <f>S1675*H1675</f>
        <v>0</v>
      </c>
      <c r="AR1675" s="115" t="s">
        <v>112</v>
      </c>
      <c r="AT1675" s="115" t="s">
        <v>107</v>
      </c>
      <c r="AU1675" s="115" t="s">
        <v>66</v>
      </c>
      <c r="AY1675" s="13" t="s">
        <v>113</v>
      </c>
      <c r="BE1675" s="116">
        <f>IF(N1675="základní",J1675,0)</f>
        <v>45600</v>
      </c>
      <c r="BF1675" s="116">
        <f>IF(N1675="snížená",J1675,0)</f>
        <v>0</v>
      </c>
      <c r="BG1675" s="116">
        <f>IF(N1675="zákl. přenesená",J1675,0)</f>
        <v>0</v>
      </c>
      <c r="BH1675" s="116">
        <f>IF(N1675="sníž. přenesená",J1675,0)</f>
        <v>0</v>
      </c>
      <c r="BI1675" s="116">
        <f>IF(N1675="nulová",J1675,0)</f>
        <v>0</v>
      </c>
      <c r="BJ1675" s="13" t="s">
        <v>74</v>
      </c>
      <c r="BK1675" s="116">
        <f>ROUND(I1675*H1675,2)</f>
        <v>45600</v>
      </c>
      <c r="BL1675" s="13" t="s">
        <v>112</v>
      </c>
      <c r="BM1675" s="115" t="s">
        <v>3702</v>
      </c>
    </row>
    <row r="1676" spans="2:65" s="1" customFormat="1" ht="39">
      <c r="B1676" s="25"/>
      <c r="D1676" s="117" t="s">
        <v>114</v>
      </c>
      <c r="F1676" s="118" t="s">
        <v>3703</v>
      </c>
      <c r="L1676" s="25"/>
      <c r="M1676" s="119"/>
      <c r="T1676" s="46"/>
      <c r="AT1676" s="13" t="s">
        <v>114</v>
      </c>
      <c r="AU1676" s="13" t="s">
        <v>66</v>
      </c>
    </row>
    <row r="1677" spans="2:65" s="1" customFormat="1" ht="16.5" customHeight="1">
      <c r="B1677" s="104"/>
      <c r="C1677" s="105" t="s">
        <v>3704</v>
      </c>
      <c r="D1677" s="105" t="s">
        <v>107</v>
      </c>
      <c r="E1677" s="106" t="s">
        <v>3705</v>
      </c>
      <c r="F1677" s="107" t="s">
        <v>3706</v>
      </c>
      <c r="G1677" s="108" t="s">
        <v>124</v>
      </c>
      <c r="H1677" s="109">
        <v>50</v>
      </c>
      <c r="I1677" s="110">
        <v>456</v>
      </c>
      <c r="J1677" s="110">
        <f>ROUND(I1677*H1677,2)</f>
        <v>22800</v>
      </c>
      <c r="K1677" s="107" t="s">
        <v>111</v>
      </c>
      <c r="L1677" s="25"/>
      <c r="M1677" s="111" t="s">
        <v>3</v>
      </c>
      <c r="N1677" s="112" t="s">
        <v>37</v>
      </c>
      <c r="O1677" s="113">
        <v>0</v>
      </c>
      <c r="P1677" s="113">
        <f>O1677*H1677</f>
        <v>0</v>
      </c>
      <c r="Q1677" s="113">
        <v>0</v>
      </c>
      <c r="R1677" s="113">
        <f>Q1677*H1677</f>
        <v>0</v>
      </c>
      <c r="S1677" s="113">
        <v>0</v>
      </c>
      <c r="T1677" s="114">
        <f>S1677*H1677</f>
        <v>0</v>
      </c>
      <c r="AR1677" s="115" t="s">
        <v>112</v>
      </c>
      <c r="AT1677" s="115" t="s">
        <v>107</v>
      </c>
      <c r="AU1677" s="115" t="s">
        <v>66</v>
      </c>
      <c r="AY1677" s="13" t="s">
        <v>113</v>
      </c>
      <c r="BE1677" s="116">
        <f>IF(N1677="základní",J1677,0)</f>
        <v>22800</v>
      </c>
      <c r="BF1677" s="116">
        <f>IF(N1677="snížená",J1677,0)</f>
        <v>0</v>
      </c>
      <c r="BG1677" s="116">
        <f>IF(N1677="zákl. přenesená",J1677,0)</f>
        <v>0</v>
      </c>
      <c r="BH1677" s="116">
        <f>IF(N1677="sníž. přenesená",J1677,0)</f>
        <v>0</v>
      </c>
      <c r="BI1677" s="116">
        <f>IF(N1677="nulová",J1677,0)</f>
        <v>0</v>
      </c>
      <c r="BJ1677" s="13" t="s">
        <v>74</v>
      </c>
      <c r="BK1677" s="116">
        <f>ROUND(I1677*H1677,2)</f>
        <v>22800</v>
      </c>
      <c r="BL1677" s="13" t="s">
        <v>112</v>
      </c>
      <c r="BM1677" s="115" t="s">
        <v>3707</v>
      </c>
    </row>
    <row r="1678" spans="2:65" s="1" customFormat="1" ht="39">
      <c r="B1678" s="25"/>
      <c r="D1678" s="117" t="s">
        <v>114</v>
      </c>
      <c r="F1678" s="118" t="s">
        <v>3708</v>
      </c>
      <c r="L1678" s="25"/>
      <c r="M1678" s="119"/>
      <c r="T1678" s="46"/>
      <c r="AT1678" s="13" t="s">
        <v>114</v>
      </c>
      <c r="AU1678" s="13" t="s">
        <v>66</v>
      </c>
    </row>
    <row r="1679" spans="2:65" s="1" customFormat="1" ht="16.5" customHeight="1">
      <c r="B1679" s="104"/>
      <c r="C1679" s="105" t="s">
        <v>1915</v>
      </c>
      <c r="D1679" s="105" t="s">
        <v>107</v>
      </c>
      <c r="E1679" s="106" t="s">
        <v>3709</v>
      </c>
      <c r="F1679" s="107" t="s">
        <v>3710</v>
      </c>
      <c r="G1679" s="108" t="s">
        <v>124</v>
      </c>
      <c r="H1679" s="109">
        <v>50</v>
      </c>
      <c r="I1679" s="110">
        <v>477</v>
      </c>
      <c r="J1679" s="110">
        <f>ROUND(I1679*H1679,2)</f>
        <v>23850</v>
      </c>
      <c r="K1679" s="107" t="s">
        <v>111</v>
      </c>
      <c r="L1679" s="25"/>
      <c r="M1679" s="111" t="s">
        <v>3</v>
      </c>
      <c r="N1679" s="112" t="s">
        <v>37</v>
      </c>
      <c r="O1679" s="113">
        <v>0</v>
      </c>
      <c r="P1679" s="113">
        <f>O1679*H1679</f>
        <v>0</v>
      </c>
      <c r="Q1679" s="113">
        <v>0</v>
      </c>
      <c r="R1679" s="113">
        <f>Q1679*H1679</f>
        <v>0</v>
      </c>
      <c r="S1679" s="113">
        <v>0</v>
      </c>
      <c r="T1679" s="114">
        <f>S1679*H1679</f>
        <v>0</v>
      </c>
      <c r="AR1679" s="115" t="s">
        <v>112</v>
      </c>
      <c r="AT1679" s="115" t="s">
        <v>107</v>
      </c>
      <c r="AU1679" s="115" t="s">
        <v>66</v>
      </c>
      <c r="AY1679" s="13" t="s">
        <v>113</v>
      </c>
      <c r="BE1679" s="116">
        <f>IF(N1679="základní",J1679,0)</f>
        <v>23850</v>
      </c>
      <c r="BF1679" s="116">
        <f>IF(N1679="snížená",J1679,0)</f>
        <v>0</v>
      </c>
      <c r="BG1679" s="116">
        <f>IF(N1679="zákl. přenesená",J1679,0)</f>
        <v>0</v>
      </c>
      <c r="BH1679" s="116">
        <f>IF(N1679="sníž. přenesená",J1679,0)</f>
        <v>0</v>
      </c>
      <c r="BI1679" s="116">
        <f>IF(N1679="nulová",J1679,0)</f>
        <v>0</v>
      </c>
      <c r="BJ1679" s="13" t="s">
        <v>74</v>
      </c>
      <c r="BK1679" s="116">
        <f>ROUND(I1679*H1679,2)</f>
        <v>23850</v>
      </c>
      <c r="BL1679" s="13" t="s">
        <v>112</v>
      </c>
      <c r="BM1679" s="115" t="s">
        <v>3711</v>
      </c>
    </row>
    <row r="1680" spans="2:65" s="1" customFormat="1" ht="39">
      <c r="B1680" s="25"/>
      <c r="D1680" s="117" t="s">
        <v>114</v>
      </c>
      <c r="F1680" s="118" t="s">
        <v>3712</v>
      </c>
      <c r="L1680" s="25"/>
      <c r="M1680" s="119"/>
      <c r="T1680" s="46"/>
      <c r="AT1680" s="13" t="s">
        <v>114</v>
      </c>
      <c r="AU1680" s="13" t="s">
        <v>66</v>
      </c>
    </row>
    <row r="1681" spans="2:65" s="1" customFormat="1" ht="16.5" customHeight="1">
      <c r="B1681" s="104"/>
      <c r="C1681" s="105" t="s">
        <v>3713</v>
      </c>
      <c r="D1681" s="105" t="s">
        <v>107</v>
      </c>
      <c r="E1681" s="106" t="s">
        <v>3714</v>
      </c>
      <c r="F1681" s="107" t="s">
        <v>3715</v>
      </c>
      <c r="G1681" s="108" t="s">
        <v>124</v>
      </c>
      <c r="H1681" s="109">
        <v>50</v>
      </c>
      <c r="I1681" s="110">
        <v>477</v>
      </c>
      <c r="J1681" s="110">
        <f>ROUND(I1681*H1681,2)</f>
        <v>23850</v>
      </c>
      <c r="K1681" s="107" t="s">
        <v>111</v>
      </c>
      <c r="L1681" s="25"/>
      <c r="M1681" s="111" t="s">
        <v>3</v>
      </c>
      <c r="N1681" s="112" t="s">
        <v>37</v>
      </c>
      <c r="O1681" s="113">
        <v>0</v>
      </c>
      <c r="P1681" s="113">
        <f>O1681*H1681</f>
        <v>0</v>
      </c>
      <c r="Q1681" s="113">
        <v>0</v>
      </c>
      <c r="R1681" s="113">
        <f>Q1681*H1681</f>
        <v>0</v>
      </c>
      <c r="S1681" s="113">
        <v>0</v>
      </c>
      <c r="T1681" s="114">
        <f>S1681*H1681</f>
        <v>0</v>
      </c>
      <c r="AR1681" s="115" t="s">
        <v>112</v>
      </c>
      <c r="AT1681" s="115" t="s">
        <v>107</v>
      </c>
      <c r="AU1681" s="115" t="s">
        <v>66</v>
      </c>
      <c r="AY1681" s="13" t="s">
        <v>113</v>
      </c>
      <c r="BE1681" s="116">
        <f>IF(N1681="základní",J1681,0)</f>
        <v>23850</v>
      </c>
      <c r="BF1681" s="116">
        <f>IF(N1681="snížená",J1681,0)</f>
        <v>0</v>
      </c>
      <c r="BG1681" s="116">
        <f>IF(N1681="zákl. přenesená",J1681,0)</f>
        <v>0</v>
      </c>
      <c r="BH1681" s="116">
        <f>IF(N1681="sníž. přenesená",J1681,0)</f>
        <v>0</v>
      </c>
      <c r="BI1681" s="116">
        <f>IF(N1681="nulová",J1681,0)</f>
        <v>0</v>
      </c>
      <c r="BJ1681" s="13" t="s">
        <v>74</v>
      </c>
      <c r="BK1681" s="116">
        <f>ROUND(I1681*H1681,2)</f>
        <v>23850</v>
      </c>
      <c r="BL1681" s="13" t="s">
        <v>112</v>
      </c>
      <c r="BM1681" s="115" t="s">
        <v>3716</v>
      </c>
    </row>
    <row r="1682" spans="2:65" s="1" customFormat="1" ht="39">
      <c r="B1682" s="25"/>
      <c r="D1682" s="117" t="s">
        <v>114</v>
      </c>
      <c r="F1682" s="118" t="s">
        <v>3717</v>
      </c>
      <c r="L1682" s="25"/>
      <c r="M1682" s="119"/>
      <c r="T1682" s="46"/>
      <c r="AT1682" s="13" t="s">
        <v>114</v>
      </c>
      <c r="AU1682" s="13" t="s">
        <v>66</v>
      </c>
    </row>
    <row r="1683" spans="2:65" s="1" customFormat="1" ht="16.5" customHeight="1">
      <c r="B1683" s="104"/>
      <c r="C1683" s="105" t="s">
        <v>1920</v>
      </c>
      <c r="D1683" s="105" t="s">
        <v>107</v>
      </c>
      <c r="E1683" s="106" t="s">
        <v>3718</v>
      </c>
      <c r="F1683" s="107" t="s">
        <v>3719</v>
      </c>
      <c r="G1683" s="108" t="s">
        <v>124</v>
      </c>
      <c r="H1683" s="109">
        <v>50</v>
      </c>
      <c r="I1683" s="110">
        <v>435</v>
      </c>
      <c r="J1683" s="110">
        <f>ROUND(I1683*H1683,2)</f>
        <v>21750</v>
      </c>
      <c r="K1683" s="107" t="s">
        <v>111</v>
      </c>
      <c r="L1683" s="25"/>
      <c r="M1683" s="111" t="s">
        <v>3</v>
      </c>
      <c r="N1683" s="112" t="s">
        <v>37</v>
      </c>
      <c r="O1683" s="113">
        <v>0</v>
      </c>
      <c r="P1683" s="113">
        <f>O1683*H1683</f>
        <v>0</v>
      </c>
      <c r="Q1683" s="113">
        <v>0</v>
      </c>
      <c r="R1683" s="113">
        <f>Q1683*H1683</f>
        <v>0</v>
      </c>
      <c r="S1683" s="113">
        <v>0</v>
      </c>
      <c r="T1683" s="114">
        <f>S1683*H1683</f>
        <v>0</v>
      </c>
      <c r="AR1683" s="115" t="s">
        <v>112</v>
      </c>
      <c r="AT1683" s="115" t="s">
        <v>107</v>
      </c>
      <c r="AU1683" s="115" t="s">
        <v>66</v>
      </c>
      <c r="AY1683" s="13" t="s">
        <v>113</v>
      </c>
      <c r="BE1683" s="116">
        <f>IF(N1683="základní",J1683,0)</f>
        <v>21750</v>
      </c>
      <c r="BF1683" s="116">
        <f>IF(N1683="snížená",J1683,0)</f>
        <v>0</v>
      </c>
      <c r="BG1683" s="116">
        <f>IF(N1683="zákl. přenesená",J1683,0)</f>
        <v>0</v>
      </c>
      <c r="BH1683" s="116">
        <f>IF(N1683="sníž. přenesená",J1683,0)</f>
        <v>0</v>
      </c>
      <c r="BI1683" s="116">
        <f>IF(N1683="nulová",J1683,0)</f>
        <v>0</v>
      </c>
      <c r="BJ1683" s="13" t="s">
        <v>74</v>
      </c>
      <c r="BK1683" s="116">
        <f>ROUND(I1683*H1683,2)</f>
        <v>21750</v>
      </c>
      <c r="BL1683" s="13" t="s">
        <v>112</v>
      </c>
      <c r="BM1683" s="115" t="s">
        <v>3720</v>
      </c>
    </row>
    <row r="1684" spans="2:65" s="1" customFormat="1" ht="39">
      <c r="B1684" s="25"/>
      <c r="D1684" s="117" t="s">
        <v>114</v>
      </c>
      <c r="F1684" s="118" t="s">
        <v>3721</v>
      </c>
      <c r="L1684" s="25"/>
      <c r="M1684" s="119"/>
      <c r="T1684" s="46"/>
      <c r="AT1684" s="13" t="s">
        <v>114</v>
      </c>
      <c r="AU1684" s="13" t="s">
        <v>66</v>
      </c>
    </row>
    <row r="1685" spans="2:65" s="1" customFormat="1" ht="16.5" customHeight="1">
      <c r="B1685" s="104"/>
      <c r="C1685" s="105" t="s">
        <v>3722</v>
      </c>
      <c r="D1685" s="105" t="s">
        <v>107</v>
      </c>
      <c r="E1685" s="106" t="s">
        <v>3723</v>
      </c>
      <c r="F1685" s="107" t="s">
        <v>3724</v>
      </c>
      <c r="G1685" s="108" t="s">
        <v>124</v>
      </c>
      <c r="H1685" s="109">
        <v>50</v>
      </c>
      <c r="I1685" s="110">
        <v>435</v>
      </c>
      <c r="J1685" s="110">
        <f>ROUND(I1685*H1685,2)</f>
        <v>21750</v>
      </c>
      <c r="K1685" s="107" t="s">
        <v>111</v>
      </c>
      <c r="L1685" s="25"/>
      <c r="M1685" s="111" t="s">
        <v>3</v>
      </c>
      <c r="N1685" s="112" t="s">
        <v>37</v>
      </c>
      <c r="O1685" s="113">
        <v>0</v>
      </c>
      <c r="P1685" s="113">
        <f>O1685*H1685</f>
        <v>0</v>
      </c>
      <c r="Q1685" s="113">
        <v>0</v>
      </c>
      <c r="R1685" s="113">
        <f>Q1685*H1685</f>
        <v>0</v>
      </c>
      <c r="S1685" s="113">
        <v>0</v>
      </c>
      <c r="T1685" s="114">
        <f>S1685*H1685</f>
        <v>0</v>
      </c>
      <c r="AR1685" s="115" t="s">
        <v>112</v>
      </c>
      <c r="AT1685" s="115" t="s">
        <v>107</v>
      </c>
      <c r="AU1685" s="115" t="s">
        <v>66</v>
      </c>
      <c r="AY1685" s="13" t="s">
        <v>113</v>
      </c>
      <c r="BE1685" s="116">
        <f>IF(N1685="základní",J1685,0)</f>
        <v>21750</v>
      </c>
      <c r="BF1685" s="116">
        <f>IF(N1685="snížená",J1685,0)</f>
        <v>0</v>
      </c>
      <c r="BG1685" s="116">
        <f>IF(N1685="zákl. přenesená",J1685,0)</f>
        <v>0</v>
      </c>
      <c r="BH1685" s="116">
        <f>IF(N1685="sníž. přenesená",J1685,0)</f>
        <v>0</v>
      </c>
      <c r="BI1685" s="116">
        <f>IF(N1685="nulová",J1685,0)</f>
        <v>0</v>
      </c>
      <c r="BJ1685" s="13" t="s">
        <v>74</v>
      </c>
      <c r="BK1685" s="116">
        <f>ROUND(I1685*H1685,2)</f>
        <v>21750</v>
      </c>
      <c r="BL1685" s="13" t="s">
        <v>112</v>
      </c>
      <c r="BM1685" s="115" t="s">
        <v>3725</v>
      </c>
    </row>
    <row r="1686" spans="2:65" s="1" customFormat="1" ht="39">
      <c r="B1686" s="25"/>
      <c r="D1686" s="117" t="s">
        <v>114</v>
      </c>
      <c r="F1686" s="118" t="s">
        <v>3726</v>
      </c>
      <c r="L1686" s="25"/>
      <c r="M1686" s="119"/>
      <c r="T1686" s="46"/>
      <c r="AT1686" s="13" t="s">
        <v>114</v>
      </c>
      <c r="AU1686" s="13" t="s">
        <v>66</v>
      </c>
    </row>
    <row r="1687" spans="2:65" s="1" customFormat="1" ht="16.5" customHeight="1">
      <c r="B1687" s="104"/>
      <c r="C1687" s="105" t="s">
        <v>1924</v>
      </c>
      <c r="D1687" s="105" t="s">
        <v>107</v>
      </c>
      <c r="E1687" s="106" t="s">
        <v>3727</v>
      </c>
      <c r="F1687" s="107" t="s">
        <v>3728</v>
      </c>
      <c r="G1687" s="108" t="s">
        <v>124</v>
      </c>
      <c r="H1687" s="109">
        <v>50</v>
      </c>
      <c r="I1687" s="110">
        <v>363</v>
      </c>
      <c r="J1687" s="110">
        <f>ROUND(I1687*H1687,2)</f>
        <v>18150</v>
      </c>
      <c r="K1687" s="107" t="s">
        <v>111</v>
      </c>
      <c r="L1687" s="25"/>
      <c r="M1687" s="111" t="s">
        <v>3</v>
      </c>
      <c r="N1687" s="112" t="s">
        <v>37</v>
      </c>
      <c r="O1687" s="113">
        <v>0</v>
      </c>
      <c r="P1687" s="113">
        <f>O1687*H1687</f>
        <v>0</v>
      </c>
      <c r="Q1687" s="113">
        <v>0</v>
      </c>
      <c r="R1687" s="113">
        <f>Q1687*H1687</f>
        <v>0</v>
      </c>
      <c r="S1687" s="113">
        <v>0</v>
      </c>
      <c r="T1687" s="114">
        <f>S1687*H1687</f>
        <v>0</v>
      </c>
      <c r="AR1687" s="115" t="s">
        <v>112</v>
      </c>
      <c r="AT1687" s="115" t="s">
        <v>107</v>
      </c>
      <c r="AU1687" s="115" t="s">
        <v>66</v>
      </c>
      <c r="AY1687" s="13" t="s">
        <v>113</v>
      </c>
      <c r="BE1687" s="116">
        <f>IF(N1687="základní",J1687,0)</f>
        <v>18150</v>
      </c>
      <c r="BF1687" s="116">
        <f>IF(N1687="snížená",J1687,0)</f>
        <v>0</v>
      </c>
      <c r="BG1687" s="116">
        <f>IF(N1687="zákl. přenesená",J1687,0)</f>
        <v>0</v>
      </c>
      <c r="BH1687" s="116">
        <f>IF(N1687="sníž. přenesená",J1687,0)</f>
        <v>0</v>
      </c>
      <c r="BI1687" s="116">
        <f>IF(N1687="nulová",J1687,0)</f>
        <v>0</v>
      </c>
      <c r="BJ1687" s="13" t="s">
        <v>74</v>
      </c>
      <c r="BK1687" s="116">
        <f>ROUND(I1687*H1687,2)</f>
        <v>18150</v>
      </c>
      <c r="BL1687" s="13" t="s">
        <v>112</v>
      </c>
      <c r="BM1687" s="115" t="s">
        <v>3729</v>
      </c>
    </row>
    <row r="1688" spans="2:65" s="1" customFormat="1" ht="39">
      <c r="B1688" s="25"/>
      <c r="D1688" s="117" t="s">
        <v>114</v>
      </c>
      <c r="F1688" s="118" t="s">
        <v>3730</v>
      </c>
      <c r="L1688" s="25"/>
      <c r="M1688" s="119"/>
      <c r="T1688" s="46"/>
      <c r="AT1688" s="13" t="s">
        <v>114</v>
      </c>
      <c r="AU1688" s="13" t="s">
        <v>66</v>
      </c>
    </row>
    <row r="1689" spans="2:65" s="1" customFormat="1" ht="16.5" customHeight="1">
      <c r="B1689" s="104"/>
      <c r="C1689" s="105" t="s">
        <v>3731</v>
      </c>
      <c r="D1689" s="105" t="s">
        <v>107</v>
      </c>
      <c r="E1689" s="106" t="s">
        <v>3732</v>
      </c>
      <c r="F1689" s="107" t="s">
        <v>3733</v>
      </c>
      <c r="G1689" s="108" t="s">
        <v>124</v>
      </c>
      <c r="H1689" s="109">
        <v>50</v>
      </c>
      <c r="I1689" s="110">
        <v>363</v>
      </c>
      <c r="J1689" s="110">
        <f>ROUND(I1689*H1689,2)</f>
        <v>18150</v>
      </c>
      <c r="K1689" s="107" t="s">
        <v>111</v>
      </c>
      <c r="L1689" s="25"/>
      <c r="M1689" s="111" t="s">
        <v>3</v>
      </c>
      <c r="N1689" s="112" t="s">
        <v>37</v>
      </c>
      <c r="O1689" s="113">
        <v>0</v>
      </c>
      <c r="P1689" s="113">
        <f>O1689*H1689</f>
        <v>0</v>
      </c>
      <c r="Q1689" s="113">
        <v>0</v>
      </c>
      <c r="R1689" s="113">
        <f>Q1689*H1689</f>
        <v>0</v>
      </c>
      <c r="S1689" s="113">
        <v>0</v>
      </c>
      <c r="T1689" s="114">
        <f>S1689*H1689</f>
        <v>0</v>
      </c>
      <c r="AR1689" s="115" t="s">
        <v>112</v>
      </c>
      <c r="AT1689" s="115" t="s">
        <v>107</v>
      </c>
      <c r="AU1689" s="115" t="s">
        <v>66</v>
      </c>
      <c r="AY1689" s="13" t="s">
        <v>113</v>
      </c>
      <c r="BE1689" s="116">
        <f>IF(N1689="základní",J1689,0)</f>
        <v>18150</v>
      </c>
      <c r="BF1689" s="116">
        <f>IF(N1689="snížená",J1689,0)</f>
        <v>0</v>
      </c>
      <c r="BG1689" s="116">
        <f>IF(N1689="zákl. přenesená",J1689,0)</f>
        <v>0</v>
      </c>
      <c r="BH1689" s="116">
        <f>IF(N1689="sníž. přenesená",J1689,0)</f>
        <v>0</v>
      </c>
      <c r="BI1689" s="116">
        <f>IF(N1689="nulová",J1689,0)</f>
        <v>0</v>
      </c>
      <c r="BJ1689" s="13" t="s">
        <v>74</v>
      </c>
      <c r="BK1689" s="116">
        <f>ROUND(I1689*H1689,2)</f>
        <v>18150</v>
      </c>
      <c r="BL1689" s="13" t="s">
        <v>112</v>
      </c>
      <c r="BM1689" s="115" t="s">
        <v>3734</v>
      </c>
    </row>
    <row r="1690" spans="2:65" s="1" customFormat="1" ht="39">
      <c r="B1690" s="25"/>
      <c r="D1690" s="117" t="s">
        <v>114</v>
      </c>
      <c r="F1690" s="118" t="s">
        <v>3735</v>
      </c>
      <c r="L1690" s="25"/>
      <c r="M1690" s="119"/>
      <c r="T1690" s="46"/>
      <c r="AT1690" s="13" t="s">
        <v>114</v>
      </c>
      <c r="AU1690" s="13" t="s">
        <v>66</v>
      </c>
    </row>
    <row r="1691" spans="2:65" s="1" customFormat="1" ht="16.5" customHeight="1">
      <c r="B1691" s="104"/>
      <c r="C1691" s="105" t="s">
        <v>1929</v>
      </c>
      <c r="D1691" s="105" t="s">
        <v>107</v>
      </c>
      <c r="E1691" s="106" t="s">
        <v>3736</v>
      </c>
      <c r="F1691" s="107" t="s">
        <v>3737</v>
      </c>
      <c r="G1691" s="108" t="s">
        <v>124</v>
      </c>
      <c r="H1691" s="109">
        <v>50</v>
      </c>
      <c r="I1691" s="110">
        <v>327</v>
      </c>
      <c r="J1691" s="110">
        <f>ROUND(I1691*H1691,2)</f>
        <v>16350</v>
      </c>
      <c r="K1691" s="107" t="s">
        <v>111</v>
      </c>
      <c r="L1691" s="25"/>
      <c r="M1691" s="111" t="s">
        <v>3</v>
      </c>
      <c r="N1691" s="112" t="s">
        <v>37</v>
      </c>
      <c r="O1691" s="113">
        <v>0</v>
      </c>
      <c r="P1691" s="113">
        <f>O1691*H1691</f>
        <v>0</v>
      </c>
      <c r="Q1691" s="113">
        <v>0</v>
      </c>
      <c r="R1691" s="113">
        <f>Q1691*H1691</f>
        <v>0</v>
      </c>
      <c r="S1691" s="113">
        <v>0</v>
      </c>
      <c r="T1691" s="114">
        <f>S1691*H1691</f>
        <v>0</v>
      </c>
      <c r="AR1691" s="115" t="s">
        <v>112</v>
      </c>
      <c r="AT1691" s="115" t="s">
        <v>107</v>
      </c>
      <c r="AU1691" s="115" t="s">
        <v>66</v>
      </c>
      <c r="AY1691" s="13" t="s">
        <v>113</v>
      </c>
      <c r="BE1691" s="116">
        <f>IF(N1691="základní",J1691,0)</f>
        <v>16350</v>
      </c>
      <c r="BF1691" s="116">
        <f>IF(N1691="snížená",J1691,0)</f>
        <v>0</v>
      </c>
      <c r="BG1691" s="116">
        <f>IF(N1691="zákl. přenesená",J1691,0)</f>
        <v>0</v>
      </c>
      <c r="BH1691" s="116">
        <f>IF(N1691="sníž. přenesená",J1691,0)</f>
        <v>0</v>
      </c>
      <c r="BI1691" s="116">
        <f>IF(N1691="nulová",J1691,0)</f>
        <v>0</v>
      </c>
      <c r="BJ1691" s="13" t="s">
        <v>74</v>
      </c>
      <c r="BK1691" s="116">
        <f>ROUND(I1691*H1691,2)</f>
        <v>16350</v>
      </c>
      <c r="BL1691" s="13" t="s">
        <v>112</v>
      </c>
      <c r="BM1691" s="115" t="s">
        <v>3738</v>
      </c>
    </row>
    <row r="1692" spans="2:65" s="1" customFormat="1" ht="39">
      <c r="B1692" s="25"/>
      <c r="D1692" s="117" t="s">
        <v>114</v>
      </c>
      <c r="F1692" s="118" t="s">
        <v>3739</v>
      </c>
      <c r="L1692" s="25"/>
      <c r="M1692" s="119"/>
      <c r="T1692" s="46"/>
      <c r="AT1692" s="13" t="s">
        <v>114</v>
      </c>
      <c r="AU1692" s="13" t="s">
        <v>66</v>
      </c>
    </row>
    <row r="1693" spans="2:65" s="1" customFormat="1" ht="16.5" customHeight="1">
      <c r="B1693" s="104"/>
      <c r="C1693" s="105" t="s">
        <v>3740</v>
      </c>
      <c r="D1693" s="105" t="s">
        <v>107</v>
      </c>
      <c r="E1693" s="106" t="s">
        <v>3741</v>
      </c>
      <c r="F1693" s="107" t="s">
        <v>3742</v>
      </c>
      <c r="G1693" s="108" t="s">
        <v>124</v>
      </c>
      <c r="H1693" s="109">
        <v>50</v>
      </c>
      <c r="I1693" s="110">
        <v>327</v>
      </c>
      <c r="J1693" s="110">
        <f>ROUND(I1693*H1693,2)</f>
        <v>16350</v>
      </c>
      <c r="K1693" s="107" t="s">
        <v>111</v>
      </c>
      <c r="L1693" s="25"/>
      <c r="M1693" s="111" t="s">
        <v>3</v>
      </c>
      <c r="N1693" s="112" t="s">
        <v>37</v>
      </c>
      <c r="O1693" s="113">
        <v>0</v>
      </c>
      <c r="P1693" s="113">
        <f>O1693*H1693</f>
        <v>0</v>
      </c>
      <c r="Q1693" s="113">
        <v>0</v>
      </c>
      <c r="R1693" s="113">
        <f>Q1693*H1693</f>
        <v>0</v>
      </c>
      <c r="S1693" s="113">
        <v>0</v>
      </c>
      <c r="T1693" s="114">
        <f>S1693*H1693</f>
        <v>0</v>
      </c>
      <c r="AR1693" s="115" t="s">
        <v>112</v>
      </c>
      <c r="AT1693" s="115" t="s">
        <v>107</v>
      </c>
      <c r="AU1693" s="115" t="s">
        <v>66</v>
      </c>
      <c r="AY1693" s="13" t="s">
        <v>113</v>
      </c>
      <c r="BE1693" s="116">
        <f>IF(N1693="základní",J1693,0)</f>
        <v>16350</v>
      </c>
      <c r="BF1693" s="116">
        <f>IF(N1693="snížená",J1693,0)</f>
        <v>0</v>
      </c>
      <c r="BG1693" s="116">
        <f>IF(N1693="zákl. přenesená",J1693,0)</f>
        <v>0</v>
      </c>
      <c r="BH1693" s="116">
        <f>IF(N1693="sníž. přenesená",J1693,0)</f>
        <v>0</v>
      </c>
      <c r="BI1693" s="116">
        <f>IF(N1693="nulová",J1693,0)</f>
        <v>0</v>
      </c>
      <c r="BJ1693" s="13" t="s">
        <v>74</v>
      </c>
      <c r="BK1693" s="116">
        <f>ROUND(I1693*H1693,2)</f>
        <v>16350</v>
      </c>
      <c r="BL1693" s="13" t="s">
        <v>112</v>
      </c>
      <c r="BM1693" s="115" t="s">
        <v>3743</v>
      </c>
    </row>
    <row r="1694" spans="2:65" s="1" customFormat="1" ht="39">
      <c r="B1694" s="25"/>
      <c r="D1694" s="117" t="s">
        <v>114</v>
      </c>
      <c r="F1694" s="118" t="s">
        <v>3744</v>
      </c>
      <c r="L1694" s="25"/>
      <c r="M1694" s="119"/>
      <c r="T1694" s="46"/>
      <c r="AT1694" s="13" t="s">
        <v>114</v>
      </c>
      <c r="AU1694" s="13" t="s">
        <v>66</v>
      </c>
    </row>
    <row r="1695" spans="2:65" s="1" customFormat="1" ht="16.5" customHeight="1">
      <c r="B1695" s="104"/>
      <c r="C1695" s="105" t="s">
        <v>1933</v>
      </c>
      <c r="D1695" s="105" t="s">
        <v>107</v>
      </c>
      <c r="E1695" s="106" t="s">
        <v>3745</v>
      </c>
      <c r="F1695" s="107" t="s">
        <v>3746</v>
      </c>
      <c r="G1695" s="108" t="s">
        <v>124</v>
      </c>
      <c r="H1695" s="109">
        <v>50</v>
      </c>
      <c r="I1695" s="110">
        <v>506</v>
      </c>
      <c r="J1695" s="110">
        <f>ROUND(I1695*H1695,2)</f>
        <v>25300</v>
      </c>
      <c r="K1695" s="107" t="s">
        <v>111</v>
      </c>
      <c r="L1695" s="25"/>
      <c r="M1695" s="111" t="s">
        <v>3</v>
      </c>
      <c r="N1695" s="112" t="s">
        <v>37</v>
      </c>
      <c r="O1695" s="113">
        <v>0</v>
      </c>
      <c r="P1695" s="113">
        <f>O1695*H1695</f>
        <v>0</v>
      </c>
      <c r="Q1695" s="113">
        <v>0</v>
      </c>
      <c r="R1695" s="113">
        <f>Q1695*H1695</f>
        <v>0</v>
      </c>
      <c r="S1695" s="113">
        <v>0</v>
      </c>
      <c r="T1695" s="114">
        <f>S1695*H1695</f>
        <v>0</v>
      </c>
      <c r="AR1695" s="115" t="s">
        <v>112</v>
      </c>
      <c r="AT1695" s="115" t="s">
        <v>107</v>
      </c>
      <c r="AU1695" s="115" t="s">
        <v>66</v>
      </c>
      <c r="AY1695" s="13" t="s">
        <v>113</v>
      </c>
      <c r="BE1695" s="116">
        <f>IF(N1695="základní",J1695,0)</f>
        <v>25300</v>
      </c>
      <c r="BF1695" s="116">
        <f>IF(N1695="snížená",J1695,0)</f>
        <v>0</v>
      </c>
      <c r="BG1695" s="116">
        <f>IF(N1695="zákl. přenesená",J1695,0)</f>
        <v>0</v>
      </c>
      <c r="BH1695" s="116">
        <f>IF(N1695="sníž. přenesená",J1695,0)</f>
        <v>0</v>
      </c>
      <c r="BI1695" s="116">
        <f>IF(N1695="nulová",J1695,0)</f>
        <v>0</v>
      </c>
      <c r="BJ1695" s="13" t="s">
        <v>74</v>
      </c>
      <c r="BK1695" s="116">
        <f>ROUND(I1695*H1695,2)</f>
        <v>25300</v>
      </c>
      <c r="BL1695" s="13" t="s">
        <v>112</v>
      </c>
      <c r="BM1695" s="115" t="s">
        <v>3747</v>
      </c>
    </row>
    <row r="1696" spans="2:65" s="1" customFormat="1" ht="39">
      <c r="B1696" s="25"/>
      <c r="D1696" s="117" t="s">
        <v>114</v>
      </c>
      <c r="F1696" s="118" t="s">
        <v>3748</v>
      </c>
      <c r="L1696" s="25"/>
      <c r="M1696" s="119"/>
      <c r="T1696" s="46"/>
      <c r="AT1696" s="13" t="s">
        <v>114</v>
      </c>
      <c r="AU1696" s="13" t="s">
        <v>66</v>
      </c>
    </row>
    <row r="1697" spans="2:65" s="1" customFormat="1" ht="16.5" customHeight="1">
      <c r="B1697" s="104"/>
      <c r="C1697" s="105" t="s">
        <v>3749</v>
      </c>
      <c r="D1697" s="105" t="s">
        <v>107</v>
      </c>
      <c r="E1697" s="106" t="s">
        <v>3750</v>
      </c>
      <c r="F1697" s="107" t="s">
        <v>3751</v>
      </c>
      <c r="G1697" s="108" t="s">
        <v>124</v>
      </c>
      <c r="H1697" s="109">
        <v>50</v>
      </c>
      <c r="I1697" s="110">
        <v>506</v>
      </c>
      <c r="J1697" s="110">
        <f>ROUND(I1697*H1697,2)</f>
        <v>25300</v>
      </c>
      <c r="K1697" s="107" t="s">
        <v>111</v>
      </c>
      <c r="L1697" s="25"/>
      <c r="M1697" s="111" t="s">
        <v>3</v>
      </c>
      <c r="N1697" s="112" t="s">
        <v>37</v>
      </c>
      <c r="O1697" s="113">
        <v>0</v>
      </c>
      <c r="P1697" s="113">
        <f>O1697*H1697</f>
        <v>0</v>
      </c>
      <c r="Q1697" s="113">
        <v>0</v>
      </c>
      <c r="R1697" s="113">
        <f>Q1697*H1697</f>
        <v>0</v>
      </c>
      <c r="S1697" s="113">
        <v>0</v>
      </c>
      <c r="T1697" s="114">
        <f>S1697*H1697</f>
        <v>0</v>
      </c>
      <c r="AR1697" s="115" t="s">
        <v>112</v>
      </c>
      <c r="AT1697" s="115" t="s">
        <v>107</v>
      </c>
      <c r="AU1697" s="115" t="s">
        <v>66</v>
      </c>
      <c r="AY1697" s="13" t="s">
        <v>113</v>
      </c>
      <c r="BE1697" s="116">
        <f>IF(N1697="základní",J1697,0)</f>
        <v>25300</v>
      </c>
      <c r="BF1697" s="116">
        <f>IF(N1697="snížená",J1697,0)</f>
        <v>0</v>
      </c>
      <c r="BG1697" s="116">
        <f>IF(N1697="zákl. přenesená",J1697,0)</f>
        <v>0</v>
      </c>
      <c r="BH1697" s="116">
        <f>IF(N1697="sníž. přenesená",J1697,0)</f>
        <v>0</v>
      </c>
      <c r="BI1697" s="116">
        <f>IF(N1697="nulová",J1697,0)</f>
        <v>0</v>
      </c>
      <c r="BJ1697" s="13" t="s">
        <v>74</v>
      </c>
      <c r="BK1697" s="116">
        <f>ROUND(I1697*H1697,2)</f>
        <v>25300</v>
      </c>
      <c r="BL1697" s="13" t="s">
        <v>112</v>
      </c>
      <c r="BM1697" s="115" t="s">
        <v>3752</v>
      </c>
    </row>
    <row r="1698" spans="2:65" s="1" customFormat="1" ht="39">
      <c r="B1698" s="25"/>
      <c r="D1698" s="117" t="s">
        <v>114</v>
      </c>
      <c r="F1698" s="118" t="s">
        <v>3753</v>
      </c>
      <c r="L1698" s="25"/>
      <c r="M1698" s="119"/>
      <c r="T1698" s="46"/>
      <c r="AT1698" s="13" t="s">
        <v>114</v>
      </c>
      <c r="AU1698" s="13" t="s">
        <v>66</v>
      </c>
    </row>
    <row r="1699" spans="2:65" s="1" customFormat="1" ht="16.5" customHeight="1">
      <c r="B1699" s="104"/>
      <c r="C1699" s="105" t="s">
        <v>1938</v>
      </c>
      <c r="D1699" s="105" t="s">
        <v>107</v>
      </c>
      <c r="E1699" s="106" t="s">
        <v>3754</v>
      </c>
      <c r="F1699" s="107" t="s">
        <v>3755</v>
      </c>
      <c r="G1699" s="108" t="s">
        <v>124</v>
      </c>
      <c r="H1699" s="109">
        <v>50</v>
      </c>
      <c r="I1699" s="110">
        <v>470</v>
      </c>
      <c r="J1699" s="110">
        <f>ROUND(I1699*H1699,2)</f>
        <v>23500</v>
      </c>
      <c r="K1699" s="107" t="s">
        <v>111</v>
      </c>
      <c r="L1699" s="25"/>
      <c r="M1699" s="111" t="s">
        <v>3</v>
      </c>
      <c r="N1699" s="112" t="s">
        <v>37</v>
      </c>
      <c r="O1699" s="113">
        <v>0</v>
      </c>
      <c r="P1699" s="113">
        <f>O1699*H1699</f>
        <v>0</v>
      </c>
      <c r="Q1699" s="113">
        <v>0</v>
      </c>
      <c r="R1699" s="113">
        <f>Q1699*H1699</f>
        <v>0</v>
      </c>
      <c r="S1699" s="113">
        <v>0</v>
      </c>
      <c r="T1699" s="114">
        <f>S1699*H1699</f>
        <v>0</v>
      </c>
      <c r="AR1699" s="115" t="s">
        <v>112</v>
      </c>
      <c r="AT1699" s="115" t="s">
        <v>107</v>
      </c>
      <c r="AU1699" s="115" t="s">
        <v>66</v>
      </c>
      <c r="AY1699" s="13" t="s">
        <v>113</v>
      </c>
      <c r="BE1699" s="116">
        <f>IF(N1699="základní",J1699,0)</f>
        <v>23500</v>
      </c>
      <c r="BF1699" s="116">
        <f>IF(N1699="snížená",J1699,0)</f>
        <v>0</v>
      </c>
      <c r="BG1699" s="116">
        <f>IF(N1699="zákl. přenesená",J1699,0)</f>
        <v>0</v>
      </c>
      <c r="BH1699" s="116">
        <f>IF(N1699="sníž. přenesená",J1699,0)</f>
        <v>0</v>
      </c>
      <c r="BI1699" s="116">
        <f>IF(N1699="nulová",J1699,0)</f>
        <v>0</v>
      </c>
      <c r="BJ1699" s="13" t="s">
        <v>74</v>
      </c>
      <c r="BK1699" s="116">
        <f>ROUND(I1699*H1699,2)</f>
        <v>23500</v>
      </c>
      <c r="BL1699" s="13" t="s">
        <v>112</v>
      </c>
      <c r="BM1699" s="115" t="s">
        <v>3756</v>
      </c>
    </row>
    <row r="1700" spans="2:65" s="1" customFormat="1" ht="39">
      <c r="B1700" s="25"/>
      <c r="D1700" s="117" t="s">
        <v>114</v>
      </c>
      <c r="F1700" s="118" t="s">
        <v>3757</v>
      </c>
      <c r="L1700" s="25"/>
      <c r="M1700" s="119"/>
      <c r="T1700" s="46"/>
      <c r="AT1700" s="13" t="s">
        <v>114</v>
      </c>
      <c r="AU1700" s="13" t="s">
        <v>66</v>
      </c>
    </row>
    <row r="1701" spans="2:65" s="1" customFormat="1" ht="16.5" customHeight="1">
      <c r="B1701" s="104"/>
      <c r="C1701" s="105" t="s">
        <v>3758</v>
      </c>
      <c r="D1701" s="105" t="s">
        <v>107</v>
      </c>
      <c r="E1701" s="106" t="s">
        <v>3759</v>
      </c>
      <c r="F1701" s="107" t="s">
        <v>3760</v>
      </c>
      <c r="G1701" s="108" t="s">
        <v>124</v>
      </c>
      <c r="H1701" s="109">
        <v>50</v>
      </c>
      <c r="I1701" s="110">
        <v>470</v>
      </c>
      <c r="J1701" s="110">
        <f>ROUND(I1701*H1701,2)</f>
        <v>23500</v>
      </c>
      <c r="K1701" s="107" t="s">
        <v>111</v>
      </c>
      <c r="L1701" s="25"/>
      <c r="M1701" s="111" t="s">
        <v>3</v>
      </c>
      <c r="N1701" s="112" t="s">
        <v>37</v>
      </c>
      <c r="O1701" s="113">
        <v>0</v>
      </c>
      <c r="P1701" s="113">
        <f>O1701*H1701</f>
        <v>0</v>
      </c>
      <c r="Q1701" s="113">
        <v>0</v>
      </c>
      <c r="R1701" s="113">
        <f>Q1701*H1701</f>
        <v>0</v>
      </c>
      <c r="S1701" s="113">
        <v>0</v>
      </c>
      <c r="T1701" s="114">
        <f>S1701*H1701</f>
        <v>0</v>
      </c>
      <c r="AR1701" s="115" t="s">
        <v>112</v>
      </c>
      <c r="AT1701" s="115" t="s">
        <v>107</v>
      </c>
      <c r="AU1701" s="115" t="s">
        <v>66</v>
      </c>
      <c r="AY1701" s="13" t="s">
        <v>113</v>
      </c>
      <c r="BE1701" s="116">
        <f>IF(N1701="základní",J1701,0)</f>
        <v>23500</v>
      </c>
      <c r="BF1701" s="116">
        <f>IF(N1701="snížená",J1701,0)</f>
        <v>0</v>
      </c>
      <c r="BG1701" s="116">
        <f>IF(N1701="zákl. přenesená",J1701,0)</f>
        <v>0</v>
      </c>
      <c r="BH1701" s="116">
        <f>IF(N1701="sníž. přenesená",J1701,0)</f>
        <v>0</v>
      </c>
      <c r="BI1701" s="116">
        <f>IF(N1701="nulová",J1701,0)</f>
        <v>0</v>
      </c>
      <c r="BJ1701" s="13" t="s">
        <v>74</v>
      </c>
      <c r="BK1701" s="116">
        <f>ROUND(I1701*H1701,2)</f>
        <v>23500</v>
      </c>
      <c r="BL1701" s="13" t="s">
        <v>112</v>
      </c>
      <c r="BM1701" s="115" t="s">
        <v>3761</v>
      </c>
    </row>
    <row r="1702" spans="2:65" s="1" customFormat="1" ht="39">
      <c r="B1702" s="25"/>
      <c r="D1702" s="117" t="s">
        <v>114</v>
      </c>
      <c r="F1702" s="118" t="s">
        <v>3762</v>
      </c>
      <c r="L1702" s="25"/>
      <c r="M1702" s="119"/>
      <c r="T1702" s="46"/>
      <c r="AT1702" s="13" t="s">
        <v>114</v>
      </c>
      <c r="AU1702" s="13" t="s">
        <v>66</v>
      </c>
    </row>
    <row r="1703" spans="2:65" s="1" customFormat="1" ht="16.5" customHeight="1">
      <c r="B1703" s="104"/>
      <c r="C1703" s="105" t="s">
        <v>1942</v>
      </c>
      <c r="D1703" s="105" t="s">
        <v>107</v>
      </c>
      <c r="E1703" s="106" t="s">
        <v>3763</v>
      </c>
      <c r="F1703" s="107" t="s">
        <v>3764</v>
      </c>
      <c r="G1703" s="108" t="s">
        <v>124</v>
      </c>
      <c r="H1703" s="109">
        <v>50</v>
      </c>
      <c r="I1703" s="110">
        <v>555</v>
      </c>
      <c r="J1703" s="110">
        <f>ROUND(I1703*H1703,2)</f>
        <v>27750</v>
      </c>
      <c r="K1703" s="107" t="s">
        <v>111</v>
      </c>
      <c r="L1703" s="25"/>
      <c r="M1703" s="111" t="s">
        <v>3</v>
      </c>
      <c r="N1703" s="112" t="s">
        <v>37</v>
      </c>
      <c r="O1703" s="113">
        <v>0</v>
      </c>
      <c r="P1703" s="113">
        <f>O1703*H1703</f>
        <v>0</v>
      </c>
      <c r="Q1703" s="113">
        <v>0</v>
      </c>
      <c r="R1703" s="113">
        <f>Q1703*H1703</f>
        <v>0</v>
      </c>
      <c r="S1703" s="113">
        <v>0</v>
      </c>
      <c r="T1703" s="114">
        <f>S1703*H1703</f>
        <v>0</v>
      </c>
      <c r="AR1703" s="115" t="s">
        <v>112</v>
      </c>
      <c r="AT1703" s="115" t="s">
        <v>107</v>
      </c>
      <c r="AU1703" s="115" t="s">
        <v>66</v>
      </c>
      <c r="AY1703" s="13" t="s">
        <v>113</v>
      </c>
      <c r="BE1703" s="116">
        <f>IF(N1703="základní",J1703,0)</f>
        <v>27750</v>
      </c>
      <c r="BF1703" s="116">
        <f>IF(N1703="snížená",J1703,0)</f>
        <v>0</v>
      </c>
      <c r="BG1703" s="116">
        <f>IF(N1703="zákl. přenesená",J1703,0)</f>
        <v>0</v>
      </c>
      <c r="BH1703" s="116">
        <f>IF(N1703="sníž. přenesená",J1703,0)</f>
        <v>0</v>
      </c>
      <c r="BI1703" s="116">
        <f>IF(N1703="nulová",J1703,0)</f>
        <v>0</v>
      </c>
      <c r="BJ1703" s="13" t="s">
        <v>74</v>
      </c>
      <c r="BK1703" s="116">
        <f>ROUND(I1703*H1703,2)</f>
        <v>27750</v>
      </c>
      <c r="BL1703" s="13" t="s">
        <v>112</v>
      </c>
      <c r="BM1703" s="115" t="s">
        <v>3765</v>
      </c>
    </row>
    <row r="1704" spans="2:65" s="1" customFormat="1" ht="39">
      <c r="B1704" s="25"/>
      <c r="D1704" s="117" t="s">
        <v>114</v>
      </c>
      <c r="F1704" s="118" t="s">
        <v>3766</v>
      </c>
      <c r="L1704" s="25"/>
      <c r="M1704" s="119"/>
      <c r="T1704" s="46"/>
      <c r="AT1704" s="13" t="s">
        <v>114</v>
      </c>
      <c r="AU1704" s="13" t="s">
        <v>66</v>
      </c>
    </row>
    <row r="1705" spans="2:65" s="1" customFormat="1" ht="16.5" customHeight="1">
      <c r="B1705" s="104"/>
      <c r="C1705" s="105" t="s">
        <v>3767</v>
      </c>
      <c r="D1705" s="105" t="s">
        <v>107</v>
      </c>
      <c r="E1705" s="106" t="s">
        <v>3768</v>
      </c>
      <c r="F1705" s="107" t="s">
        <v>3769</v>
      </c>
      <c r="G1705" s="108" t="s">
        <v>124</v>
      </c>
      <c r="H1705" s="109">
        <v>50</v>
      </c>
      <c r="I1705" s="110">
        <v>555</v>
      </c>
      <c r="J1705" s="110">
        <f>ROUND(I1705*H1705,2)</f>
        <v>27750</v>
      </c>
      <c r="K1705" s="107" t="s">
        <v>111</v>
      </c>
      <c r="L1705" s="25"/>
      <c r="M1705" s="111" t="s">
        <v>3</v>
      </c>
      <c r="N1705" s="112" t="s">
        <v>37</v>
      </c>
      <c r="O1705" s="113">
        <v>0</v>
      </c>
      <c r="P1705" s="113">
        <f>O1705*H1705</f>
        <v>0</v>
      </c>
      <c r="Q1705" s="113">
        <v>0</v>
      </c>
      <c r="R1705" s="113">
        <f>Q1705*H1705</f>
        <v>0</v>
      </c>
      <c r="S1705" s="113">
        <v>0</v>
      </c>
      <c r="T1705" s="114">
        <f>S1705*H1705</f>
        <v>0</v>
      </c>
      <c r="AR1705" s="115" t="s">
        <v>112</v>
      </c>
      <c r="AT1705" s="115" t="s">
        <v>107</v>
      </c>
      <c r="AU1705" s="115" t="s">
        <v>66</v>
      </c>
      <c r="AY1705" s="13" t="s">
        <v>113</v>
      </c>
      <c r="BE1705" s="116">
        <f>IF(N1705="základní",J1705,0)</f>
        <v>27750</v>
      </c>
      <c r="BF1705" s="116">
        <f>IF(N1705="snížená",J1705,0)</f>
        <v>0</v>
      </c>
      <c r="BG1705" s="116">
        <f>IF(N1705="zákl. přenesená",J1705,0)</f>
        <v>0</v>
      </c>
      <c r="BH1705" s="116">
        <f>IF(N1705="sníž. přenesená",J1705,0)</f>
        <v>0</v>
      </c>
      <c r="BI1705" s="116">
        <f>IF(N1705="nulová",J1705,0)</f>
        <v>0</v>
      </c>
      <c r="BJ1705" s="13" t="s">
        <v>74</v>
      </c>
      <c r="BK1705" s="116">
        <f>ROUND(I1705*H1705,2)</f>
        <v>27750</v>
      </c>
      <c r="BL1705" s="13" t="s">
        <v>112</v>
      </c>
      <c r="BM1705" s="115" t="s">
        <v>3770</v>
      </c>
    </row>
    <row r="1706" spans="2:65" s="1" customFormat="1" ht="39">
      <c r="B1706" s="25"/>
      <c r="D1706" s="117" t="s">
        <v>114</v>
      </c>
      <c r="F1706" s="118" t="s">
        <v>3771</v>
      </c>
      <c r="L1706" s="25"/>
      <c r="M1706" s="119"/>
      <c r="T1706" s="46"/>
      <c r="AT1706" s="13" t="s">
        <v>114</v>
      </c>
      <c r="AU1706" s="13" t="s">
        <v>66</v>
      </c>
    </row>
    <row r="1707" spans="2:65" s="1" customFormat="1" ht="16.5" customHeight="1">
      <c r="B1707" s="104"/>
      <c r="C1707" s="105" t="s">
        <v>1947</v>
      </c>
      <c r="D1707" s="105" t="s">
        <v>107</v>
      </c>
      <c r="E1707" s="106" t="s">
        <v>3772</v>
      </c>
      <c r="F1707" s="107" t="s">
        <v>3773</v>
      </c>
      <c r="G1707" s="108" t="s">
        <v>124</v>
      </c>
      <c r="H1707" s="109">
        <v>50</v>
      </c>
      <c r="I1707" s="110">
        <v>506</v>
      </c>
      <c r="J1707" s="110">
        <f>ROUND(I1707*H1707,2)</f>
        <v>25300</v>
      </c>
      <c r="K1707" s="107" t="s">
        <v>111</v>
      </c>
      <c r="L1707" s="25"/>
      <c r="M1707" s="111" t="s">
        <v>3</v>
      </c>
      <c r="N1707" s="112" t="s">
        <v>37</v>
      </c>
      <c r="O1707" s="113">
        <v>0</v>
      </c>
      <c r="P1707" s="113">
        <f>O1707*H1707</f>
        <v>0</v>
      </c>
      <c r="Q1707" s="113">
        <v>0</v>
      </c>
      <c r="R1707" s="113">
        <f>Q1707*H1707</f>
        <v>0</v>
      </c>
      <c r="S1707" s="113">
        <v>0</v>
      </c>
      <c r="T1707" s="114">
        <f>S1707*H1707</f>
        <v>0</v>
      </c>
      <c r="AR1707" s="115" t="s">
        <v>112</v>
      </c>
      <c r="AT1707" s="115" t="s">
        <v>107</v>
      </c>
      <c r="AU1707" s="115" t="s">
        <v>66</v>
      </c>
      <c r="AY1707" s="13" t="s">
        <v>113</v>
      </c>
      <c r="BE1707" s="116">
        <f>IF(N1707="základní",J1707,0)</f>
        <v>25300</v>
      </c>
      <c r="BF1707" s="116">
        <f>IF(N1707="snížená",J1707,0)</f>
        <v>0</v>
      </c>
      <c r="BG1707" s="116">
        <f>IF(N1707="zákl. přenesená",J1707,0)</f>
        <v>0</v>
      </c>
      <c r="BH1707" s="116">
        <f>IF(N1707="sníž. přenesená",J1707,0)</f>
        <v>0</v>
      </c>
      <c r="BI1707" s="116">
        <f>IF(N1707="nulová",J1707,0)</f>
        <v>0</v>
      </c>
      <c r="BJ1707" s="13" t="s">
        <v>74</v>
      </c>
      <c r="BK1707" s="116">
        <f>ROUND(I1707*H1707,2)</f>
        <v>25300</v>
      </c>
      <c r="BL1707" s="13" t="s">
        <v>112</v>
      </c>
      <c r="BM1707" s="115" t="s">
        <v>3774</v>
      </c>
    </row>
    <row r="1708" spans="2:65" s="1" customFormat="1" ht="39">
      <c r="B1708" s="25"/>
      <c r="D1708" s="117" t="s">
        <v>114</v>
      </c>
      <c r="F1708" s="118" t="s">
        <v>3775</v>
      </c>
      <c r="L1708" s="25"/>
      <c r="M1708" s="119"/>
      <c r="T1708" s="46"/>
      <c r="AT1708" s="13" t="s">
        <v>114</v>
      </c>
      <c r="AU1708" s="13" t="s">
        <v>66</v>
      </c>
    </row>
    <row r="1709" spans="2:65" s="1" customFormat="1" ht="16.5" customHeight="1">
      <c r="B1709" s="104"/>
      <c r="C1709" s="105" t="s">
        <v>3776</v>
      </c>
      <c r="D1709" s="105" t="s">
        <v>107</v>
      </c>
      <c r="E1709" s="106" t="s">
        <v>3777</v>
      </c>
      <c r="F1709" s="107" t="s">
        <v>3778</v>
      </c>
      <c r="G1709" s="108" t="s">
        <v>124</v>
      </c>
      <c r="H1709" s="109">
        <v>50</v>
      </c>
      <c r="I1709" s="110">
        <v>506</v>
      </c>
      <c r="J1709" s="110">
        <f>ROUND(I1709*H1709,2)</f>
        <v>25300</v>
      </c>
      <c r="K1709" s="107" t="s">
        <v>111</v>
      </c>
      <c r="L1709" s="25"/>
      <c r="M1709" s="111" t="s">
        <v>3</v>
      </c>
      <c r="N1709" s="112" t="s">
        <v>37</v>
      </c>
      <c r="O1709" s="113">
        <v>0</v>
      </c>
      <c r="P1709" s="113">
        <f>O1709*H1709</f>
        <v>0</v>
      </c>
      <c r="Q1709" s="113">
        <v>0</v>
      </c>
      <c r="R1709" s="113">
        <f>Q1709*H1709</f>
        <v>0</v>
      </c>
      <c r="S1709" s="113">
        <v>0</v>
      </c>
      <c r="T1709" s="114">
        <f>S1709*H1709</f>
        <v>0</v>
      </c>
      <c r="AR1709" s="115" t="s">
        <v>112</v>
      </c>
      <c r="AT1709" s="115" t="s">
        <v>107</v>
      </c>
      <c r="AU1709" s="115" t="s">
        <v>66</v>
      </c>
      <c r="AY1709" s="13" t="s">
        <v>113</v>
      </c>
      <c r="BE1709" s="116">
        <f>IF(N1709="základní",J1709,0)</f>
        <v>25300</v>
      </c>
      <c r="BF1709" s="116">
        <f>IF(N1709="snížená",J1709,0)</f>
        <v>0</v>
      </c>
      <c r="BG1709" s="116">
        <f>IF(N1709="zákl. přenesená",J1709,0)</f>
        <v>0</v>
      </c>
      <c r="BH1709" s="116">
        <f>IF(N1709="sníž. přenesená",J1709,0)</f>
        <v>0</v>
      </c>
      <c r="BI1709" s="116">
        <f>IF(N1709="nulová",J1709,0)</f>
        <v>0</v>
      </c>
      <c r="BJ1709" s="13" t="s">
        <v>74</v>
      </c>
      <c r="BK1709" s="116">
        <f>ROUND(I1709*H1709,2)</f>
        <v>25300</v>
      </c>
      <c r="BL1709" s="13" t="s">
        <v>112</v>
      </c>
      <c r="BM1709" s="115" t="s">
        <v>3779</v>
      </c>
    </row>
    <row r="1710" spans="2:65" s="1" customFormat="1" ht="39">
      <c r="B1710" s="25"/>
      <c r="D1710" s="117" t="s">
        <v>114</v>
      </c>
      <c r="F1710" s="118" t="s">
        <v>3780</v>
      </c>
      <c r="L1710" s="25"/>
      <c r="M1710" s="119"/>
      <c r="T1710" s="46"/>
      <c r="AT1710" s="13" t="s">
        <v>114</v>
      </c>
      <c r="AU1710" s="13" t="s">
        <v>66</v>
      </c>
    </row>
    <row r="1711" spans="2:65" s="1" customFormat="1" ht="16.5" customHeight="1">
      <c r="B1711" s="104"/>
      <c r="C1711" s="105" t="s">
        <v>1951</v>
      </c>
      <c r="D1711" s="105" t="s">
        <v>107</v>
      </c>
      <c r="E1711" s="106" t="s">
        <v>3781</v>
      </c>
      <c r="F1711" s="107" t="s">
        <v>3782</v>
      </c>
      <c r="G1711" s="108" t="s">
        <v>124</v>
      </c>
      <c r="H1711" s="109">
        <v>50</v>
      </c>
      <c r="I1711" s="110">
        <v>527</v>
      </c>
      <c r="J1711" s="110">
        <f>ROUND(I1711*H1711,2)</f>
        <v>26350</v>
      </c>
      <c r="K1711" s="107" t="s">
        <v>111</v>
      </c>
      <c r="L1711" s="25"/>
      <c r="M1711" s="111" t="s">
        <v>3</v>
      </c>
      <c r="N1711" s="112" t="s">
        <v>37</v>
      </c>
      <c r="O1711" s="113">
        <v>0</v>
      </c>
      <c r="P1711" s="113">
        <f>O1711*H1711</f>
        <v>0</v>
      </c>
      <c r="Q1711" s="113">
        <v>0</v>
      </c>
      <c r="R1711" s="113">
        <f>Q1711*H1711</f>
        <v>0</v>
      </c>
      <c r="S1711" s="113">
        <v>0</v>
      </c>
      <c r="T1711" s="114">
        <f>S1711*H1711</f>
        <v>0</v>
      </c>
      <c r="AR1711" s="115" t="s">
        <v>112</v>
      </c>
      <c r="AT1711" s="115" t="s">
        <v>107</v>
      </c>
      <c r="AU1711" s="115" t="s">
        <v>66</v>
      </c>
      <c r="AY1711" s="13" t="s">
        <v>113</v>
      </c>
      <c r="BE1711" s="116">
        <f>IF(N1711="základní",J1711,0)</f>
        <v>26350</v>
      </c>
      <c r="BF1711" s="116">
        <f>IF(N1711="snížená",J1711,0)</f>
        <v>0</v>
      </c>
      <c r="BG1711" s="116">
        <f>IF(N1711="zákl. přenesená",J1711,0)</f>
        <v>0</v>
      </c>
      <c r="BH1711" s="116">
        <f>IF(N1711="sníž. přenesená",J1711,0)</f>
        <v>0</v>
      </c>
      <c r="BI1711" s="116">
        <f>IF(N1711="nulová",J1711,0)</f>
        <v>0</v>
      </c>
      <c r="BJ1711" s="13" t="s">
        <v>74</v>
      </c>
      <c r="BK1711" s="116">
        <f>ROUND(I1711*H1711,2)</f>
        <v>26350</v>
      </c>
      <c r="BL1711" s="13" t="s">
        <v>112</v>
      </c>
      <c r="BM1711" s="115" t="s">
        <v>3783</v>
      </c>
    </row>
    <row r="1712" spans="2:65" s="1" customFormat="1" ht="39">
      <c r="B1712" s="25"/>
      <c r="D1712" s="117" t="s">
        <v>114</v>
      </c>
      <c r="F1712" s="118" t="s">
        <v>3784</v>
      </c>
      <c r="L1712" s="25"/>
      <c r="M1712" s="119"/>
      <c r="T1712" s="46"/>
      <c r="AT1712" s="13" t="s">
        <v>114</v>
      </c>
      <c r="AU1712" s="13" t="s">
        <v>66</v>
      </c>
    </row>
    <row r="1713" spans="2:65" s="1" customFormat="1" ht="16.5" customHeight="1">
      <c r="B1713" s="104"/>
      <c r="C1713" s="105" t="s">
        <v>3785</v>
      </c>
      <c r="D1713" s="105" t="s">
        <v>107</v>
      </c>
      <c r="E1713" s="106" t="s">
        <v>3786</v>
      </c>
      <c r="F1713" s="107" t="s">
        <v>3787</v>
      </c>
      <c r="G1713" s="108" t="s">
        <v>124</v>
      </c>
      <c r="H1713" s="109">
        <v>50</v>
      </c>
      <c r="I1713" s="110">
        <v>527</v>
      </c>
      <c r="J1713" s="110">
        <f>ROUND(I1713*H1713,2)</f>
        <v>26350</v>
      </c>
      <c r="K1713" s="107" t="s">
        <v>111</v>
      </c>
      <c r="L1713" s="25"/>
      <c r="M1713" s="111" t="s">
        <v>3</v>
      </c>
      <c r="N1713" s="112" t="s">
        <v>37</v>
      </c>
      <c r="O1713" s="113">
        <v>0</v>
      </c>
      <c r="P1713" s="113">
        <f>O1713*H1713</f>
        <v>0</v>
      </c>
      <c r="Q1713" s="113">
        <v>0</v>
      </c>
      <c r="R1713" s="113">
        <f>Q1713*H1713</f>
        <v>0</v>
      </c>
      <c r="S1713" s="113">
        <v>0</v>
      </c>
      <c r="T1713" s="114">
        <f>S1713*H1713</f>
        <v>0</v>
      </c>
      <c r="AR1713" s="115" t="s">
        <v>112</v>
      </c>
      <c r="AT1713" s="115" t="s">
        <v>107</v>
      </c>
      <c r="AU1713" s="115" t="s">
        <v>66</v>
      </c>
      <c r="AY1713" s="13" t="s">
        <v>113</v>
      </c>
      <c r="BE1713" s="116">
        <f>IF(N1713="základní",J1713,0)</f>
        <v>26350</v>
      </c>
      <c r="BF1713" s="116">
        <f>IF(N1713="snížená",J1713,0)</f>
        <v>0</v>
      </c>
      <c r="BG1713" s="116">
        <f>IF(N1713="zákl. přenesená",J1713,0)</f>
        <v>0</v>
      </c>
      <c r="BH1713" s="116">
        <f>IF(N1713="sníž. přenesená",J1713,0)</f>
        <v>0</v>
      </c>
      <c r="BI1713" s="116">
        <f>IF(N1713="nulová",J1713,0)</f>
        <v>0</v>
      </c>
      <c r="BJ1713" s="13" t="s">
        <v>74</v>
      </c>
      <c r="BK1713" s="116">
        <f>ROUND(I1713*H1713,2)</f>
        <v>26350</v>
      </c>
      <c r="BL1713" s="13" t="s">
        <v>112</v>
      </c>
      <c r="BM1713" s="115" t="s">
        <v>3788</v>
      </c>
    </row>
    <row r="1714" spans="2:65" s="1" customFormat="1" ht="39">
      <c r="B1714" s="25"/>
      <c r="D1714" s="117" t="s">
        <v>114</v>
      </c>
      <c r="F1714" s="118" t="s">
        <v>3789</v>
      </c>
      <c r="L1714" s="25"/>
      <c r="M1714" s="119"/>
      <c r="T1714" s="46"/>
      <c r="AT1714" s="13" t="s">
        <v>114</v>
      </c>
      <c r="AU1714" s="13" t="s">
        <v>66</v>
      </c>
    </row>
    <row r="1715" spans="2:65" s="1" customFormat="1" ht="16.5" customHeight="1">
      <c r="B1715" s="104"/>
      <c r="C1715" s="105" t="s">
        <v>1956</v>
      </c>
      <c r="D1715" s="105" t="s">
        <v>107</v>
      </c>
      <c r="E1715" s="106" t="s">
        <v>3790</v>
      </c>
      <c r="F1715" s="107" t="s">
        <v>3791</v>
      </c>
      <c r="G1715" s="108" t="s">
        <v>124</v>
      </c>
      <c r="H1715" s="109">
        <v>50</v>
      </c>
      <c r="I1715" s="110">
        <v>477</v>
      </c>
      <c r="J1715" s="110">
        <f>ROUND(I1715*H1715,2)</f>
        <v>23850</v>
      </c>
      <c r="K1715" s="107" t="s">
        <v>111</v>
      </c>
      <c r="L1715" s="25"/>
      <c r="M1715" s="111" t="s">
        <v>3</v>
      </c>
      <c r="N1715" s="112" t="s">
        <v>37</v>
      </c>
      <c r="O1715" s="113">
        <v>0</v>
      </c>
      <c r="P1715" s="113">
        <f>O1715*H1715</f>
        <v>0</v>
      </c>
      <c r="Q1715" s="113">
        <v>0</v>
      </c>
      <c r="R1715" s="113">
        <f>Q1715*H1715</f>
        <v>0</v>
      </c>
      <c r="S1715" s="113">
        <v>0</v>
      </c>
      <c r="T1715" s="114">
        <f>S1715*H1715</f>
        <v>0</v>
      </c>
      <c r="AR1715" s="115" t="s">
        <v>112</v>
      </c>
      <c r="AT1715" s="115" t="s">
        <v>107</v>
      </c>
      <c r="AU1715" s="115" t="s">
        <v>66</v>
      </c>
      <c r="AY1715" s="13" t="s">
        <v>113</v>
      </c>
      <c r="BE1715" s="116">
        <f>IF(N1715="základní",J1715,0)</f>
        <v>23850</v>
      </c>
      <c r="BF1715" s="116">
        <f>IF(N1715="snížená",J1715,0)</f>
        <v>0</v>
      </c>
      <c r="BG1715" s="116">
        <f>IF(N1715="zákl. přenesená",J1715,0)</f>
        <v>0</v>
      </c>
      <c r="BH1715" s="116">
        <f>IF(N1715="sníž. přenesená",J1715,0)</f>
        <v>0</v>
      </c>
      <c r="BI1715" s="116">
        <f>IF(N1715="nulová",J1715,0)</f>
        <v>0</v>
      </c>
      <c r="BJ1715" s="13" t="s">
        <v>74</v>
      </c>
      <c r="BK1715" s="116">
        <f>ROUND(I1715*H1715,2)</f>
        <v>23850</v>
      </c>
      <c r="BL1715" s="13" t="s">
        <v>112</v>
      </c>
      <c r="BM1715" s="115" t="s">
        <v>3792</v>
      </c>
    </row>
    <row r="1716" spans="2:65" s="1" customFormat="1" ht="39">
      <c r="B1716" s="25"/>
      <c r="D1716" s="117" t="s">
        <v>114</v>
      </c>
      <c r="F1716" s="118" t="s">
        <v>3793</v>
      </c>
      <c r="L1716" s="25"/>
      <c r="M1716" s="119"/>
      <c r="T1716" s="46"/>
      <c r="AT1716" s="13" t="s">
        <v>114</v>
      </c>
      <c r="AU1716" s="13" t="s">
        <v>66</v>
      </c>
    </row>
    <row r="1717" spans="2:65" s="1" customFormat="1" ht="16.5" customHeight="1">
      <c r="B1717" s="104"/>
      <c r="C1717" s="105" t="s">
        <v>3794</v>
      </c>
      <c r="D1717" s="105" t="s">
        <v>107</v>
      </c>
      <c r="E1717" s="106" t="s">
        <v>3795</v>
      </c>
      <c r="F1717" s="107" t="s">
        <v>3796</v>
      </c>
      <c r="G1717" s="108" t="s">
        <v>124</v>
      </c>
      <c r="H1717" s="109">
        <v>50</v>
      </c>
      <c r="I1717" s="110">
        <v>477</v>
      </c>
      <c r="J1717" s="110">
        <f>ROUND(I1717*H1717,2)</f>
        <v>23850</v>
      </c>
      <c r="K1717" s="107" t="s">
        <v>111</v>
      </c>
      <c r="L1717" s="25"/>
      <c r="M1717" s="111" t="s">
        <v>3</v>
      </c>
      <c r="N1717" s="112" t="s">
        <v>37</v>
      </c>
      <c r="O1717" s="113">
        <v>0</v>
      </c>
      <c r="P1717" s="113">
        <f>O1717*H1717</f>
        <v>0</v>
      </c>
      <c r="Q1717" s="113">
        <v>0</v>
      </c>
      <c r="R1717" s="113">
        <f>Q1717*H1717</f>
        <v>0</v>
      </c>
      <c r="S1717" s="113">
        <v>0</v>
      </c>
      <c r="T1717" s="114">
        <f>S1717*H1717</f>
        <v>0</v>
      </c>
      <c r="AR1717" s="115" t="s">
        <v>112</v>
      </c>
      <c r="AT1717" s="115" t="s">
        <v>107</v>
      </c>
      <c r="AU1717" s="115" t="s">
        <v>66</v>
      </c>
      <c r="AY1717" s="13" t="s">
        <v>113</v>
      </c>
      <c r="BE1717" s="116">
        <f>IF(N1717="základní",J1717,0)</f>
        <v>23850</v>
      </c>
      <c r="BF1717" s="116">
        <f>IF(N1717="snížená",J1717,0)</f>
        <v>0</v>
      </c>
      <c r="BG1717" s="116">
        <f>IF(N1717="zákl. přenesená",J1717,0)</f>
        <v>0</v>
      </c>
      <c r="BH1717" s="116">
        <f>IF(N1717="sníž. přenesená",J1717,0)</f>
        <v>0</v>
      </c>
      <c r="BI1717" s="116">
        <f>IF(N1717="nulová",J1717,0)</f>
        <v>0</v>
      </c>
      <c r="BJ1717" s="13" t="s">
        <v>74</v>
      </c>
      <c r="BK1717" s="116">
        <f>ROUND(I1717*H1717,2)</f>
        <v>23850</v>
      </c>
      <c r="BL1717" s="13" t="s">
        <v>112</v>
      </c>
      <c r="BM1717" s="115" t="s">
        <v>3797</v>
      </c>
    </row>
    <row r="1718" spans="2:65" s="1" customFormat="1" ht="39">
      <c r="B1718" s="25"/>
      <c r="D1718" s="117" t="s">
        <v>114</v>
      </c>
      <c r="F1718" s="118" t="s">
        <v>3798</v>
      </c>
      <c r="L1718" s="25"/>
      <c r="M1718" s="119"/>
      <c r="T1718" s="46"/>
      <c r="AT1718" s="13" t="s">
        <v>114</v>
      </c>
      <c r="AU1718" s="13" t="s">
        <v>66</v>
      </c>
    </row>
    <row r="1719" spans="2:65" s="1" customFormat="1" ht="16.5" customHeight="1">
      <c r="B1719" s="104"/>
      <c r="C1719" s="105" t="s">
        <v>1960</v>
      </c>
      <c r="D1719" s="105" t="s">
        <v>107</v>
      </c>
      <c r="E1719" s="106" t="s">
        <v>3799</v>
      </c>
      <c r="F1719" s="107" t="s">
        <v>3800</v>
      </c>
      <c r="G1719" s="108" t="s">
        <v>124</v>
      </c>
      <c r="H1719" s="109">
        <v>50</v>
      </c>
      <c r="I1719" s="110">
        <v>399</v>
      </c>
      <c r="J1719" s="110">
        <f>ROUND(I1719*H1719,2)</f>
        <v>19950</v>
      </c>
      <c r="K1719" s="107" t="s">
        <v>111</v>
      </c>
      <c r="L1719" s="25"/>
      <c r="M1719" s="111" t="s">
        <v>3</v>
      </c>
      <c r="N1719" s="112" t="s">
        <v>37</v>
      </c>
      <c r="O1719" s="113">
        <v>0</v>
      </c>
      <c r="P1719" s="113">
        <f>O1719*H1719</f>
        <v>0</v>
      </c>
      <c r="Q1719" s="113">
        <v>0</v>
      </c>
      <c r="R1719" s="113">
        <f>Q1719*H1719</f>
        <v>0</v>
      </c>
      <c r="S1719" s="113">
        <v>0</v>
      </c>
      <c r="T1719" s="114">
        <f>S1719*H1719</f>
        <v>0</v>
      </c>
      <c r="AR1719" s="115" t="s">
        <v>112</v>
      </c>
      <c r="AT1719" s="115" t="s">
        <v>107</v>
      </c>
      <c r="AU1719" s="115" t="s">
        <v>66</v>
      </c>
      <c r="AY1719" s="13" t="s">
        <v>113</v>
      </c>
      <c r="BE1719" s="116">
        <f>IF(N1719="základní",J1719,0)</f>
        <v>19950</v>
      </c>
      <c r="BF1719" s="116">
        <f>IF(N1719="snížená",J1719,0)</f>
        <v>0</v>
      </c>
      <c r="BG1719" s="116">
        <f>IF(N1719="zákl. přenesená",J1719,0)</f>
        <v>0</v>
      </c>
      <c r="BH1719" s="116">
        <f>IF(N1719="sníž. přenesená",J1719,0)</f>
        <v>0</v>
      </c>
      <c r="BI1719" s="116">
        <f>IF(N1719="nulová",J1719,0)</f>
        <v>0</v>
      </c>
      <c r="BJ1719" s="13" t="s">
        <v>74</v>
      </c>
      <c r="BK1719" s="116">
        <f>ROUND(I1719*H1719,2)</f>
        <v>19950</v>
      </c>
      <c r="BL1719" s="13" t="s">
        <v>112</v>
      </c>
      <c r="BM1719" s="115" t="s">
        <v>3801</v>
      </c>
    </row>
    <row r="1720" spans="2:65" s="1" customFormat="1" ht="39">
      <c r="B1720" s="25"/>
      <c r="D1720" s="117" t="s">
        <v>114</v>
      </c>
      <c r="F1720" s="118" t="s">
        <v>3802</v>
      </c>
      <c r="L1720" s="25"/>
      <c r="M1720" s="119"/>
      <c r="T1720" s="46"/>
      <c r="AT1720" s="13" t="s">
        <v>114</v>
      </c>
      <c r="AU1720" s="13" t="s">
        <v>66</v>
      </c>
    </row>
    <row r="1721" spans="2:65" s="1" customFormat="1" ht="16.5" customHeight="1">
      <c r="B1721" s="104"/>
      <c r="C1721" s="105" t="s">
        <v>3803</v>
      </c>
      <c r="D1721" s="105" t="s">
        <v>107</v>
      </c>
      <c r="E1721" s="106" t="s">
        <v>3804</v>
      </c>
      <c r="F1721" s="107" t="s">
        <v>3805</v>
      </c>
      <c r="G1721" s="108" t="s">
        <v>124</v>
      </c>
      <c r="H1721" s="109">
        <v>50</v>
      </c>
      <c r="I1721" s="110">
        <v>399</v>
      </c>
      <c r="J1721" s="110">
        <f>ROUND(I1721*H1721,2)</f>
        <v>19950</v>
      </c>
      <c r="K1721" s="107" t="s">
        <v>111</v>
      </c>
      <c r="L1721" s="25"/>
      <c r="M1721" s="111" t="s">
        <v>3</v>
      </c>
      <c r="N1721" s="112" t="s">
        <v>37</v>
      </c>
      <c r="O1721" s="113">
        <v>0</v>
      </c>
      <c r="P1721" s="113">
        <f>O1721*H1721</f>
        <v>0</v>
      </c>
      <c r="Q1721" s="113">
        <v>0</v>
      </c>
      <c r="R1721" s="113">
        <f>Q1721*H1721</f>
        <v>0</v>
      </c>
      <c r="S1721" s="113">
        <v>0</v>
      </c>
      <c r="T1721" s="114">
        <f>S1721*H1721</f>
        <v>0</v>
      </c>
      <c r="AR1721" s="115" t="s">
        <v>112</v>
      </c>
      <c r="AT1721" s="115" t="s">
        <v>107</v>
      </c>
      <c r="AU1721" s="115" t="s">
        <v>66</v>
      </c>
      <c r="AY1721" s="13" t="s">
        <v>113</v>
      </c>
      <c r="BE1721" s="116">
        <f>IF(N1721="základní",J1721,0)</f>
        <v>19950</v>
      </c>
      <c r="BF1721" s="116">
        <f>IF(N1721="snížená",J1721,0)</f>
        <v>0</v>
      </c>
      <c r="BG1721" s="116">
        <f>IF(N1721="zákl. přenesená",J1721,0)</f>
        <v>0</v>
      </c>
      <c r="BH1721" s="116">
        <f>IF(N1721="sníž. přenesená",J1721,0)</f>
        <v>0</v>
      </c>
      <c r="BI1721" s="116">
        <f>IF(N1721="nulová",J1721,0)</f>
        <v>0</v>
      </c>
      <c r="BJ1721" s="13" t="s">
        <v>74</v>
      </c>
      <c r="BK1721" s="116">
        <f>ROUND(I1721*H1721,2)</f>
        <v>19950</v>
      </c>
      <c r="BL1721" s="13" t="s">
        <v>112</v>
      </c>
      <c r="BM1721" s="115" t="s">
        <v>3806</v>
      </c>
    </row>
    <row r="1722" spans="2:65" s="1" customFormat="1" ht="39">
      <c r="B1722" s="25"/>
      <c r="D1722" s="117" t="s">
        <v>114</v>
      </c>
      <c r="F1722" s="118" t="s">
        <v>3807</v>
      </c>
      <c r="L1722" s="25"/>
      <c r="M1722" s="119"/>
      <c r="T1722" s="46"/>
      <c r="AT1722" s="13" t="s">
        <v>114</v>
      </c>
      <c r="AU1722" s="13" t="s">
        <v>66</v>
      </c>
    </row>
    <row r="1723" spans="2:65" s="1" customFormat="1" ht="16.5" customHeight="1">
      <c r="B1723" s="104"/>
      <c r="C1723" s="105" t="s">
        <v>1965</v>
      </c>
      <c r="D1723" s="105" t="s">
        <v>107</v>
      </c>
      <c r="E1723" s="106" t="s">
        <v>3808</v>
      </c>
      <c r="F1723" s="107" t="s">
        <v>3809</v>
      </c>
      <c r="G1723" s="108" t="s">
        <v>124</v>
      </c>
      <c r="H1723" s="109">
        <v>50</v>
      </c>
      <c r="I1723" s="110">
        <v>356</v>
      </c>
      <c r="J1723" s="110">
        <f>ROUND(I1723*H1723,2)</f>
        <v>17800</v>
      </c>
      <c r="K1723" s="107" t="s">
        <v>111</v>
      </c>
      <c r="L1723" s="25"/>
      <c r="M1723" s="111" t="s">
        <v>3</v>
      </c>
      <c r="N1723" s="112" t="s">
        <v>37</v>
      </c>
      <c r="O1723" s="113">
        <v>0</v>
      </c>
      <c r="P1723" s="113">
        <f>O1723*H1723</f>
        <v>0</v>
      </c>
      <c r="Q1723" s="113">
        <v>0</v>
      </c>
      <c r="R1723" s="113">
        <f>Q1723*H1723</f>
        <v>0</v>
      </c>
      <c r="S1723" s="113">
        <v>0</v>
      </c>
      <c r="T1723" s="114">
        <f>S1723*H1723</f>
        <v>0</v>
      </c>
      <c r="AR1723" s="115" t="s">
        <v>112</v>
      </c>
      <c r="AT1723" s="115" t="s">
        <v>107</v>
      </c>
      <c r="AU1723" s="115" t="s">
        <v>66</v>
      </c>
      <c r="AY1723" s="13" t="s">
        <v>113</v>
      </c>
      <c r="BE1723" s="116">
        <f>IF(N1723="základní",J1723,0)</f>
        <v>17800</v>
      </c>
      <c r="BF1723" s="116">
        <f>IF(N1723="snížená",J1723,0)</f>
        <v>0</v>
      </c>
      <c r="BG1723" s="116">
        <f>IF(N1723="zákl. přenesená",J1723,0)</f>
        <v>0</v>
      </c>
      <c r="BH1723" s="116">
        <f>IF(N1723="sníž. přenesená",J1723,0)</f>
        <v>0</v>
      </c>
      <c r="BI1723" s="116">
        <f>IF(N1723="nulová",J1723,0)</f>
        <v>0</v>
      </c>
      <c r="BJ1723" s="13" t="s">
        <v>74</v>
      </c>
      <c r="BK1723" s="116">
        <f>ROUND(I1723*H1723,2)</f>
        <v>17800</v>
      </c>
      <c r="BL1723" s="13" t="s">
        <v>112</v>
      </c>
      <c r="BM1723" s="115" t="s">
        <v>3810</v>
      </c>
    </row>
    <row r="1724" spans="2:65" s="1" customFormat="1" ht="39">
      <c r="B1724" s="25"/>
      <c r="D1724" s="117" t="s">
        <v>114</v>
      </c>
      <c r="F1724" s="118" t="s">
        <v>3811</v>
      </c>
      <c r="L1724" s="25"/>
      <c r="M1724" s="119"/>
      <c r="T1724" s="46"/>
      <c r="AT1724" s="13" t="s">
        <v>114</v>
      </c>
      <c r="AU1724" s="13" t="s">
        <v>66</v>
      </c>
    </row>
    <row r="1725" spans="2:65" s="1" customFormat="1" ht="16.5" customHeight="1">
      <c r="B1725" s="104"/>
      <c r="C1725" s="105" t="s">
        <v>3812</v>
      </c>
      <c r="D1725" s="105" t="s">
        <v>107</v>
      </c>
      <c r="E1725" s="106" t="s">
        <v>3813</v>
      </c>
      <c r="F1725" s="107" t="s">
        <v>3814</v>
      </c>
      <c r="G1725" s="108" t="s">
        <v>124</v>
      </c>
      <c r="H1725" s="109">
        <v>50</v>
      </c>
      <c r="I1725" s="110">
        <v>356</v>
      </c>
      <c r="J1725" s="110">
        <f>ROUND(I1725*H1725,2)</f>
        <v>17800</v>
      </c>
      <c r="K1725" s="107" t="s">
        <v>111</v>
      </c>
      <c r="L1725" s="25"/>
      <c r="M1725" s="111" t="s">
        <v>3</v>
      </c>
      <c r="N1725" s="112" t="s">
        <v>37</v>
      </c>
      <c r="O1725" s="113">
        <v>0</v>
      </c>
      <c r="P1725" s="113">
        <f>O1725*H1725</f>
        <v>0</v>
      </c>
      <c r="Q1725" s="113">
        <v>0</v>
      </c>
      <c r="R1725" s="113">
        <f>Q1725*H1725</f>
        <v>0</v>
      </c>
      <c r="S1725" s="113">
        <v>0</v>
      </c>
      <c r="T1725" s="114">
        <f>S1725*H1725</f>
        <v>0</v>
      </c>
      <c r="AR1725" s="115" t="s">
        <v>112</v>
      </c>
      <c r="AT1725" s="115" t="s">
        <v>107</v>
      </c>
      <c r="AU1725" s="115" t="s">
        <v>66</v>
      </c>
      <c r="AY1725" s="13" t="s">
        <v>113</v>
      </c>
      <c r="BE1725" s="116">
        <f>IF(N1725="základní",J1725,0)</f>
        <v>17800</v>
      </c>
      <c r="BF1725" s="116">
        <f>IF(N1725="snížená",J1725,0)</f>
        <v>0</v>
      </c>
      <c r="BG1725" s="116">
        <f>IF(N1725="zákl. přenesená",J1725,0)</f>
        <v>0</v>
      </c>
      <c r="BH1725" s="116">
        <f>IF(N1725="sníž. přenesená",J1725,0)</f>
        <v>0</v>
      </c>
      <c r="BI1725" s="116">
        <f>IF(N1725="nulová",J1725,0)</f>
        <v>0</v>
      </c>
      <c r="BJ1725" s="13" t="s">
        <v>74</v>
      </c>
      <c r="BK1725" s="116">
        <f>ROUND(I1725*H1725,2)</f>
        <v>17800</v>
      </c>
      <c r="BL1725" s="13" t="s">
        <v>112</v>
      </c>
      <c r="BM1725" s="115" t="s">
        <v>3815</v>
      </c>
    </row>
    <row r="1726" spans="2:65" s="1" customFormat="1" ht="39">
      <c r="B1726" s="25"/>
      <c r="D1726" s="117" t="s">
        <v>114</v>
      </c>
      <c r="F1726" s="118" t="s">
        <v>3816</v>
      </c>
      <c r="L1726" s="25"/>
      <c r="M1726" s="119"/>
      <c r="T1726" s="46"/>
      <c r="AT1726" s="13" t="s">
        <v>114</v>
      </c>
      <c r="AU1726" s="13" t="s">
        <v>66</v>
      </c>
    </row>
    <row r="1727" spans="2:65" s="1" customFormat="1" ht="16.5" customHeight="1">
      <c r="B1727" s="104"/>
      <c r="C1727" s="105" t="s">
        <v>1969</v>
      </c>
      <c r="D1727" s="105" t="s">
        <v>107</v>
      </c>
      <c r="E1727" s="106" t="s">
        <v>3817</v>
      </c>
      <c r="F1727" s="107" t="s">
        <v>3818</v>
      </c>
      <c r="G1727" s="108" t="s">
        <v>124</v>
      </c>
      <c r="H1727" s="109">
        <v>50</v>
      </c>
      <c r="I1727" s="110">
        <v>555</v>
      </c>
      <c r="J1727" s="110">
        <f>ROUND(I1727*H1727,2)</f>
        <v>27750</v>
      </c>
      <c r="K1727" s="107" t="s">
        <v>111</v>
      </c>
      <c r="L1727" s="25"/>
      <c r="M1727" s="111" t="s">
        <v>3</v>
      </c>
      <c r="N1727" s="112" t="s">
        <v>37</v>
      </c>
      <c r="O1727" s="113">
        <v>0</v>
      </c>
      <c r="P1727" s="113">
        <f>O1727*H1727</f>
        <v>0</v>
      </c>
      <c r="Q1727" s="113">
        <v>0</v>
      </c>
      <c r="R1727" s="113">
        <f>Q1727*H1727</f>
        <v>0</v>
      </c>
      <c r="S1727" s="113">
        <v>0</v>
      </c>
      <c r="T1727" s="114">
        <f>S1727*H1727</f>
        <v>0</v>
      </c>
      <c r="AR1727" s="115" t="s">
        <v>112</v>
      </c>
      <c r="AT1727" s="115" t="s">
        <v>107</v>
      </c>
      <c r="AU1727" s="115" t="s">
        <v>66</v>
      </c>
      <c r="AY1727" s="13" t="s">
        <v>113</v>
      </c>
      <c r="BE1727" s="116">
        <f>IF(N1727="základní",J1727,0)</f>
        <v>27750</v>
      </c>
      <c r="BF1727" s="116">
        <f>IF(N1727="snížená",J1727,0)</f>
        <v>0</v>
      </c>
      <c r="BG1727" s="116">
        <f>IF(N1727="zákl. přenesená",J1727,0)</f>
        <v>0</v>
      </c>
      <c r="BH1727" s="116">
        <f>IF(N1727="sníž. přenesená",J1727,0)</f>
        <v>0</v>
      </c>
      <c r="BI1727" s="116">
        <f>IF(N1727="nulová",J1727,0)</f>
        <v>0</v>
      </c>
      <c r="BJ1727" s="13" t="s">
        <v>74</v>
      </c>
      <c r="BK1727" s="116">
        <f>ROUND(I1727*H1727,2)</f>
        <v>27750</v>
      </c>
      <c r="BL1727" s="13" t="s">
        <v>112</v>
      </c>
      <c r="BM1727" s="115" t="s">
        <v>3819</v>
      </c>
    </row>
    <row r="1728" spans="2:65" s="1" customFormat="1" ht="39">
      <c r="B1728" s="25"/>
      <c r="D1728" s="117" t="s">
        <v>114</v>
      </c>
      <c r="F1728" s="118" t="s">
        <v>3820</v>
      </c>
      <c r="L1728" s="25"/>
      <c r="M1728" s="119"/>
      <c r="T1728" s="46"/>
      <c r="AT1728" s="13" t="s">
        <v>114</v>
      </c>
      <c r="AU1728" s="13" t="s">
        <v>66</v>
      </c>
    </row>
    <row r="1729" spans="2:65" s="1" customFormat="1" ht="16.5" customHeight="1">
      <c r="B1729" s="104"/>
      <c r="C1729" s="105" t="s">
        <v>3821</v>
      </c>
      <c r="D1729" s="105" t="s">
        <v>107</v>
      </c>
      <c r="E1729" s="106" t="s">
        <v>3822</v>
      </c>
      <c r="F1729" s="107" t="s">
        <v>3823</v>
      </c>
      <c r="G1729" s="108" t="s">
        <v>124</v>
      </c>
      <c r="H1729" s="109">
        <v>50</v>
      </c>
      <c r="I1729" s="110">
        <v>555</v>
      </c>
      <c r="J1729" s="110">
        <f>ROUND(I1729*H1729,2)</f>
        <v>27750</v>
      </c>
      <c r="K1729" s="107" t="s">
        <v>111</v>
      </c>
      <c r="L1729" s="25"/>
      <c r="M1729" s="111" t="s">
        <v>3</v>
      </c>
      <c r="N1729" s="112" t="s">
        <v>37</v>
      </c>
      <c r="O1729" s="113">
        <v>0</v>
      </c>
      <c r="P1729" s="113">
        <f>O1729*H1729</f>
        <v>0</v>
      </c>
      <c r="Q1729" s="113">
        <v>0</v>
      </c>
      <c r="R1729" s="113">
        <f>Q1729*H1729</f>
        <v>0</v>
      </c>
      <c r="S1729" s="113">
        <v>0</v>
      </c>
      <c r="T1729" s="114">
        <f>S1729*H1729</f>
        <v>0</v>
      </c>
      <c r="AR1729" s="115" t="s">
        <v>112</v>
      </c>
      <c r="AT1729" s="115" t="s">
        <v>107</v>
      </c>
      <c r="AU1729" s="115" t="s">
        <v>66</v>
      </c>
      <c r="AY1729" s="13" t="s">
        <v>113</v>
      </c>
      <c r="BE1729" s="116">
        <f>IF(N1729="základní",J1729,0)</f>
        <v>27750</v>
      </c>
      <c r="BF1729" s="116">
        <f>IF(N1729="snížená",J1729,0)</f>
        <v>0</v>
      </c>
      <c r="BG1729" s="116">
        <f>IF(N1729="zákl. přenesená",J1729,0)</f>
        <v>0</v>
      </c>
      <c r="BH1729" s="116">
        <f>IF(N1729="sníž. přenesená",J1729,0)</f>
        <v>0</v>
      </c>
      <c r="BI1729" s="116">
        <f>IF(N1729="nulová",J1729,0)</f>
        <v>0</v>
      </c>
      <c r="BJ1729" s="13" t="s">
        <v>74</v>
      </c>
      <c r="BK1729" s="116">
        <f>ROUND(I1729*H1729,2)</f>
        <v>27750</v>
      </c>
      <c r="BL1729" s="13" t="s">
        <v>112</v>
      </c>
      <c r="BM1729" s="115" t="s">
        <v>3824</v>
      </c>
    </row>
    <row r="1730" spans="2:65" s="1" customFormat="1" ht="39">
      <c r="B1730" s="25"/>
      <c r="D1730" s="117" t="s">
        <v>114</v>
      </c>
      <c r="F1730" s="118" t="s">
        <v>3825</v>
      </c>
      <c r="L1730" s="25"/>
      <c r="M1730" s="119"/>
      <c r="T1730" s="46"/>
      <c r="AT1730" s="13" t="s">
        <v>114</v>
      </c>
      <c r="AU1730" s="13" t="s">
        <v>66</v>
      </c>
    </row>
    <row r="1731" spans="2:65" s="1" customFormat="1" ht="16.5" customHeight="1">
      <c r="B1731" s="104"/>
      <c r="C1731" s="105" t="s">
        <v>1974</v>
      </c>
      <c r="D1731" s="105" t="s">
        <v>107</v>
      </c>
      <c r="E1731" s="106" t="s">
        <v>3826</v>
      </c>
      <c r="F1731" s="107" t="s">
        <v>3827</v>
      </c>
      <c r="G1731" s="108" t="s">
        <v>124</v>
      </c>
      <c r="H1731" s="109">
        <v>50</v>
      </c>
      <c r="I1731" s="110">
        <v>520</v>
      </c>
      <c r="J1731" s="110">
        <f>ROUND(I1731*H1731,2)</f>
        <v>26000</v>
      </c>
      <c r="K1731" s="107" t="s">
        <v>111</v>
      </c>
      <c r="L1731" s="25"/>
      <c r="M1731" s="111" t="s">
        <v>3</v>
      </c>
      <c r="N1731" s="112" t="s">
        <v>37</v>
      </c>
      <c r="O1731" s="113">
        <v>0</v>
      </c>
      <c r="P1731" s="113">
        <f>O1731*H1731</f>
        <v>0</v>
      </c>
      <c r="Q1731" s="113">
        <v>0</v>
      </c>
      <c r="R1731" s="113">
        <f>Q1731*H1731</f>
        <v>0</v>
      </c>
      <c r="S1731" s="113">
        <v>0</v>
      </c>
      <c r="T1731" s="114">
        <f>S1731*H1731</f>
        <v>0</v>
      </c>
      <c r="AR1731" s="115" t="s">
        <v>112</v>
      </c>
      <c r="AT1731" s="115" t="s">
        <v>107</v>
      </c>
      <c r="AU1731" s="115" t="s">
        <v>66</v>
      </c>
      <c r="AY1731" s="13" t="s">
        <v>113</v>
      </c>
      <c r="BE1731" s="116">
        <f>IF(N1731="základní",J1731,0)</f>
        <v>26000</v>
      </c>
      <c r="BF1731" s="116">
        <f>IF(N1731="snížená",J1731,0)</f>
        <v>0</v>
      </c>
      <c r="BG1731" s="116">
        <f>IF(N1731="zákl. přenesená",J1731,0)</f>
        <v>0</v>
      </c>
      <c r="BH1731" s="116">
        <f>IF(N1731="sníž. přenesená",J1731,0)</f>
        <v>0</v>
      </c>
      <c r="BI1731" s="116">
        <f>IF(N1731="nulová",J1731,0)</f>
        <v>0</v>
      </c>
      <c r="BJ1731" s="13" t="s">
        <v>74</v>
      </c>
      <c r="BK1731" s="116">
        <f>ROUND(I1731*H1731,2)</f>
        <v>26000</v>
      </c>
      <c r="BL1731" s="13" t="s">
        <v>112</v>
      </c>
      <c r="BM1731" s="115" t="s">
        <v>3828</v>
      </c>
    </row>
    <row r="1732" spans="2:65" s="1" customFormat="1" ht="39">
      <c r="B1732" s="25"/>
      <c r="D1732" s="117" t="s">
        <v>114</v>
      </c>
      <c r="F1732" s="118" t="s">
        <v>3829</v>
      </c>
      <c r="L1732" s="25"/>
      <c r="M1732" s="119"/>
      <c r="T1732" s="46"/>
      <c r="AT1732" s="13" t="s">
        <v>114</v>
      </c>
      <c r="AU1732" s="13" t="s">
        <v>66</v>
      </c>
    </row>
    <row r="1733" spans="2:65" s="1" customFormat="1" ht="16.5" customHeight="1">
      <c r="B1733" s="104"/>
      <c r="C1733" s="105" t="s">
        <v>3830</v>
      </c>
      <c r="D1733" s="105" t="s">
        <v>107</v>
      </c>
      <c r="E1733" s="106" t="s">
        <v>3831</v>
      </c>
      <c r="F1733" s="107" t="s">
        <v>3832</v>
      </c>
      <c r="G1733" s="108" t="s">
        <v>124</v>
      </c>
      <c r="H1733" s="109">
        <v>50</v>
      </c>
      <c r="I1733" s="110">
        <v>520</v>
      </c>
      <c r="J1733" s="110">
        <f>ROUND(I1733*H1733,2)</f>
        <v>26000</v>
      </c>
      <c r="K1733" s="107" t="s">
        <v>111</v>
      </c>
      <c r="L1733" s="25"/>
      <c r="M1733" s="111" t="s">
        <v>3</v>
      </c>
      <c r="N1733" s="112" t="s">
        <v>37</v>
      </c>
      <c r="O1733" s="113">
        <v>0</v>
      </c>
      <c r="P1733" s="113">
        <f>O1733*H1733</f>
        <v>0</v>
      </c>
      <c r="Q1733" s="113">
        <v>0</v>
      </c>
      <c r="R1733" s="113">
        <f>Q1733*H1733</f>
        <v>0</v>
      </c>
      <c r="S1733" s="113">
        <v>0</v>
      </c>
      <c r="T1733" s="114">
        <f>S1733*H1733</f>
        <v>0</v>
      </c>
      <c r="AR1733" s="115" t="s">
        <v>112</v>
      </c>
      <c r="AT1733" s="115" t="s">
        <v>107</v>
      </c>
      <c r="AU1733" s="115" t="s">
        <v>66</v>
      </c>
      <c r="AY1733" s="13" t="s">
        <v>113</v>
      </c>
      <c r="BE1733" s="116">
        <f>IF(N1733="základní",J1733,0)</f>
        <v>26000</v>
      </c>
      <c r="BF1733" s="116">
        <f>IF(N1733="snížená",J1733,0)</f>
        <v>0</v>
      </c>
      <c r="BG1733" s="116">
        <f>IF(N1733="zákl. přenesená",J1733,0)</f>
        <v>0</v>
      </c>
      <c r="BH1733" s="116">
        <f>IF(N1733="sníž. přenesená",J1733,0)</f>
        <v>0</v>
      </c>
      <c r="BI1733" s="116">
        <f>IF(N1733="nulová",J1733,0)</f>
        <v>0</v>
      </c>
      <c r="BJ1733" s="13" t="s">
        <v>74</v>
      </c>
      <c r="BK1733" s="116">
        <f>ROUND(I1733*H1733,2)</f>
        <v>26000</v>
      </c>
      <c r="BL1733" s="13" t="s">
        <v>112</v>
      </c>
      <c r="BM1733" s="115" t="s">
        <v>3833</v>
      </c>
    </row>
    <row r="1734" spans="2:65" s="1" customFormat="1" ht="39">
      <c r="B1734" s="25"/>
      <c r="D1734" s="117" t="s">
        <v>114</v>
      </c>
      <c r="F1734" s="118" t="s">
        <v>3834</v>
      </c>
      <c r="L1734" s="25"/>
      <c r="M1734" s="119"/>
      <c r="T1734" s="46"/>
      <c r="AT1734" s="13" t="s">
        <v>114</v>
      </c>
      <c r="AU1734" s="13" t="s">
        <v>66</v>
      </c>
    </row>
    <row r="1735" spans="2:65" s="1" customFormat="1" ht="16.5" customHeight="1">
      <c r="B1735" s="104"/>
      <c r="C1735" s="105" t="s">
        <v>1978</v>
      </c>
      <c r="D1735" s="105" t="s">
        <v>107</v>
      </c>
      <c r="E1735" s="106" t="s">
        <v>3835</v>
      </c>
      <c r="F1735" s="107" t="s">
        <v>3836</v>
      </c>
      <c r="G1735" s="108" t="s">
        <v>124</v>
      </c>
      <c r="H1735" s="109">
        <v>50</v>
      </c>
      <c r="I1735" s="110">
        <v>563</v>
      </c>
      <c r="J1735" s="110">
        <f>ROUND(I1735*H1735,2)</f>
        <v>28150</v>
      </c>
      <c r="K1735" s="107" t="s">
        <v>111</v>
      </c>
      <c r="L1735" s="25"/>
      <c r="M1735" s="111" t="s">
        <v>3</v>
      </c>
      <c r="N1735" s="112" t="s">
        <v>37</v>
      </c>
      <c r="O1735" s="113">
        <v>0</v>
      </c>
      <c r="P1735" s="113">
        <f>O1735*H1735</f>
        <v>0</v>
      </c>
      <c r="Q1735" s="113">
        <v>0</v>
      </c>
      <c r="R1735" s="113">
        <f>Q1735*H1735</f>
        <v>0</v>
      </c>
      <c r="S1735" s="113">
        <v>0</v>
      </c>
      <c r="T1735" s="114">
        <f>S1735*H1735</f>
        <v>0</v>
      </c>
      <c r="AR1735" s="115" t="s">
        <v>112</v>
      </c>
      <c r="AT1735" s="115" t="s">
        <v>107</v>
      </c>
      <c r="AU1735" s="115" t="s">
        <v>66</v>
      </c>
      <c r="AY1735" s="13" t="s">
        <v>113</v>
      </c>
      <c r="BE1735" s="116">
        <f>IF(N1735="základní",J1735,0)</f>
        <v>28150</v>
      </c>
      <c r="BF1735" s="116">
        <f>IF(N1735="snížená",J1735,0)</f>
        <v>0</v>
      </c>
      <c r="BG1735" s="116">
        <f>IF(N1735="zákl. přenesená",J1735,0)</f>
        <v>0</v>
      </c>
      <c r="BH1735" s="116">
        <f>IF(N1735="sníž. přenesená",J1735,0)</f>
        <v>0</v>
      </c>
      <c r="BI1735" s="116">
        <f>IF(N1735="nulová",J1735,0)</f>
        <v>0</v>
      </c>
      <c r="BJ1735" s="13" t="s">
        <v>74</v>
      </c>
      <c r="BK1735" s="116">
        <f>ROUND(I1735*H1735,2)</f>
        <v>28150</v>
      </c>
      <c r="BL1735" s="13" t="s">
        <v>112</v>
      </c>
      <c r="BM1735" s="115" t="s">
        <v>3837</v>
      </c>
    </row>
    <row r="1736" spans="2:65" s="1" customFormat="1" ht="39">
      <c r="B1736" s="25"/>
      <c r="D1736" s="117" t="s">
        <v>114</v>
      </c>
      <c r="F1736" s="118" t="s">
        <v>3838</v>
      </c>
      <c r="L1736" s="25"/>
      <c r="M1736" s="119"/>
      <c r="T1736" s="46"/>
      <c r="AT1736" s="13" t="s">
        <v>114</v>
      </c>
      <c r="AU1736" s="13" t="s">
        <v>66</v>
      </c>
    </row>
    <row r="1737" spans="2:65" s="1" customFormat="1" ht="16.5" customHeight="1">
      <c r="B1737" s="104"/>
      <c r="C1737" s="105" t="s">
        <v>3839</v>
      </c>
      <c r="D1737" s="105" t="s">
        <v>107</v>
      </c>
      <c r="E1737" s="106" t="s">
        <v>3840</v>
      </c>
      <c r="F1737" s="107" t="s">
        <v>3841</v>
      </c>
      <c r="G1737" s="108" t="s">
        <v>124</v>
      </c>
      <c r="H1737" s="109">
        <v>50</v>
      </c>
      <c r="I1737" s="110">
        <v>513</v>
      </c>
      <c r="J1737" s="110">
        <f>ROUND(I1737*H1737,2)</f>
        <v>25650</v>
      </c>
      <c r="K1737" s="107" t="s">
        <v>111</v>
      </c>
      <c r="L1737" s="25"/>
      <c r="M1737" s="111" t="s">
        <v>3</v>
      </c>
      <c r="N1737" s="112" t="s">
        <v>37</v>
      </c>
      <c r="O1737" s="113">
        <v>0</v>
      </c>
      <c r="P1737" s="113">
        <f>O1737*H1737</f>
        <v>0</v>
      </c>
      <c r="Q1737" s="113">
        <v>0</v>
      </c>
      <c r="R1737" s="113">
        <f>Q1737*H1737</f>
        <v>0</v>
      </c>
      <c r="S1737" s="113">
        <v>0</v>
      </c>
      <c r="T1737" s="114">
        <f>S1737*H1737</f>
        <v>0</v>
      </c>
      <c r="AR1737" s="115" t="s">
        <v>112</v>
      </c>
      <c r="AT1737" s="115" t="s">
        <v>107</v>
      </c>
      <c r="AU1737" s="115" t="s">
        <v>66</v>
      </c>
      <c r="AY1737" s="13" t="s">
        <v>113</v>
      </c>
      <c r="BE1737" s="116">
        <f>IF(N1737="základní",J1737,0)</f>
        <v>25650</v>
      </c>
      <c r="BF1737" s="116">
        <f>IF(N1737="snížená",J1737,0)</f>
        <v>0</v>
      </c>
      <c r="BG1737" s="116">
        <f>IF(N1737="zákl. přenesená",J1737,0)</f>
        <v>0</v>
      </c>
      <c r="BH1737" s="116">
        <f>IF(N1737="sníž. přenesená",J1737,0)</f>
        <v>0</v>
      </c>
      <c r="BI1737" s="116">
        <f>IF(N1737="nulová",J1737,0)</f>
        <v>0</v>
      </c>
      <c r="BJ1737" s="13" t="s">
        <v>74</v>
      </c>
      <c r="BK1737" s="116">
        <f>ROUND(I1737*H1737,2)</f>
        <v>25650</v>
      </c>
      <c r="BL1737" s="13" t="s">
        <v>112</v>
      </c>
      <c r="BM1737" s="115" t="s">
        <v>3842</v>
      </c>
    </row>
    <row r="1738" spans="2:65" s="1" customFormat="1" ht="39">
      <c r="B1738" s="25"/>
      <c r="D1738" s="117" t="s">
        <v>114</v>
      </c>
      <c r="F1738" s="118" t="s">
        <v>3843</v>
      </c>
      <c r="L1738" s="25"/>
      <c r="M1738" s="119"/>
      <c r="T1738" s="46"/>
      <c r="AT1738" s="13" t="s">
        <v>114</v>
      </c>
      <c r="AU1738" s="13" t="s">
        <v>66</v>
      </c>
    </row>
    <row r="1739" spans="2:65" s="1" customFormat="1" ht="16.5" customHeight="1">
      <c r="B1739" s="104"/>
      <c r="C1739" s="105" t="s">
        <v>1983</v>
      </c>
      <c r="D1739" s="105" t="s">
        <v>107</v>
      </c>
      <c r="E1739" s="106" t="s">
        <v>3844</v>
      </c>
      <c r="F1739" s="107" t="s">
        <v>3845</v>
      </c>
      <c r="G1739" s="108" t="s">
        <v>124</v>
      </c>
      <c r="H1739" s="109">
        <v>50</v>
      </c>
      <c r="I1739" s="110">
        <v>534</v>
      </c>
      <c r="J1739" s="110">
        <f>ROUND(I1739*H1739,2)</f>
        <v>26700</v>
      </c>
      <c r="K1739" s="107" t="s">
        <v>111</v>
      </c>
      <c r="L1739" s="25"/>
      <c r="M1739" s="111" t="s">
        <v>3</v>
      </c>
      <c r="N1739" s="112" t="s">
        <v>37</v>
      </c>
      <c r="O1739" s="113">
        <v>0</v>
      </c>
      <c r="P1739" s="113">
        <f>O1739*H1739</f>
        <v>0</v>
      </c>
      <c r="Q1739" s="113">
        <v>0</v>
      </c>
      <c r="R1739" s="113">
        <f>Q1739*H1739</f>
        <v>0</v>
      </c>
      <c r="S1739" s="113">
        <v>0</v>
      </c>
      <c r="T1739" s="114">
        <f>S1739*H1739</f>
        <v>0</v>
      </c>
      <c r="AR1739" s="115" t="s">
        <v>112</v>
      </c>
      <c r="AT1739" s="115" t="s">
        <v>107</v>
      </c>
      <c r="AU1739" s="115" t="s">
        <v>66</v>
      </c>
      <c r="AY1739" s="13" t="s">
        <v>113</v>
      </c>
      <c r="BE1739" s="116">
        <f>IF(N1739="základní",J1739,0)</f>
        <v>26700</v>
      </c>
      <c r="BF1739" s="116">
        <f>IF(N1739="snížená",J1739,0)</f>
        <v>0</v>
      </c>
      <c r="BG1739" s="116">
        <f>IF(N1739="zákl. přenesená",J1739,0)</f>
        <v>0</v>
      </c>
      <c r="BH1739" s="116">
        <f>IF(N1739="sníž. přenesená",J1739,0)</f>
        <v>0</v>
      </c>
      <c r="BI1739" s="116">
        <f>IF(N1739="nulová",J1739,0)</f>
        <v>0</v>
      </c>
      <c r="BJ1739" s="13" t="s">
        <v>74</v>
      </c>
      <c r="BK1739" s="116">
        <f>ROUND(I1739*H1739,2)</f>
        <v>26700</v>
      </c>
      <c r="BL1739" s="13" t="s">
        <v>112</v>
      </c>
      <c r="BM1739" s="115" t="s">
        <v>3846</v>
      </c>
    </row>
    <row r="1740" spans="2:65" s="1" customFormat="1" ht="39">
      <c r="B1740" s="25"/>
      <c r="D1740" s="117" t="s">
        <v>114</v>
      </c>
      <c r="F1740" s="118" t="s">
        <v>3847</v>
      </c>
      <c r="L1740" s="25"/>
      <c r="M1740" s="119"/>
      <c r="T1740" s="46"/>
      <c r="AT1740" s="13" t="s">
        <v>114</v>
      </c>
      <c r="AU1740" s="13" t="s">
        <v>66</v>
      </c>
    </row>
    <row r="1741" spans="2:65" s="1" customFormat="1" ht="16.5" customHeight="1">
      <c r="B1741" s="104"/>
      <c r="C1741" s="105" t="s">
        <v>3848</v>
      </c>
      <c r="D1741" s="105" t="s">
        <v>107</v>
      </c>
      <c r="E1741" s="106" t="s">
        <v>3849</v>
      </c>
      <c r="F1741" s="107" t="s">
        <v>3850</v>
      </c>
      <c r="G1741" s="108" t="s">
        <v>124</v>
      </c>
      <c r="H1741" s="109">
        <v>50</v>
      </c>
      <c r="I1741" s="110">
        <v>491</v>
      </c>
      <c r="J1741" s="110">
        <f>ROUND(I1741*H1741,2)</f>
        <v>24550</v>
      </c>
      <c r="K1741" s="107" t="s">
        <v>111</v>
      </c>
      <c r="L1741" s="25"/>
      <c r="M1741" s="111" t="s">
        <v>3</v>
      </c>
      <c r="N1741" s="112" t="s">
        <v>37</v>
      </c>
      <c r="O1741" s="113">
        <v>0</v>
      </c>
      <c r="P1741" s="113">
        <f>O1741*H1741</f>
        <v>0</v>
      </c>
      <c r="Q1741" s="113">
        <v>0</v>
      </c>
      <c r="R1741" s="113">
        <f>Q1741*H1741</f>
        <v>0</v>
      </c>
      <c r="S1741" s="113">
        <v>0</v>
      </c>
      <c r="T1741" s="114">
        <f>S1741*H1741</f>
        <v>0</v>
      </c>
      <c r="AR1741" s="115" t="s">
        <v>112</v>
      </c>
      <c r="AT1741" s="115" t="s">
        <v>107</v>
      </c>
      <c r="AU1741" s="115" t="s">
        <v>66</v>
      </c>
      <c r="AY1741" s="13" t="s">
        <v>113</v>
      </c>
      <c r="BE1741" s="116">
        <f>IF(N1741="základní",J1741,0)</f>
        <v>24550</v>
      </c>
      <c r="BF1741" s="116">
        <f>IF(N1741="snížená",J1741,0)</f>
        <v>0</v>
      </c>
      <c r="BG1741" s="116">
        <f>IF(N1741="zákl. přenesená",J1741,0)</f>
        <v>0</v>
      </c>
      <c r="BH1741" s="116">
        <f>IF(N1741="sníž. přenesená",J1741,0)</f>
        <v>0</v>
      </c>
      <c r="BI1741" s="116">
        <f>IF(N1741="nulová",J1741,0)</f>
        <v>0</v>
      </c>
      <c r="BJ1741" s="13" t="s">
        <v>74</v>
      </c>
      <c r="BK1741" s="116">
        <f>ROUND(I1741*H1741,2)</f>
        <v>24550</v>
      </c>
      <c r="BL1741" s="13" t="s">
        <v>112</v>
      </c>
      <c r="BM1741" s="115" t="s">
        <v>3851</v>
      </c>
    </row>
    <row r="1742" spans="2:65" s="1" customFormat="1" ht="39">
      <c r="B1742" s="25"/>
      <c r="D1742" s="117" t="s">
        <v>114</v>
      </c>
      <c r="F1742" s="118" t="s">
        <v>3852</v>
      </c>
      <c r="L1742" s="25"/>
      <c r="M1742" s="119"/>
      <c r="T1742" s="46"/>
      <c r="AT1742" s="13" t="s">
        <v>114</v>
      </c>
      <c r="AU1742" s="13" t="s">
        <v>66</v>
      </c>
    </row>
    <row r="1743" spans="2:65" s="1" customFormat="1" ht="16.5" customHeight="1">
      <c r="B1743" s="104"/>
      <c r="C1743" s="105" t="s">
        <v>1987</v>
      </c>
      <c r="D1743" s="105" t="s">
        <v>107</v>
      </c>
      <c r="E1743" s="106" t="s">
        <v>3853</v>
      </c>
      <c r="F1743" s="107" t="s">
        <v>3854</v>
      </c>
      <c r="G1743" s="108" t="s">
        <v>124</v>
      </c>
      <c r="H1743" s="109">
        <v>50</v>
      </c>
      <c r="I1743" s="110">
        <v>406</v>
      </c>
      <c r="J1743" s="110">
        <f>ROUND(I1743*H1743,2)</f>
        <v>20300</v>
      </c>
      <c r="K1743" s="107" t="s">
        <v>111</v>
      </c>
      <c r="L1743" s="25"/>
      <c r="M1743" s="111" t="s">
        <v>3</v>
      </c>
      <c r="N1743" s="112" t="s">
        <v>37</v>
      </c>
      <c r="O1743" s="113">
        <v>0</v>
      </c>
      <c r="P1743" s="113">
        <f>O1743*H1743</f>
        <v>0</v>
      </c>
      <c r="Q1743" s="113">
        <v>0</v>
      </c>
      <c r="R1743" s="113">
        <f>Q1743*H1743</f>
        <v>0</v>
      </c>
      <c r="S1743" s="113">
        <v>0</v>
      </c>
      <c r="T1743" s="114">
        <f>S1743*H1743</f>
        <v>0</v>
      </c>
      <c r="AR1743" s="115" t="s">
        <v>112</v>
      </c>
      <c r="AT1743" s="115" t="s">
        <v>107</v>
      </c>
      <c r="AU1743" s="115" t="s">
        <v>66</v>
      </c>
      <c r="AY1743" s="13" t="s">
        <v>113</v>
      </c>
      <c r="BE1743" s="116">
        <f>IF(N1743="základní",J1743,0)</f>
        <v>20300</v>
      </c>
      <c r="BF1743" s="116">
        <f>IF(N1743="snížená",J1743,0)</f>
        <v>0</v>
      </c>
      <c r="BG1743" s="116">
        <f>IF(N1743="zákl. přenesená",J1743,0)</f>
        <v>0</v>
      </c>
      <c r="BH1743" s="116">
        <f>IF(N1743="sníž. přenesená",J1743,0)</f>
        <v>0</v>
      </c>
      <c r="BI1743" s="116">
        <f>IF(N1743="nulová",J1743,0)</f>
        <v>0</v>
      </c>
      <c r="BJ1743" s="13" t="s">
        <v>74</v>
      </c>
      <c r="BK1743" s="116">
        <f>ROUND(I1743*H1743,2)</f>
        <v>20300</v>
      </c>
      <c r="BL1743" s="13" t="s">
        <v>112</v>
      </c>
      <c r="BM1743" s="115" t="s">
        <v>3855</v>
      </c>
    </row>
    <row r="1744" spans="2:65" s="1" customFormat="1" ht="39">
      <c r="B1744" s="25"/>
      <c r="D1744" s="117" t="s">
        <v>114</v>
      </c>
      <c r="F1744" s="118" t="s">
        <v>3856</v>
      </c>
      <c r="L1744" s="25"/>
      <c r="M1744" s="119"/>
      <c r="T1744" s="46"/>
      <c r="AT1744" s="13" t="s">
        <v>114</v>
      </c>
      <c r="AU1744" s="13" t="s">
        <v>66</v>
      </c>
    </row>
    <row r="1745" spans="2:65" s="1" customFormat="1" ht="16.5" customHeight="1">
      <c r="B1745" s="104"/>
      <c r="C1745" s="105" t="s">
        <v>3857</v>
      </c>
      <c r="D1745" s="105" t="s">
        <v>107</v>
      </c>
      <c r="E1745" s="106" t="s">
        <v>3858</v>
      </c>
      <c r="F1745" s="107" t="s">
        <v>3859</v>
      </c>
      <c r="G1745" s="108" t="s">
        <v>124</v>
      </c>
      <c r="H1745" s="109">
        <v>50</v>
      </c>
      <c r="I1745" s="110">
        <v>363</v>
      </c>
      <c r="J1745" s="110">
        <f>ROUND(I1745*H1745,2)</f>
        <v>18150</v>
      </c>
      <c r="K1745" s="107" t="s">
        <v>111</v>
      </c>
      <c r="L1745" s="25"/>
      <c r="M1745" s="111" t="s">
        <v>3</v>
      </c>
      <c r="N1745" s="112" t="s">
        <v>37</v>
      </c>
      <c r="O1745" s="113">
        <v>0</v>
      </c>
      <c r="P1745" s="113">
        <f>O1745*H1745</f>
        <v>0</v>
      </c>
      <c r="Q1745" s="113">
        <v>0</v>
      </c>
      <c r="R1745" s="113">
        <f>Q1745*H1745</f>
        <v>0</v>
      </c>
      <c r="S1745" s="113">
        <v>0</v>
      </c>
      <c r="T1745" s="114">
        <f>S1745*H1745</f>
        <v>0</v>
      </c>
      <c r="AR1745" s="115" t="s">
        <v>112</v>
      </c>
      <c r="AT1745" s="115" t="s">
        <v>107</v>
      </c>
      <c r="AU1745" s="115" t="s">
        <v>66</v>
      </c>
      <c r="AY1745" s="13" t="s">
        <v>113</v>
      </c>
      <c r="BE1745" s="116">
        <f>IF(N1745="základní",J1745,0)</f>
        <v>18150</v>
      </c>
      <c r="BF1745" s="116">
        <f>IF(N1745="snížená",J1745,0)</f>
        <v>0</v>
      </c>
      <c r="BG1745" s="116">
        <f>IF(N1745="zákl. přenesená",J1745,0)</f>
        <v>0</v>
      </c>
      <c r="BH1745" s="116">
        <f>IF(N1745="sníž. přenesená",J1745,0)</f>
        <v>0</v>
      </c>
      <c r="BI1745" s="116">
        <f>IF(N1745="nulová",J1745,0)</f>
        <v>0</v>
      </c>
      <c r="BJ1745" s="13" t="s">
        <v>74</v>
      </c>
      <c r="BK1745" s="116">
        <f>ROUND(I1745*H1745,2)</f>
        <v>18150</v>
      </c>
      <c r="BL1745" s="13" t="s">
        <v>112</v>
      </c>
      <c r="BM1745" s="115" t="s">
        <v>3860</v>
      </c>
    </row>
    <row r="1746" spans="2:65" s="1" customFormat="1" ht="39">
      <c r="B1746" s="25"/>
      <c r="D1746" s="117" t="s">
        <v>114</v>
      </c>
      <c r="F1746" s="118" t="s">
        <v>3861</v>
      </c>
      <c r="L1746" s="25"/>
      <c r="M1746" s="119"/>
      <c r="T1746" s="46"/>
      <c r="AT1746" s="13" t="s">
        <v>114</v>
      </c>
      <c r="AU1746" s="13" t="s">
        <v>66</v>
      </c>
    </row>
    <row r="1747" spans="2:65" s="1" customFormat="1" ht="16.5" customHeight="1">
      <c r="B1747" s="104"/>
      <c r="C1747" s="105" t="s">
        <v>1992</v>
      </c>
      <c r="D1747" s="105" t="s">
        <v>107</v>
      </c>
      <c r="E1747" s="106" t="s">
        <v>3862</v>
      </c>
      <c r="F1747" s="107" t="s">
        <v>3863</v>
      </c>
      <c r="G1747" s="108" t="s">
        <v>124</v>
      </c>
      <c r="H1747" s="109">
        <v>50</v>
      </c>
      <c r="I1747" s="110">
        <v>569</v>
      </c>
      <c r="J1747" s="110">
        <f>ROUND(I1747*H1747,2)</f>
        <v>28450</v>
      </c>
      <c r="K1747" s="107" t="s">
        <v>111</v>
      </c>
      <c r="L1747" s="25"/>
      <c r="M1747" s="111" t="s">
        <v>3</v>
      </c>
      <c r="N1747" s="112" t="s">
        <v>37</v>
      </c>
      <c r="O1747" s="113">
        <v>0</v>
      </c>
      <c r="P1747" s="113">
        <f>O1747*H1747</f>
        <v>0</v>
      </c>
      <c r="Q1747" s="113">
        <v>0</v>
      </c>
      <c r="R1747" s="113">
        <f>Q1747*H1747</f>
        <v>0</v>
      </c>
      <c r="S1747" s="113">
        <v>0</v>
      </c>
      <c r="T1747" s="114">
        <f>S1747*H1747</f>
        <v>0</v>
      </c>
      <c r="AR1747" s="115" t="s">
        <v>112</v>
      </c>
      <c r="AT1747" s="115" t="s">
        <v>107</v>
      </c>
      <c r="AU1747" s="115" t="s">
        <v>66</v>
      </c>
      <c r="AY1747" s="13" t="s">
        <v>113</v>
      </c>
      <c r="BE1747" s="116">
        <f>IF(N1747="základní",J1747,0)</f>
        <v>28450</v>
      </c>
      <c r="BF1747" s="116">
        <f>IF(N1747="snížená",J1747,0)</f>
        <v>0</v>
      </c>
      <c r="BG1747" s="116">
        <f>IF(N1747="zákl. přenesená",J1747,0)</f>
        <v>0</v>
      </c>
      <c r="BH1747" s="116">
        <f>IF(N1747="sníž. přenesená",J1747,0)</f>
        <v>0</v>
      </c>
      <c r="BI1747" s="116">
        <f>IF(N1747="nulová",J1747,0)</f>
        <v>0</v>
      </c>
      <c r="BJ1747" s="13" t="s">
        <v>74</v>
      </c>
      <c r="BK1747" s="116">
        <f>ROUND(I1747*H1747,2)</f>
        <v>28450</v>
      </c>
      <c r="BL1747" s="13" t="s">
        <v>112</v>
      </c>
      <c r="BM1747" s="115" t="s">
        <v>3864</v>
      </c>
    </row>
    <row r="1748" spans="2:65" s="1" customFormat="1" ht="39">
      <c r="B1748" s="25"/>
      <c r="D1748" s="117" t="s">
        <v>114</v>
      </c>
      <c r="F1748" s="118" t="s">
        <v>3865</v>
      </c>
      <c r="L1748" s="25"/>
      <c r="M1748" s="119"/>
      <c r="T1748" s="46"/>
      <c r="AT1748" s="13" t="s">
        <v>114</v>
      </c>
      <c r="AU1748" s="13" t="s">
        <v>66</v>
      </c>
    </row>
    <row r="1749" spans="2:65" s="1" customFormat="1" ht="16.5" customHeight="1">
      <c r="B1749" s="104"/>
      <c r="C1749" s="105" t="s">
        <v>3866</v>
      </c>
      <c r="D1749" s="105" t="s">
        <v>107</v>
      </c>
      <c r="E1749" s="106" t="s">
        <v>3867</v>
      </c>
      <c r="F1749" s="107" t="s">
        <v>3868</v>
      </c>
      <c r="G1749" s="108" t="s">
        <v>124</v>
      </c>
      <c r="H1749" s="109">
        <v>50</v>
      </c>
      <c r="I1749" s="110">
        <v>527</v>
      </c>
      <c r="J1749" s="110">
        <f>ROUND(I1749*H1749,2)</f>
        <v>26350</v>
      </c>
      <c r="K1749" s="107" t="s">
        <v>111</v>
      </c>
      <c r="L1749" s="25"/>
      <c r="M1749" s="111" t="s">
        <v>3</v>
      </c>
      <c r="N1749" s="112" t="s">
        <v>37</v>
      </c>
      <c r="O1749" s="113">
        <v>0</v>
      </c>
      <c r="P1749" s="113">
        <f>O1749*H1749</f>
        <v>0</v>
      </c>
      <c r="Q1749" s="113">
        <v>0</v>
      </c>
      <c r="R1749" s="113">
        <f>Q1749*H1749</f>
        <v>0</v>
      </c>
      <c r="S1749" s="113">
        <v>0</v>
      </c>
      <c r="T1749" s="114">
        <f>S1749*H1749</f>
        <v>0</v>
      </c>
      <c r="AR1749" s="115" t="s">
        <v>112</v>
      </c>
      <c r="AT1749" s="115" t="s">
        <v>107</v>
      </c>
      <c r="AU1749" s="115" t="s">
        <v>66</v>
      </c>
      <c r="AY1749" s="13" t="s">
        <v>113</v>
      </c>
      <c r="BE1749" s="116">
        <f>IF(N1749="základní",J1749,0)</f>
        <v>26350</v>
      </c>
      <c r="BF1749" s="116">
        <f>IF(N1749="snížená",J1749,0)</f>
        <v>0</v>
      </c>
      <c r="BG1749" s="116">
        <f>IF(N1749="zákl. přenesená",J1749,0)</f>
        <v>0</v>
      </c>
      <c r="BH1749" s="116">
        <f>IF(N1749="sníž. přenesená",J1749,0)</f>
        <v>0</v>
      </c>
      <c r="BI1749" s="116">
        <f>IF(N1749="nulová",J1749,0)</f>
        <v>0</v>
      </c>
      <c r="BJ1749" s="13" t="s">
        <v>74</v>
      </c>
      <c r="BK1749" s="116">
        <f>ROUND(I1749*H1749,2)</f>
        <v>26350</v>
      </c>
      <c r="BL1749" s="13" t="s">
        <v>112</v>
      </c>
      <c r="BM1749" s="115" t="s">
        <v>3869</v>
      </c>
    </row>
    <row r="1750" spans="2:65" s="1" customFormat="1" ht="39">
      <c r="B1750" s="25"/>
      <c r="D1750" s="117" t="s">
        <v>114</v>
      </c>
      <c r="F1750" s="118" t="s">
        <v>3870</v>
      </c>
      <c r="L1750" s="25"/>
      <c r="M1750" s="119"/>
      <c r="T1750" s="46"/>
      <c r="AT1750" s="13" t="s">
        <v>114</v>
      </c>
      <c r="AU1750" s="13" t="s">
        <v>66</v>
      </c>
    </row>
    <row r="1751" spans="2:65" s="1" customFormat="1" ht="16.5" customHeight="1">
      <c r="B1751" s="104"/>
      <c r="C1751" s="105" t="s">
        <v>1996</v>
      </c>
      <c r="D1751" s="105" t="s">
        <v>107</v>
      </c>
      <c r="E1751" s="106" t="s">
        <v>3871</v>
      </c>
      <c r="F1751" s="107" t="s">
        <v>3872</v>
      </c>
      <c r="G1751" s="108" t="s">
        <v>110</v>
      </c>
      <c r="H1751" s="109">
        <v>20</v>
      </c>
      <c r="I1751" s="110">
        <v>6200</v>
      </c>
      <c r="J1751" s="110">
        <f>ROUND(I1751*H1751,2)</f>
        <v>124000</v>
      </c>
      <c r="K1751" s="107" t="s">
        <v>111</v>
      </c>
      <c r="L1751" s="25"/>
      <c r="M1751" s="111" t="s">
        <v>3</v>
      </c>
      <c r="N1751" s="112" t="s">
        <v>37</v>
      </c>
      <c r="O1751" s="113">
        <v>0</v>
      </c>
      <c r="P1751" s="113">
        <f>O1751*H1751</f>
        <v>0</v>
      </c>
      <c r="Q1751" s="113">
        <v>0</v>
      </c>
      <c r="R1751" s="113">
        <f>Q1751*H1751</f>
        <v>0</v>
      </c>
      <c r="S1751" s="113">
        <v>0</v>
      </c>
      <c r="T1751" s="114">
        <f>S1751*H1751</f>
        <v>0</v>
      </c>
      <c r="AR1751" s="115" t="s">
        <v>112</v>
      </c>
      <c r="AT1751" s="115" t="s">
        <v>107</v>
      </c>
      <c r="AU1751" s="115" t="s">
        <v>66</v>
      </c>
      <c r="AY1751" s="13" t="s">
        <v>113</v>
      </c>
      <c r="BE1751" s="116">
        <f>IF(N1751="základní",J1751,0)</f>
        <v>124000</v>
      </c>
      <c r="BF1751" s="116">
        <f>IF(N1751="snížená",J1751,0)</f>
        <v>0</v>
      </c>
      <c r="BG1751" s="116">
        <f>IF(N1751="zákl. přenesená",J1751,0)</f>
        <v>0</v>
      </c>
      <c r="BH1751" s="116">
        <f>IF(N1751="sníž. přenesená",J1751,0)</f>
        <v>0</v>
      </c>
      <c r="BI1751" s="116">
        <f>IF(N1751="nulová",J1751,0)</f>
        <v>0</v>
      </c>
      <c r="BJ1751" s="13" t="s">
        <v>74</v>
      </c>
      <c r="BK1751" s="116">
        <f>ROUND(I1751*H1751,2)</f>
        <v>124000</v>
      </c>
      <c r="BL1751" s="13" t="s">
        <v>112</v>
      </c>
      <c r="BM1751" s="115" t="s">
        <v>3873</v>
      </c>
    </row>
    <row r="1752" spans="2:65" s="1" customFormat="1" ht="29.25">
      <c r="B1752" s="25"/>
      <c r="D1752" s="117" t="s">
        <v>114</v>
      </c>
      <c r="F1752" s="118" t="s">
        <v>3874</v>
      </c>
      <c r="L1752" s="25"/>
      <c r="M1752" s="119"/>
      <c r="T1752" s="46"/>
      <c r="AT1752" s="13" t="s">
        <v>114</v>
      </c>
      <c r="AU1752" s="13" t="s">
        <v>66</v>
      </c>
    </row>
    <row r="1753" spans="2:65" s="1" customFormat="1" ht="16.5" customHeight="1">
      <c r="B1753" s="104"/>
      <c r="C1753" s="105" t="s">
        <v>3875</v>
      </c>
      <c r="D1753" s="105" t="s">
        <v>107</v>
      </c>
      <c r="E1753" s="106" t="s">
        <v>3876</v>
      </c>
      <c r="F1753" s="107" t="s">
        <v>3877</v>
      </c>
      <c r="G1753" s="108" t="s">
        <v>110</v>
      </c>
      <c r="H1753" s="109">
        <v>20</v>
      </c>
      <c r="I1753" s="110">
        <v>5890</v>
      </c>
      <c r="J1753" s="110">
        <f>ROUND(I1753*H1753,2)</f>
        <v>117800</v>
      </c>
      <c r="K1753" s="107" t="s">
        <v>111</v>
      </c>
      <c r="L1753" s="25"/>
      <c r="M1753" s="111" t="s">
        <v>3</v>
      </c>
      <c r="N1753" s="112" t="s">
        <v>37</v>
      </c>
      <c r="O1753" s="113">
        <v>0</v>
      </c>
      <c r="P1753" s="113">
        <f>O1753*H1753</f>
        <v>0</v>
      </c>
      <c r="Q1753" s="113">
        <v>0</v>
      </c>
      <c r="R1753" s="113">
        <f>Q1753*H1753</f>
        <v>0</v>
      </c>
      <c r="S1753" s="113">
        <v>0</v>
      </c>
      <c r="T1753" s="114">
        <f>S1753*H1753</f>
        <v>0</v>
      </c>
      <c r="AR1753" s="115" t="s">
        <v>112</v>
      </c>
      <c r="AT1753" s="115" t="s">
        <v>107</v>
      </c>
      <c r="AU1753" s="115" t="s">
        <v>66</v>
      </c>
      <c r="AY1753" s="13" t="s">
        <v>113</v>
      </c>
      <c r="BE1753" s="116">
        <f>IF(N1753="základní",J1753,0)</f>
        <v>117800</v>
      </c>
      <c r="BF1753" s="116">
        <f>IF(N1753="snížená",J1753,0)</f>
        <v>0</v>
      </c>
      <c r="BG1753" s="116">
        <f>IF(N1753="zákl. přenesená",J1753,0)</f>
        <v>0</v>
      </c>
      <c r="BH1753" s="116">
        <f>IF(N1753="sníž. přenesená",J1753,0)</f>
        <v>0</v>
      </c>
      <c r="BI1753" s="116">
        <f>IF(N1753="nulová",J1753,0)</f>
        <v>0</v>
      </c>
      <c r="BJ1753" s="13" t="s">
        <v>74</v>
      </c>
      <c r="BK1753" s="116">
        <f>ROUND(I1753*H1753,2)</f>
        <v>117800</v>
      </c>
      <c r="BL1753" s="13" t="s">
        <v>112</v>
      </c>
      <c r="BM1753" s="115" t="s">
        <v>3878</v>
      </c>
    </row>
    <row r="1754" spans="2:65" s="1" customFormat="1" ht="29.25">
      <c r="B1754" s="25"/>
      <c r="D1754" s="117" t="s">
        <v>114</v>
      </c>
      <c r="F1754" s="118" t="s">
        <v>3879</v>
      </c>
      <c r="L1754" s="25"/>
      <c r="M1754" s="119"/>
      <c r="T1754" s="46"/>
      <c r="AT1754" s="13" t="s">
        <v>114</v>
      </c>
      <c r="AU1754" s="13" t="s">
        <v>66</v>
      </c>
    </row>
    <row r="1755" spans="2:65" s="1" customFormat="1" ht="16.5" customHeight="1">
      <c r="B1755" s="104"/>
      <c r="C1755" s="105" t="s">
        <v>2001</v>
      </c>
      <c r="D1755" s="105" t="s">
        <v>107</v>
      </c>
      <c r="E1755" s="106" t="s">
        <v>3880</v>
      </c>
      <c r="F1755" s="107" t="s">
        <v>3881</v>
      </c>
      <c r="G1755" s="108" t="s">
        <v>110</v>
      </c>
      <c r="H1755" s="109">
        <v>10</v>
      </c>
      <c r="I1755" s="110">
        <v>5890</v>
      </c>
      <c r="J1755" s="110">
        <f>ROUND(I1755*H1755,2)</f>
        <v>58900</v>
      </c>
      <c r="K1755" s="107" t="s">
        <v>111</v>
      </c>
      <c r="L1755" s="25"/>
      <c r="M1755" s="111" t="s">
        <v>3</v>
      </c>
      <c r="N1755" s="112" t="s">
        <v>37</v>
      </c>
      <c r="O1755" s="113">
        <v>0</v>
      </c>
      <c r="P1755" s="113">
        <f>O1755*H1755</f>
        <v>0</v>
      </c>
      <c r="Q1755" s="113">
        <v>0</v>
      </c>
      <c r="R1755" s="113">
        <f>Q1755*H1755</f>
        <v>0</v>
      </c>
      <c r="S1755" s="113">
        <v>0</v>
      </c>
      <c r="T1755" s="114">
        <f>S1755*H1755</f>
        <v>0</v>
      </c>
      <c r="AR1755" s="115" t="s">
        <v>112</v>
      </c>
      <c r="AT1755" s="115" t="s">
        <v>107</v>
      </c>
      <c r="AU1755" s="115" t="s">
        <v>66</v>
      </c>
      <c r="AY1755" s="13" t="s">
        <v>113</v>
      </c>
      <c r="BE1755" s="116">
        <f>IF(N1755="základní",J1755,0)</f>
        <v>58900</v>
      </c>
      <c r="BF1755" s="116">
        <f>IF(N1755="snížená",J1755,0)</f>
        <v>0</v>
      </c>
      <c r="BG1755" s="116">
        <f>IF(N1755="zákl. přenesená",J1755,0)</f>
        <v>0</v>
      </c>
      <c r="BH1755" s="116">
        <f>IF(N1755="sníž. přenesená",J1755,0)</f>
        <v>0</v>
      </c>
      <c r="BI1755" s="116">
        <f>IF(N1755="nulová",J1755,0)</f>
        <v>0</v>
      </c>
      <c r="BJ1755" s="13" t="s">
        <v>74</v>
      </c>
      <c r="BK1755" s="116">
        <f>ROUND(I1755*H1755,2)</f>
        <v>58900</v>
      </c>
      <c r="BL1755" s="13" t="s">
        <v>112</v>
      </c>
      <c r="BM1755" s="115" t="s">
        <v>3882</v>
      </c>
    </row>
    <row r="1756" spans="2:65" s="1" customFormat="1" ht="29.25">
      <c r="B1756" s="25"/>
      <c r="D1756" s="117" t="s">
        <v>114</v>
      </c>
      <c r="F1756" s="118" t="s">
        <v>3883</v>
      </c>
      <c r="L1756" s="25"/>
      <c r="M1756" s="119"/>
      <c r="T1756" s="46"/>
      <c r="AT1756" s="13" t="s">
        <v>114</v>
      </c>
      <c r="AU1756" s="13" t="s">
        <v>66</v>
      </c>
    </row>
    <row r="1757" spans="2:65" s="1" customFormat="1" ht="16.5" customHeight="1">
      <c r="B1757" s="104"/>
      <c r="C1757" s="105" t="s">
        <v>3884</v>
      </c>
      <c r="D1757" s="105" t="s">
        <v>107</v>
      </c>
      <c r="E1757" s="106" t="s">
        <v>3885</v>
      </c>
      <c r="F1757" s="107" t="s">
        <v>3886</v>
      </c>
      <c r="G1757" s="108" t="s">
        <v>110</v>
      </c>
      <c r="H1757" s="109">
        <v>10</v>
      </c>
      <c r="I1757" s="110">
        <v>5630</v>
      </c>
      <c r="J1757" s="110">
        <f>ROUND(I1757*H1757,2)</f>
        <v>56300</v>
      </c>
      <c r="K1757" s="107" t="s">
        <v>111</v>
      </c>
      <c r="L1757" s="25"/>
      <c r="M1757" s="111" t="s">
        <v>3</v>
      </c>
      <c r="N1757" s="112" t="s">
        <v>37</v>
      </c>
      <c r="O1757" s="113">
        <v>0</v>
      </c>
      <c r="P1757" s="113">
        <f>O1757*H1757</f>
        <v>0</v>
      </c>
      <c r="Q1757" s="113">
        <v>0</v>
      </c>
      <c r="R1757" s="113">
        <f>Q1757*H1757</f>
        <v>0</v>
      </c>
      <c r="S1757" s="113">
        <v>0</v>
      </c>
      <c r="T1757" s="114">
        <f>S1757*H1757</f>
        <v>0</v>
      </c>
      <c r="AR1757" s="115" t="s">
        <v>112</v>
      </c>
      <c r="AT1757" s="115" t="s">
        <v>107</v>
      </c>
      <c r="AU1757" s="115" t="s">
        <v>66</v>
      </c>
      <c r="AY1757" s="13" t="s">
        <v>113</v>
      </c>
      <c r="BE1757" s="116">
        <f>IF(N1757="základní",J1757,0)</f>
        <v>56300</v>
      </c>
      <c r="BF1757" s="116">
        <f>IF(N1757="snížená",J1757,0)</f>
        <v>0</v>
      </c>
      <c r="BG1757" s="116">
        <f>IF(N1757="zákl. přenesená",J1757,0)</f>
        <v>0</v>
      </c>
      <c r="BH1757" s="116">
        <f>IF(N1757="sníž. přenesená",J1757,0)</f>
        <v>0</v>
      </c>
      <c r="BI1757" s="116">
        <f>IF(N1757="nulová",J1757,0)</f>
        <v>0</v>
      </c>
      <c r="BJ1757" s="13" t="s">
        <v>74</v>
      </c>
      <c r="BK1757" s="116">
        <f>ROUND(I1757*H1757,2)</f>
        <v>56300</v>
      </c>
      <c r="BL1757" s="13" t="s">
        <v>112</v>
      </c>
      <c r="BM1757" s="115" t="s">
        <v>3887</v>
      </c>
    </row>
    <row r="1758" spans="2:65" s="1" customFormat="1" ht="29.25">
      <c r="B1758" s="25"/>
      <c r="D1758" s="117" t="s">
        <v>114</v>
      </c>
      <c r="F1758" s="118" t="s">
        <v>3888</v>
      </c>
      <c r="L1758" s="25"/>
      <c r="M1758" s="119"/>
      <c r="T1758" s="46"/>
      <c r="AT1758" s="13" t="s">
        <v>114</v>
      </c>
      <c r="AU1758" s="13" t="s">
        <v>66</v>
      </c>
    </row>
    <row r="1759" spans="2:65" s="1" customFormat="1" ht="16.5" customHeight="1">
      <c r="B1759" s="104"/>
      <c r="C1759" s="105" t="s">
        <v>2005</v>
      </c>
      <c r="D1759" s="105" t="s">
        <v>107</v>
      </c>
      <c r="E1759" s="106" t="s">
        <v>3889</v>
      </c>
      <c r="F1759" s="107" t="s">
        <v>3890</v>
      </c>
      <c r="G1759" s="108" t="s">
        <v>110</v>
      </c>
      <c r="H1759" s="109">
        <v>10</v>
      </c>
      <c r="I1759" s="110">
        <v>6170</v>
      </c>
      <c r="J1759" s="110">
        <f>ROUND(I1759*H1759,2)</f>
        <v>61700</v>
      </c>
      <c r="K1759" s="107" t="s">
        <v>111</v>
      </c>
      <c r="L1759" s="25"/>
      <c r="M1759" s="111" t="s">
        <v>3</v>
      </c>
      <c r="N1759" s="112" t="s">
        <v>37</v>
      </c>
      <c r="O1759" s="113">
        <v>0</v>
      </c>
      <c r="P1759" s="113">
        <f>O1759*H1759</f>
        <v>0</v>
      </c>
      <c r="Q1759" s="113">
        <v>0</v>
      </c>
      <c r="R1759" s="113">
        <f>Q1759*H1759</f>
        <v>0</v>
      </c>
      <c r="S1759" s="113">
        <v>0</v>
      </c>
      <c r="T1759" s="114">
        <f>S1759*H1759</f>
        <v>0</v>
      </c>
      <c r="AR1759" s="115" t="s">
        <v>112</v>
      </c>
      <c r="AT1759" s="115" t="s">
        <v>107</v>
      </c>
      <c r="AU1759" s="115" t="s">
        <v>66</v>
      </c>
      <c r="AY1759" s="13" t="s">
        <v>113</v>
      </c>
      <c r="BE1759" s="116">
        <f>IF(N1759="základní",J1759,0)</f>
        <v>61700</v>
      </c>
      <c r="BF1759" s="116">
        <f>IF(N1759="snížená",J1759,0)</f>
        <v>0</v>
      </c>
      <c r="BG1759" s="116">
        <f>IF(N1759="zákl. přenesená",J1759,0)</f>
        <v>0</v>
      </c>
      <c r="BH1759" s="116">
        <f>IF(N1759="sníž. přenesená",J1759,0)</f>
        <v>0</v>
      </c>
      <c r="BI1759" s="116">
        <f>IF(N1759="nulová",J1759,0)</f>
        <v>0</v>
      </c>
      <c r="BJ1759" s="13" t="s">
        <v>74</v>
      </c>
      <c r="BK1759" s="116">
        <f>ROUND(I1759*H1759,2)</f>
        <v>61700</v>
      </c>
      <c r="BL1759" s="13" t="s">
        <v>112</v>
      </c>
      <c r="BM1759" s="115" t="s">
        <v>3891</v>
      </c>
    </row>
    <row r="1760" spans="2:65" s="1" customFormat="1" ht="29.25">
      <c r="B1760" s="25"/>
      <c r="D1760" s="117" t="s">
        <v>114</v>
      </c>
      <c r="F1760" s="118" t="s">
        <v>3892</v>
      </c>
      <c r="L1760" s="25"/>
      <c r="M1760" s="119"/>
      <c r="T1760" s="46"/>
      <c r="AT1760" s="13" t="s">
        <v>114</v>
      </c>
      <c r="AU1760" s="13" t="s">
        <v>66</v>
      </c>
    </row>
    <row r="1761" spans="2:65" s="1" customFormat="1" ht="16.5" customHeight="1">
      <c r="B1761" s="104"/>
      <c r="C1761" s="105" t="s">
        <v>3893</v>
      </c>
      <c r="D1761" s="105" t="s">
        <v>107</v>
      </c>
      <c r="E1761" s="106" t="s">
        <v>3894</v>
      </c>
      <c r="F1761" s="107" t="s">
        <v>3895</v>
      </c>
      <c r="G1761" s="108" t="s">
        <v>110</v>
      </c>
      <c r="H1761" s="109">
        <v>10</v>
      </c>
      <c r="I1761" s="110">
        <v>6170</v>
      </c>
      <c r="J1761" s="110">
        <f>ROUND(I1761*H1761,2)</f>
        <v>61700</v>
      </c>
      <c r="K1761" s="107" t="s">
        <v>111</v>
      </c>
      <c r="L1761" s="25"/>
      <c r="M1761" s="111" t="s">
        <v>3</v>
      </c>
      <c r="N1761" s="112" t="s">
        <v>37</v>
      </c>
      <c r="O1761" s="113">
        <v>0</v>
      </c>
      <c r="P1761" s="113">
        <f>O1761*H1761</f>
        <v>0</v>
      </c>
      <c r="Q1761" s="113">
        <v>0</v>
      </c>
      <c r="R1761" s="113">
        <f>Q1761*H1761</f>
        <v>0</v>
      </c>
      <c r="S1761" s="113">
        <v>0</v>
      </c>
      <c r="T1761" s="114">
        <f>S1761*H1761</f>
        <v>0</v>
      </c>
      <c r="AR1761" s="115" t="s">
        <v>112</v>
      </c>
      <c r="AT1761" s="115" t="s">
        <v>107</v>
      </c>
      <c r="AU1761" s="115" t="s">
        <v>66</v>
      </c>
      <c r="AY1761" s="13" t="s">
        <v>113</v>
      </c>
      <c r="BE1761" s="116">
        <f>IF(N1761="základní",J1761,0)</f>
        <v>61700</v>
      </c>
      <c r="BF1761" s="116">
        <f>IF(N1761="snížená",J1761,0)</f>
        <v>0</v>
      </c>
      <c r="BG1761" s="116">
        <f>IF(N1761="zákl. přenesená",J1761,0)</f>
        <v>0</v>
      </c>
      <c r="BH1761" s="116">
        <f>IF(N1761="sníž. přenesená",J1761,0)</f>
        <v>0</v>
      </c>
      <c r="BI1761" s="116">
        <f>IF(N1761="nulová",J1761,0)</f>
        <v>0</v>
      </c>
      <c r="BJ1761" s="13" t="s">
        <v>74</v>
      </c>
      <c r="BK1761" s="116">
        <f>ROUND(I1761*H1761,2)</f>
        <v>61700</v>
      </c>
      <c r="BL1761" s="13" t="s">
        <v>112</v>
      </c>
      <c r="BM1761" s="115" t="s">
        <v>3896</v>
      </c>
    </row>
    <row r="1762" spans="2:65" s="1" customFormat="1" ht="29.25">
      <c r="B1762" s="25"/>
      <c r="D1762" s="117" t="s">
        <v>114</v>
      </c>
      <c r="F1762" s="118" t="s">
        <v>3897</v>
      </c>
      <c r="L1762" s="25"/>
      <c r="M1762" s="119"/>
      <c r="T1762" s="46"/>
      <c r="AT1762" s="13" t="s">
        <v>114</v>
      </c>
      <c r="AU1762" s="13" t="s">
        <v>66</v>
      </c>
    </row>
    <row r="1763" spans="2:65" s="1" customFormat="1" ht="16.5" customHeight="1">
      <c r="B1763" s="104"/>
      <c r="C1763" s="105" t="s">
        <v>2010</v>
      </c>
      <c r="D1763" s="105" t="s">
        <v>107</v>
      </c>
      <c r="E1763" s="106" t="s">
        <v>3898</v>
      </c>
      <c r="F1763" s="107" t="s">
        <v>3899</v>
      </c>
      <c r="G1763" s="108" t="s">
        <v>110</v>
      </c>
      <c r="H1763" s="109">
        <v>10</v>
      </c>
      <c r="I1763" s="110">
        <v>5890</v>
      </c>
      <c r="J1763" s="110">
        <f>ROUND(I1763*H1763,2)</f>
        <v>58900</v>
      </c>
      <c r="K1763" s="107" t="s">
        <v>111</v>
      </c>
      <c r="L1763" s="25"/>
      <c r="M1763" s="111" t="s">
        <v>3</v>
      </c>
      <c r="N1763" s="112" t="s">
        <v>37</v>
      </c>
      <c r="O1763" s="113">
        <v>0</v>
      </c>
      <c r="P1763" s="113">
        <f>O1763*H1763</f>
        <v>0</v>
      </c>
      <c r="Q1763" s="113">
        <v>0</v>
      </c>
      <c r="R1763" s="113">
        <f>Q1763*H1763</f>
        <v>0</v>
      </c>
      <c r="S1763" s="113">
        <v>0</v>
      </c>
      <c r="T1763" s="114">
        <f>S1763*H1763</f>
        <v>0</v>
      </c>
      <c r="AR1763" s="115" t="s">
        <v>112</v>
      </c>
      <c r="AT1763" s="115" t="s">
        <v>107</v>
      </c>
      <c r="AU1763" s="115" t="s">
        <v>66</v>
      </c>
      <c r="AY1763" s="13" t="s">
        <v>113</v>
      </c>
      <c r="BE1763" s="116">
        <f>IF(N1763="základní",J1763,0)</f>
        <v>58900</v>
      </c>
      <c r="BF1763" s="116">
        <f>IF(N1763="snížená",J1763,0)</f>
        <v>0</v>
      </c>
      <c r="BG1763" s="116">
        <f>IF(N1763="zákl. přenesená",J1763,0)</f>
        <v>0</v>
      </c>
      <c r="BH1763" s="116">
        <f>IF(N1763="sníž. přenesená",J1763,0)</f>
        <v>0</v>
      </c>
      <c r="BI1763" s="116">
        <f>IF(N1763="nulová",J1763,0)</f>
        <v>0</v>
      </c>
      <c r="BJ1763" s="13" t="s">
        <v>74</v>
      </c>
      <c r="BK1763" s="116">
        <f>ROUND(I1763*H1763,2)</f>
        <v>58900</v>
      </c>
      <c r="BL1763" s="13" t="s">
        <v>112</v>
      </c>
      <c r="BM1763" s="115" t="s">
        <v>3900</v>
      </c>
    </row>
    <row r="1764" spans="2:65" s="1" customFormat="1" ht="29.25">
      <c r="B1764" s="25"/>
      <c r="D1764" s="117" t="s">
        <v>114</v>
      </c>
      <c r="F1764" s="118" t="s">
        <v>3901</v>
      </c>
      <c r="L1764" s="25"/>
      <c r="M1764" s="119"/>
      <c r="T1764" s="46"/>
      <c r="AT1764" s="13" t="s">
        <v>114</v>
      </c>
      <c r="AU1764" s="13" t="s">
        <v>66</v>
      </c>
    </row>
    <row r="1765" spans="2:65" s="1" customFormat="1" ht="16.5" customHeight="1">
      <c r="B1765" s="104"/>
      <c r="C1765" s="105" t="s">
        <v>3902</v>
      </c>
      <c r="D1765" s="105" t="s">
        <v>107</v>
      </c>
      <c r="E1765" s="106" t="s">
        <v>3903</v>
      </c>
      <c r="F1765" s="107" t="s">
        <v>3904</v>
      </c>
      <c r="G1765" s="108" t="s">
        <v>110</v>
      </c>
      <c r="H1765" s="109">
        <v>2</v>
      </c>
      <c r="I1765" s="110">
        <v>6170</v>
      </c>
      <c r="J1765" s="110">
        <f>ROUND(I1765*H1765,2)</f>
        <v>12340</v>
      </c>
      <c r="K1765" s="107" t="s">
        <v>111</v>
      </c>
      <c r="L1765" s="25"/>
      <c r="M1765" s="111" t="s">
        <v>3</v>
      </c>
      <c r="N1765" s="112" t="s">
        <v>37</v>
      </c>
      <c r="O1765" s="113">
        <v>0</v>
      </c>
      <c r="P1765" s="113">
        <f>O1765*H1765</f>
        <v>0</v>
      </c>
      <c r="Q1765" s="113">
        <v>0</v>
      </c>
      <c r="R1765" s="113">
        <f>Q1765*H1765</f>
        <v>0</v>
      </c>
      <c r="S1765" s="113">
        <v>0</v>
      </c>
      <c r="T1765" s="114">
        <f>S1765*H1765</f>
        <v>0</v>
      </c>
      <c r="AR1765" s="115" t="s">
        <v>112</v>
      </c>
      <c r="AT1765" s="115" t="s">
        <v>107</v>
      </c>
      <c r="AU1765" s="115" t="s">
        <v>66</v>
      </c>
      <c r="AY1765" s="13" t="s">
        <v>113</v>
      </c>
      <c r="BE1765" s="116">
        <f>IF(N1765="základní",J1765,0)</f>
        <v>12340</v>
      </c>
      <c r="BF1765" s="116">
        <f>IF(N1765="snížená",J1765,0)</f>
        <v>0</v>
      </c>
      <c r="BG1765" s="116">
        <f>IF(N1765="zákl. přenesená",J1765,0)</f>
        <v>0</v>
      </c>
      <c r="BH1765" s="116">
        <f>IF(N1765="sníž. přenesená",J1765,0)</f>
        <v>0</v>
      </c>
      <c r="BI1765" s="116">
        <f>IF(N1765="nulová",J1765,0)</f>
        <v>0</v>
      </c>
      <c r="BJ1765" s="13" t="s">
        <v>74</v>
      </c>
      <c r="BK1765" s="116">
        <f>ROUND(I1765*H1765,2)</f>
        <v>12340</v>
      </c>
      <c r="BL1765" s="13" t="s">
        <v>112</v>
      </c>
      <c r="BM1765" s="115" t="s">
        <v>3905</v>
      </c>
    </row>
    <row r="1766" spans="2:65" s="1" customFormat="1" ht="29.25">
      <c r="B1766" s="25"/>
      <c r="D1766" s="117" t="s">
        <v>114</v>
      </c>
      <c r="F1766" s="118" t="s">
        <v>3906</v>
      </c>
      <c r="L1766" s="25"/>
      <c r="M1766" s="119"/>
      <c r="T1766" s="46"/>
      <c r="AT1766" s="13" t="s">
        <v>114</v>
      </c>
      <c r="AU1766" s="13" t="s">
        <v>66</v>
      </c>
    </row>
    <row r="1767" spans="2:65" s="1" customFormat="1" ht="16.5" customHeight="1">
      <c r="B1767" s="104"/>
      <c r="C1767" s="105" t="s">
        <v>2014</v>
      </c>
      <c r="D1767" s="105" t="s">
        <v>107</v>
      </c>
      <c r="E1767" s="106" t="s">
        <v>3907</v>
      </c>
      <c r="F1767" s="107" t="s">
        <v>3908</v>
      </c>
      <c r="G1767" s="108" t="s">
        <v>110</v>
      </c>
      <c r="H1767" s="109">
        <v>2</v>
      </c>
      <c r="I1767" s="110">
        <v>6140</v>
      </c>
      <c r="J1767" s="110">
        <f>ROUND(I1767*H1767,2)</f>
        <v>12280</v>
      </c>
      <c r="K1767" s="107" t="s">
        <v>111</v>
      </c>
      <c r="L1767" s="25"/>
      <c r="M1767" s="111" t="s">
        <v>3</v>
      </c>
      <c r="N1767" s="112" t="s">
        <v>37</v>
      </c>
      <c r="O1767" s="113">
        <v>0</v>
      </c>
      <c r="P1767" s="113">
        <f>O1767*H1767</f>
        <v>0</v>
      </c>
      <c r="Q1767" s="113">
        <v>0</v>
      </c>
      <c r="R1767" s="113">
        <f>Q1767*H1767</f>
        <v>0</v>
      </c>
      <c r="S1767" s="113">
        <v>0</v>
      </c>
      <c r="T1767" s="114">
        <f>S1767*H1767</f>
        <v>0</v>
      </c>
      <c r="AR1767" s="115" t="s">
        <v>112</v>
      </c>
      <c r="AT1767" s="115" t="s">
        <v>107</v>
      </c>
      <c r="AU1767" s="115" t="s">
        <v>66</v>
      </c>
      <c r="AY1767" s="13" t="s">
        <v>113</v>
      </c>
      <c r="BE1767" s="116">
        <f>IF(N1767="základní",J1767,0)</f>
        <v>12280</v>
      </c>
      <c r="BF1767" s="116">
        <f>IF(N1767="snížená",J1767,0)</f>
        <v>0</v>
      </c>
      <c r="BG1767" s="116">
        <f>IF(N1767="zákl. přenesená",J1767,0)</f>
        <v>0</v>
      </c>
      <c r="BH1767" s="116">
        <f>IF(N1767="sníž. přenesená",J1767,0)</f>
        <v>0</v>
      </c>
      <c r="BI1767" s="116">
        <f>IF(N1767="nulová",J1767,0)</f>
        <v>0</v>
      </c>
      <c r="BJ1767" s="13" t="s">
        <v>74</v>
      </c>
      <c r="BK1767" s="116">
        <f>ROUND(I1767*H1767,2)</f>
        <v>12280</v>
      </c>
      <c r="BL1767" s="13" t="s">
        <v>112</v>
      </c>
      <c r="BM1767" s="115" t="s">
        <v>3909</v>
      </c>
    </row>
    <row r="1768" spans="2:65" s="1" customFormat="1" ht="29.25">
      <c r="B1768" s="25"/>
      <c r="D1768" s="117" t="s">
        <v>114</v>
      </c>
      <c r="F1768" s="118" t="s">
        <v>3910</v>
      </c>
      <c r="L1768" s="25"/>
      <c r="M1768" s="119"/>
      <c r="T1768" s="46"/>
      <c r="AT1768" s="13" t="s">
        <v>114</v>
      </c>
      <c r="AU1768" s="13" t="s">
        <v>66</v>
      </c>
    </row>
    <row r="1769" spans="2:65" s="1" customFormat="1" ht="21.75" customHeight="1">
      <c r="B1769" s="104"/>
      <c r="C1769" s="105" t="s">
        <v>3911</v>
      </c>
      <c r="D1769" s="105" t="s">
        <v>107</v>
      </c>
      <c r="E1769" s="106" t="s">
        <v>3912</v>
      </c>
      <c r="F1769" s="107" t="s">
        <v>3913</v>
      </c>
      <c r="G1769" s="108" t="s">
        <v>110</v>
      </c>
      <c r="H1769" s="109">
        <v>2</v>
      </c>
      <c r="I1769" s="110">
        <v>8980</v>
      </c>
      <c r="J1769" s="110">
        <f>ROUND(I1769*H1769,2)</f>
        <v>17960</v>
      </c>
      <c r="K1769" s="107" t="s">
        <v>111</v>
      </c>
      <c r="L1769" s="25"/>
      <c r="M1769" s="111" t="s">
        <v>3</v>
      </c>
      <c r="N1769" s="112" t="s">
        <v>37</v>
      </c>
      <c r="O1769" s="113">
        <v>0</v>
      </c>
      <c r="P1769" s="113">
        <f>O1769*H1769</f>
        <v>0</v>
      </c>
      <c r="Q1769" s="113">
        <v>0</v>
      </c>
      <c r="R1769" s="113">
        <f>Q1769*H1769</f>
        <v>0</v>
      </c>
      <c r="S1769" s="113">
        <v>0</v>
      </c>
      <c r="T1769" s="114">
        <f>S1769*H1769</f>
        <v>0</v>
      </c>
      <c r="AR1769" s="115" t="s">
        <v>112</v>
      </c>
      <c r="AT1769" s="115" t="s">
        <v>107</v>
      </c>
      <c r="AU1769" s="115" t="s">
        <v>66</v>
      </c>
      <c r="AY1769" s="13" t="s">
        <v>113</v>
      </c>
      <c r="BE1769" s="116">
        <f>IF(N1769="základní",J1769,0)</f>
        <v>17960</v>
      </c>
      <c r="BF1769" s="116">
        <f>IF(N1769="snížená",J1769,0)</f>
        <v>0</v>
      </c>
      <c r="BG1769" s="116">
        <f>IF(N1769="zákl. přenesená",J1769,0)</f>
        <v>0</v>
      </c>
      <c r="BH1769" s="116">
        <f>IF(N1769="sníž. přenesená",J1769,0)</f>
        <v>0</v>
      </c>
      <c r="BI1769" s="116">
        <f>IF(N1769="nulová",J1769,0)</f>
        <v>0</v>
      </c>
      <c r="BJ1769" s="13" t="s">
        <v>74</v>
      </c>
      <c r="BK1769" s="116">
        <f>ROUND(I1769*H1769,2)</f>
        <v>17960</v>
      </c>
      <c r="BL1769" s="13" t="s">
        <v>112</v>
      </c>
      <c r="BM1769" s="115" t="s">
        <v>3914</v>
      </c>
    </row>
    <row r="1770" spans="2:65" s="1" customFormat="1" ht="39">
      <c r="B1770" s="25"/>
      <c r="D1770" s="117" t="s">
        <v>114</v>
      </c>
      <c r="F1770" s="118" t="s">
        <v>3915</v>
      </c>
      <c r="L1770" s="25"/>
      <c r="M1770" s="119"/>
      <c r="T1770" s="46"/>
      <c r="AT1770" s="13" t="s">
        <v>114</v>
      </c>
      <c r="AU1770" s="13" t="s">
        <v>66</v>
      </c>
    </row>
    <row r="1771" spans="2:65" s="1" customFormat="1" ht="16.5" customHeight="1">
      <c r="B1771" s="104"/>
      <c r="C1771" s="105" t="s">
        <v>2019</v>
      </c>
      <c r="D1771" s="105" t="s">
        <v>107</v>
      </c>
      <c r="E1771" s="106" t="s">
        <v>3916</v>
      </c>
      <c r="F1771" s="107" t="s">
        <v>3917</v>
      </c>
      <c r="G1771" s="108" t="s">
        <v>124</v>
      </c>
      <c r="H1771" s="109">
        <v>40</v>
      </c>
      <c r="I1771" s="110">
        <v>489</v>
      </c>
      <c r="J1771" s="110">
        <f>ROUND(I1771*H1771,2)</f>
        <v>19560</v>
      </c>
      <c r="K1771" s="107" t="s">
        <v>111</v>
      </c>
      <c r="L1771" s="25"/>
      <c r="M1771" s="111" t="s">
        <v>3</v>
      </c>
      <c r="N1771" s="112" t="s">
        <v>37</v>
      </c>
      <c r="O1771" s="113">
        <v>0</v>
      </c>
      <c r="P1771" s="113">
        <f>O1771*H1771</f>
        <v>0</v>
      </c>
      <c r="Q1771" s="113">
        <v>0</v>
      </c>
      <c r="R1771" s="113">
        <f>Q1771*H1771</f>
        <v>0</v>
      </c>
      <c r="S1771" s="113">
        <v>0</v>
      </c>
      <c r="T1771" s="114">
        <f>S1771*H1771</f>
        <v>0</v>
      </c>
      <c r="AR1771" s="115" t="s">
        <v>112</v>
      </c>
      <c r="AT1771" s="115" t="s">
        <v>107</v>
      </c>
      <c r="AU1771" s="115" t="s">
        <v>66</v>
      </c>
      <c r="AY1771" s="13" t="s">
        <v>113</v>
      </c>
      <c r="BE1771" s="116">
        <f>IF(N1771="základní",J1771,0)</f>
        <v>19560</v>
      </c>
      <c r="BF1771" s="116">
        <f>IF(N1771="snížená",J1771,0)</f>
        <v>0</v>
      </c>
      <c r="BG1771" s="116">
        <f>IF(N1771="zákl. přenesená",J1771,0)</f>
        <v>0</v>
      </c>
      <c r="BH1771" s="116">
        <f>IF(N1771="sníž. přenesená",J1771,0)</f>
        <v>0</v>
      </c>
      <c r="BI1771" s="116">
        <f>IF(N1771="nulová",J1771,0)</f>
        <v>0</v>
      </c>
      <c r="BJ1771" s="13" t="s">
        <v>74</v>
      </c>
      <c r="BK1771" s="116">
        <f>ROUND(I1771*H1771,2)</f>
        <v>19560</v>
      </c>
      <c r="BL1771" s="13" t="s">
        <v>112</v>
      </c>
      <c r="BM1771" s="115" t="s">
        <v>3918</v>
      </c>
    </row>
    <row r="1772" spans="2:65" s="1" customFormat="1" ht="19.5">
      <c r="B1772" s="25"/>
      <c r="D1772" s="117" t="s">
        <v>114</v>
      </c>
      <c r="F1772" s="118" t="s">
        <v>3919</v>
      </c>
      <c r="L1772" s="25"/>
      <c r="M1772" s="119"/>
      <c r="T1772" s="46"/>
      <c r="AT1772" s="13" t="s">
        <v>114</v>
      </c>
      <c r="AU1772" s="13" t="s">
        <v>66</v>
      </c>
    </row>
    <row r="1773" spans="2:65" s="1" customFormat="1" ht="16.5" customHeight="1">
      <c r="B1773" s="104"/>
      <c r="C1773" s="105" t="s">
        <v>3920</v>
      </c>
      <c r="D1773" s="105" t="s">
        <v>107</v>
      </c>
      <c r="E1773" s="106" t="s">
        <v>3921</v>
      </c>
      <c r="F1773" s="107" t="s">
        <v>3922</v>
      </c>
      <c r="G1773" s="108" t="s">
        <v>124</v>
      </c>
      <c r="H1773" s="109">
        <v>40</v>
      </c>
      <c r="I1773" s="110">
        <v>489</v>
      </c>
      <c r="J1773" s="110">
        <f>ROUND(I1773*H1773,2)</f>
        <v>19560</v>
      </c>
      <c r="K1773" s="107" t="s">
        <v>111</v>
      </c>
      <c r="L1773" s="25"/>
      <c r="M1773" s="111" t="s">
        <v>3</v>
      </c>
      <c r="N1773" s="112" t="s">
        <v>37</v>
      </c>
      <c r="O1773" s="113">
        <v>0</v>
      </c>
      <c r="P1773" s="113">
        <f>O1773*H1773</f>
        <v>0</v>
      </c>
      <c r="Q1773" s="113">
        <v>0</v>
      </c>
      <c r="R1773" s="113">
        <f>Q1773*H1773</f>
        <v>0</v>
      </c>
      <c r="S1773" s="113">
        <v>0</v>
      </c>
      <c r="T1773" s="114">
        <f>S1773*H1773</f>
        <v>0</v>
      </c>
      <c r="AR1773" s="115" t="s">
        <v>112</v>
      </c>
      <c r="AT1773" s="115" t="s">
        <v>107</v>
      </c>
      <c r="AU1773" s="115" t="s">
        <v>66</v>
      </c>
      <c r="AY1773" s="13" t="s">
        <v>113</v>
      </c>
      <c r="BE1773" s="116">
        <f>IF(N1773="základní",J1773,0)</f>
        <v>19560</v>
      </c>
      <c r="BF1773" s="116">
        <f>IF(N1773="snížená",J1773,0)</f>
        <v>0</v>
      </c>
      <c r="BG1773" s="116">
        <f>IF(N1773="zákl. přenesená",J1773,0)</f>
        <v>0</v>
      </c>
      <c r="BH1773" s="116">
        <f>IF(N1773="sníž. přenesená",J1773,0)</f>
        <v>0</v>
      </c>
      <c r="BI1773" s="116">
        <f>IF(N1773="nulová",J1773,0)</f>
        <v>0</v>
      </c>
      <c r="BJ1773" s="13" t="s">
        <v>74</v>
      </c>
      <c r="BK1773" s="116">
        <f>ROUND(I1773*H1773,2)</f>
        <v>19560</v>
      </c>
      <c r="BL1773" s="13" t="s">
        <v>112</v>
      </c>
      <c r="BM1773" s="115" t="s">
        <v>3923</v>
      </c>
    </row>
    <row r="1774" spans="2:65" s="1" customFormat="1" ht="19.5">
      <c r="B1774" s="25"/>
      <c r="D1774" s="117" t="s">
        <v>114</v>
      </c>
      <c r="F1774" s="118" t="s">
        <v>3924</v>
      </c>
      <c r="L1774" s="25"/>
      <c r="M1774" s="119"/>
      <c r="T1774" s="46"/>
      <c r="AT1774" s="13" t="s">
        <v>114</v>
      </c>
      <c r="AU1774" s="13" t="s">
        <v>66</v>
      </c>
    </row>
    <row r="1775" spans="2:65" s="1" customFormat="1" ht="16.5" customHeight="1">
      <c r="B1775" s="104"/>
      <c r="C1775" s="105" t="s">
        <v>2023</v>
      </c>
      <c r="D1775" s="105" t="s">
        <v>107</v>
      </c>
      <c r="E1775" s="106" t="s">
        <v>3925</v>
      </c>
      <c r="F1775" s="107" t="s">
        <v>3926</v>
      </c>
      <c r="G1775" s="108" t="s">
        <v>124</v>
      </c>
      <c r="H1775" s="109">
        <v>40</v>
      </c>
      <c r="I1775" s="110">
        <v>489</v>
      </c>
      <c r="J1775" s="110">
        <f>ROUND(I1775*H1775,2)</f>
        <v>19560</v>
      </c>
      <c r="K1775" s="107" t="s">
        <v>111</v>
      </c>
      <c r="L1775" s="25"/>
      <c r="M1775" s="111" t="s">
        <v>3</v>
      </c>
      <c r="N1775" s="112" t="s">
        <v>37</v>
      </c>
      <c r="O1775" s="113">
        <v>0</v>
      </c>
      <c r="P1775" s="113">
        <f>O1775*H1775</f>
        <v>0</v>
      </c>
      <c r="Q1775" s="113">
        <v>0</v>
      </c>
      <c r="R1775" s="113">
        <f>Q1775*H1775</f>
        <v>0</v>
      </c>
      <c r="S1775" s="113">
        <v>0</v>
      </c>
      <c r="T1775" s="114">
        <f>S1775*H1775</f>
        <v>0</v>
      </c>
      <c r="AR1775" s="115" t="s">
        <v>112</v>
      </c>
      <c r="AT1775" s="115" t="s">
        <v>107</v>
      </c>
      <c r="AU1775" s="115" t="s">
        <v>66</v>
      </c>
      <c r="AY1775" s="13" t="s">
        <v>113</v>
      </c>
      <c r="BE1775" s="116">
        <f>IF(N1775="základní",J1775,0)</f>
        <v>19560</v>
      </c>
      <c r="BF1775" s="116">
        <f>IF(N1775="snížená",J1775,0)</f>
        <v>0</v>
      </c>
      <c r="BG1775" s="116">
        <f>IF(N1775="zákl. přenesená",J1775,0)</f>
        <v>0</v>
      </c>
      <c r="BH1775" s="116">
        <f>IF(N1775="sníž. přenesená",J1775,0)</f>
        <v>0</v>
      </c>
      <c r="BI1775" s="116">
        <f>IF(N1775="nulová",J1775,0)</f>
        <v>0</v>
      </c>
      <c r="BJ1775" s="13" t="s">
        <v>74</v>
      </c>
      <c r="BK1775" s="116">
        <f>ROUND(I1775*H1775,2)</f>
        <v>19560</v>
      </c>
      <c r="BL1775" s="13" t="s">
        <v>112</v>
      </c>
      <c r="BM1775" s="115" t="s">
        <v>3927</v>
      </c>
    </row>
    <row r="1776" spans="2:65" s="1" customFormat="1" ht="19.5">
      <c r="B1776" s="25"/>
      <c r="D1776" s="117" t="s">
        <v>114</v>
      </c>
      <c r="F1776" s="118" t="s">
        <v>3928</v>
      </c>
      <c r="L1776" s="25"/>
      <c r="M1776" s="119"/>
      <c r="T1776" s="46"/>
      <c r="AT1776" s="13" t="s">
        <v>114</v>
      </c>
      <c r="AU1776" s="13" t="s">
        <v>66</v>
      </c>
    </row>
    <row r="1777" spans="2:65" s="1" customFormat="1" ht="16.5" customHeight="1">
      <c r="B1777" s="104"/>
      <c r="C1777" s="105" t="s">
        <v>3929</v>
      </c>
      <c r="D1777" s="105" t="s">
        <v>107</v>
      </c>
      <c r="E1777" s="106" t="s">
        <v>3930</v>
      </c>
      <c r="F1777" s="107" t="s">
        <v>3931</v>
      </c>
      <c r="G1777" s="108" t="s">
        <v>124</v>
      </c>
      <c r="H1777" s="109">
        <v>40</v>
      </c>
      <c r="I1777" s="110">
        <v>489</v>
      </c>
      <c r="J1777" s="110">
        <f>ROUND(I1777*H1777,2)</f>
        <v>19560</v>
      </c>
      <c r="K1777" s="107" t="s">
        <v>111</v>
      </c>
      <c r="L1777" s="25"/>
      <c r="M1777" s="111" t="s">
        <v>3</v>
      </c>
      <c r="N1777" s="112" t="s">
        <v>37</v>
      </c>
      <c r="O1777" s="113">
        <v>0</v>
      </c>
      <c r="P1777" s="113">
        <f>O1777*H1777</f>
        <v>0</v>
      </c>
      <c r="Q1777" s="113">
        <v>0</v>
      </c>
      <c r="R1777" s="113">
        <f>Q1777*H1777</f>
        <v>0</v>
      </c>
      <c r="S1777" s="113">
        <v>0</v>
      </c>
      <c r="T1777" s="114">
        <f>S1777*H1777</f>
        <v>0</v>
      </c>
      <c r="AR1777" s="115" t="s">
        <v>112</v>
      </c>
      <c r="AT1777" s="115" t="s">
        <v>107</v>
      </c>
      <c r="AU1777" s="115" t="s">
        <v>66</v>
      </c>
      <c r="AY1777" s="13" t="s">
        <v>113</v>
      </c>
      <c r="BE1777" s="116">
        <f>IF(N1777="základní",J1777,0)</f>
        <v>19560</v>
      </c>
      <c r="BF1777" s="116">
        <f>IF(N1777="snížená",J1777,0)</f>
        <v>0</v>
      </c>
      <c r="BG1777" s="116">
        <f>IF(N1777="zákl. přenesená",J1777,0)</f>
        <v>0</v>
      </c>
      <c r="BH1777" s="116">
        <f>IF(N1777="sníž. přenesená",J1777,0)</f>
        <v>0</v>
      </c>
      <c r="BI1777" s="116">
        <f>IF(N1777="nulová",J1777,0)</f>
        <v>0</v>
      </c>
      <c r="BJ1777" s="13" t="s">
        <v>74</v>
      </c>
      <c r="BK1777" s="116">
        <f>ROUND(I1777*H1777,2)</f>
        <v>19560</v>
      </c>
      <c r="BL1777" s="13" t="s">
        <v>112</v>
      </c>
      <c r="BM1777" s="115" t="s">
        <v>3932</v>
      </c>
    </row>
    <row r="1778" spans="2:65" s="1" customFormat="1" ht="19.5">
      <c r="B1778" s="25"/>
      <c r="D1778" s="117" t="s">
        <v>114</v>
      </c>
      <c r="F1778" s="118" t="s">
        <v>3933</v>
      </c>
      <c r="L1778" s="25"/>
      <c r="M1778" s="119"/>
      <c r="T1778" s="46"/>
      <c r="AT1778" s="13" t="s">
        <v>114</v>
      </c>
      <c r="AU1778" s="13" t="s">
        <v>66</v>
      </c>
    </row>
    <row r="1779" spans="2:65" s="1" customFormat="1" ht="16.5" customHeight="1">
      <c r="B1779" s="104"/>
      <c r="C1779" s="105" t="s">
        <v>2028</v>
      </c>
      <c r="D1779" s="105" t="s">
        <v>107</v>
      </c>
      <c r="E1779" s="106" t="s">
        <v>3934</v>
      </c>
      <c r="F1779" s="107" t="s">
        <v>3935</v>
      </c>
      <c r="G1779" s="108" t="s">
        <v>124</v>
      </c>
      <c r="H1779" s="109">
        <v>40</v>
      </c>
      <c r="I1779" s="110">
        <v>495</v>
      </c>
      <c r="J1779" s="110">
        <f>ROUND(I1779*H1779,2)</f>
        <v>19800</v>
      </c>
      <c r="K1779" s="107" t="s">
        <v>111</v>
      </c>
      <c r="L1779" s="25"/>
      <c r="M1779" s="111" t="s">
        <v>3</v>
      </c>
      <c r="N1779" s="112" t="s">
        <v>37</v>
      </c>
      <c r="O1779" s="113">
        <v>0</v>
      </c>
      <c r="P1779" s="113">
        <f>O1779*H1779</f>
        <v>0</v>
      </c>
      <c r="Q1779" s="113">
        <v>0</v>
      </c>
      <c r="R1779" s="113">
        <f>Q1779*H1779</f>
        <v>0</v>
      </c>
      <c r="S1779" s="113">
        <v>0</v>
      </c>
      <c r="T1779" s="114">
        <f>S1779*H1779</f>
        <v>0</v>
      </c>
      <c r="AR1779" s="115" t="s">
        <v>112</v>
      </c>
      <c r="AT1779" s="115" t="s">
        <v>107</v>
      </c>
      <c r="AU1779" s="115" t="s">
        <v>66</v>
      </c>
      <c r="AY1779" s="13" t="s">
        <v>113</v>
      </c>
      <c r="BE1779" s="116">
        <f>IF(N1779="základní",J1779,0)</f>
        <v>19800</v>
      </c>
      <c r="BF1779" s="116">
        <f>IF(N1779="snížená",J1779,0)</f>
        <v>0</v>
      </c>
      <c r="BG1779" s="116">
        <f>IF(N1779="zákl. přenesená",J1779,0)</f>
        <v>0</v>
      </c>
      <c r="BH1779" s="116">
        <f>IF(N1779="sníž. přenesená",J1779,0)</f>
        <v>0</v>
      </c>
      <c r="BI1779" s="116">
        <f>IF(N1779="nulová",J1779,0)</f>
        <v>0</v>
      </c>
      <c r="BJ1779" s="13" t="s">
        <v>74</v>
      </c>
      <c r="BK1779" s="116">
        <f>ROUND(I1779*H1779,2)</f>
        <v>19800</v>
      </c>
      <c r="BL1779" s="13" t="s">
        <v>112</v>
      </c>
      <c r="BM1779" s="115" t="s">
        <v>3936</v>
      </c>
    </row>
    <row r="1780" spans="2:65" s="1" customFormat="1" ht="19.5">
      <c r="B1780" s="25"/>
      <c r="D1780" s="117" t="s">
        <v>114</v>
      </c>
      <c r="F1780" s="118" t="s">
        <v>3937</v>
      </c>
      <c r="L1780" s="25"/>
      <c r="M1780" s="119"/>
      <c r="T1780" s="46"/>
      <c r="AT1780" s="13" t="s">
        <v>114</v>
      </c>
      <c r="AU1780" s="13" t="s">
        <v>66</v>
      </c>
    </row>
    <row r="1781" spans="2:65" s="1" customFormat="1" ht="16.5" customHeight="1">
      <c r="B1781" s="104"/>
      <c r="C1781" s="105" t="s">
        <v>3938</v>
      </c>
      <c r="D1781" s="105" t="s">
        <v>107</v>
      </c>
      <c r="E1781" s="106" t="s">
        <v>3939</v>
      </c>
      <c r="F1781" s="107" t="s">
        <v>3940</v>
      </c>
      <c r="G1781" s="108" t="s">
        <v>124</v>
      </c>
      <c r="H1781" s="109">
        <v>40</v>
      </c>
      <c r="I1781" s="110">
        <v>495</v>
      </c>
      <c r="J1781" s="110">
        <f>ROUND(I1781*H1781,2)</f>
        <v>19800</v>
      </c>
      <c r="K1781" s="107" t="s">
        <v>111</v>
      </c>
      <c r="L1781" s="25"/>
      <c r="M1781" s="111" t="s">
        <v>3</v>
      </c>
      <c r="N1781" s="112" t="s">
        <v>37</v>
      </c>
      <c r="O1781" s="113">
        <v>0</v>
      </c>
      <c r="P1781" s="113">
        <f>O1781*H1781</f>
        <v>0</v>
      </c>
      <c r="Q1781" s="113">
        <v>0</v>
      </c>
      <c r="R1781" s="113">
        <f>Q1781*H1781</f>
        <v>0</v>
      </c>
      <c r="S1781" s="113">
        <v>0</v>
      </c>
      <c r="T1781" s="114">
        <f>S1781*H1781</f>
        <v>0</v>
      </c>
      <c r="AR1781" s="115" t="s">
        <v>112</v>
      </c>
      <c r="AT1781" s="115" t="s">
        <v>107</v>
      </c>
      <c r="AU1781" s="115" t="s">
        <v>66</v>
      </c>
      <c r="AY1781" s="13" t="s">
        <v>113</v>
      </c>
      <c r="BE1781" s="116">
        <f>IF(N1781="základní",J1781,0)</f>
        <v>19800</v>
      </c>
      <c r="BF1781" s="116">
        <f>IF(N1781="snížená",J1781,0)</f>
        <v>0</v>
      </c>
      <c r="BG1781" s="116">
        <f>IF(N1781="zákl. přenesená",J1781,0)</f>
        <v>0</v>
      </c>
      <c r="BH1781" s="116">
        <f>IF(N1781="sníž. přenesená",J1781,0)</f>
        <v>0</v>
      </c>
      <c r="BI1781" s="116">
        <f>IF(N1781="nulová",J1781,0)</f>
        <v>0</v>
      </c>
      <c r="BJ1781" s="13" t="s">
        <v>74</v>
      </c>
      <c r="BK1781" s="116">
        <f>ROUND(I1781*H1781,2)</f>
        <v>19800</v>
      </c>
      <c r="BL1781" s="13" t="s">
        <v>112</v>
      </c>
      <c r="BM1781" s="115" t="s">
        <v>3941</v>
      </c>
    </row>
    <row r="1782" spans="2:65" s="1" customFormat="1" ht="19.5">
      <c r="B1782" s="25"/>
      <c r="D1782" s="117" t="s">
        <v>114</v>
      </c>
      <c r="F1782" s="118" t="s">
        <v>3942</v>
      </c>
      <c r="L1782" s="25"/>
      <c r="M1782" s="119"/>
      <c r="T1782" s="46"/>
      <c r="AT1782" s="13" t="s">
        <v>114</v>
      </c>
      <c r="AU1782" s="13" t="s">
        <v>66</v>
      </c>
    </row>
    <row r="1783" spans="2:65" s="1" customFormat="1" ht="16.5" customHeight="1">
      <c r="B1783" s="104"/>
      <c r="C1783" s="105" t="s">
        <v>2032</v>
      </c>
      <c r="D1783" s="105" t="s">
        <v>107</v>
      </c>
      <c r="E1783" s="106" t="s">
        <v>3943</v>
      </c>
      <c r="F1783" s="107" t="s">
        <v>3944</v>
      </c>
      <c r="G1783" s="108" t="s">
        <v>124</v>
      </c>
      <c r="H1783" s="109">
        <v>40</v>
      </c>
      <c r="I1783" s="110">
        <v>495</v>
      </c>
      <c r="J1783" s="110">
        <f>ROUND(I1783*H1783,2)</f>
        <v>19800</v>
      </c>
      <c r="K1783" s="107" t="s">
        <v>111</v>
      </c>
      <c r="L1783" s="25"/>
      <c r="M1783" s="111" t="s">
        <v>3</v>
      </c>
      <c r="N1783" s="112" t="s">
        <v>37</v>
      </c>
      <c r="O1783" s="113">
        <v>0</v>
      </c>
      <c r="P1783" s="113">
        <f>O1783*H1783</f>
        <v>0</v>
      </c>
      <c r="Q1783" s="113">
        <v>0</v>
      </c>
      <c r="R1783" s="113">
        <f>Q1783*H1783</f>
        <v>0</v>
      </c>
      <c r="S1783" s="113">
        <v>0</v>
      </c>
      <c r="T1783" s="114">
        <f>S1783*H1783</f>
        <v>0</v>
      </c>
      <c r="AR1783" s="115" t="s">
        <v>112</v>
      </c>
      <c r="AT1783" s="115" t="s">
        <v>107</v>
      </c>
      <c r="AU1783" s="115" t="s">
        <v>66</v>
      </c>
      <c r="AY1783" s="13" t="s">
        <v>113</v>
      </c>
      <c r="BE1783" s="116">
        <f>IF(N1783="základní",J1783,0)</f>
        <v>19800</v>
      </c>
      <c r="BF1783" s="116">
        <f>IF(N1783="snížená",J1783,0)</f>
        <v>0</v>
      </c>
      <c r="BG1783" s="116">
        <f>IF(N1783="zákl. přenesená",J1783,0)</f>
        <v>0</v>
      </c>
      <c r="BH1783" s="116">
        <f>IF(N1783="sníž. přenesená",J1783,0)</f>
        <v>0</v>
      </c>
      <c r="BI1783" s="116">
        <f>IF(N1783="nulová",J1783,0)</f>
        <v>0</v>
      </c>
      <c r="BJ1783" s="13" t="s">
        <v>74</v>
      </c>
      <c r="BK1783" s="116">
        <f>ROUND(I1783*H1783,2)</f>
        <v>19800</v>
      </c>
      <c r="BL1783" s="13" t="s">
        <v>112</v>
      </c>
      <c r="BM1783" s="115" t="s">
        <v>3945</v>
      </c>
    </row>
    <row r="1784" spans="2:65" s="1" customFormat="1" ht="19.5">
      <c r="B1784" s="25"/>
      <c r="D1784" s="117" t="s">
        <v>114</v>
      </c>
      <c r="F1784" s="118" t="s">
        <v>3946</v>
      </c>
      <c r="L1784" s="25"/>
      <c r="M1784" s="119"/>
      <c r="T1784" s="46"/>
      <c r="AT1784" s="13" t="s">
        <v>114</v>
      </c>
      <c r="AU1784" s="13" t="s">
        <v>66</v>
      </c>
    </row>
    <row r="1785" spans="2:65" s="1" customFormat="1" ht="16.5" customHeight="1">
      <c r="B1785" s="104"/>
      <c r="C1785" s="105" t="s">
        <v>3947</v>
      </c>
      <c r="D1785" s="105" t="s">
        <v>107</v>
      </c>
      <c r="E1785" s="106" t="s">
        <v>3948</v>
      </c>
      <c r="F1785" s="107" t="s">
        <v>3949</v>
      </c>
      <c r="G1785" s="108" t="s">
        <v>124</v>
      </c>
      <c r="H1785" s="109">
        <v>40</v>
      </c>
      <c r="I1785" s="110">
        <v>495</v>
      </c>
      <c r="J1785" s="110">
        <f>ROUND(I1785*H1785,2)</f>
        <v>19800</v>
      </c>
      <c r="K1785" s="107" t="s">
        <v>111</v>
      </c>
      <c r="L1785" s="25"/>
      <c r="M1785" s="111" t="s">
        <v>3</v>
      </c>
      <c r="N1785" s="112" t="s">
        <v>37</v>
      </c>
      <c r="O1785" s="113">
        <v>0</v>
      </c>
      <c r="P1785" s="113">
        <f>O1785*H1785</f>
        <v>0</v>
      </c>
      <c r="Q1785" s="113">
        <v>0</v>
      </c>
      <c r="R1785" s="113">
        <f>Q1785*H1785</f>
        <v>0</v>
      </c>
      <c r="S1785" s="113">
        <v>0</v>
      </c>
      <c r="T1785" s="114">
        <f>S1785*H1785</f>
        <v>0</v>
      </c>
      <c r="AR1785" s="115" t="s">
        <v>112</v>
      </c>
      <c r="AT1785" s="115" t="s">
        <v>107</v>
      </c>
      <c r="AU1785" s="115" t="s">
        <v>66</v>
      </c>
      <c r="AY1785" s="13" t="s">
        <v>113</v>
      </c>
      <c r="BE1785" s="116">
        <f>IF(N1785="základní",J1785,0)</f>
        <v>19800</v>
      </c>
      <c r="BF1785" s="116">
        <f>IF(N1785="snížená",J1785,0)</f>
        <v>0</v>
      </c>
      <c r="BG1785" s="116">
        <f>IF(N1785="zákl. přenesená",J1785,0)</f>
        <v>0</v>
      </c>
      <c r="BH1785" s="116">
        <f>IF(N1785="sníž. přenesená",J1785,0)</f>
        <v>0</v>
      </c>
      <c r="BI1785" s="116">
        <f>IF(N1785="nulová",J1785,0)</f>
        <v>0</v>
      </c>
      <c r="BJ1785" s="13" t="s">
        <v>74</v>
      </c>
      <c r="BK1785" s="116">
        <f>ROUND(I1785*H1785,2)</f>
        <v>19800</v>
      </c>
      <c r="BL1785" s="13" t="s">
        <v>112</v>
      </c>
      <c r="BM1785" s="115" t="s">
        <v>3950</v>
      </c>
    </row>
    <row r="1786" spans="2:65" s="1" customFormat="1" ht="19.5">
      <c r="B1786" s="25"/>
      <c r="D1786" s="117" t="s">
        <v>114</v>
      </c>
      <c r="F1786" s="118" t="s">
        <v>3951</v>
      </c>
      <c r="L1786" s="25"/>
      <c r="M1786" s="119"/>
      <c r="T1786" s="46"/>
      <c r="AT1786" s="13" t="s">
        <v>114</v>
      </c>
      <c r="AU1786" s="13" t="s">
        <v>66</v>
      </c>
    </row>
    <row r="1787" spans="2:65" s="1" customFormat="1" ht="16.5" customHeight="1">
      <c r="B1787" s="104"/>
      <c r="C1787" s="105" t="s">
        <v>2037</v>
      </c>
      <c r="D1787" s="105" t="s">
        <v>107</v>
      </c>
      <c r="E1787" s="106" t="s">
        <v>3952</v>
      </c>
      <c r="F1787" s="107" t="s">
        <v>3953</v>
      </c>
      <c r="G1787" s="108" t="s">
        <v>124</v>
      </c>
      <c r="H1787" s="109">
        <v>40</v>
      </c>
      <c r="I1787" s="110">
        <v>842</v>
      </c>
      <c r="J1787" s="110">
        <f>ROUND(I1787*H1787,2)</f>
        <v>33680</v>
      </c>
      <c r="K1787" s="107" t="s">
        <v>111</v>
      </c>
      <c r="L1787" s="25"/>
      <c r="M1787" s="111" t="s">
        <v>3</v>
      </c>
      <c r="N1787" s="112" t="s">
        <v>37</v>
      </c>
      <c r="O1787" s="113">
        <v>0</v>
      </c>
      <c r="P1787" s="113">
        <f>O1787*H1787</f>
        <v>0</v>
      </c>
      <c r="Q1787" s="113">
        <v>0</v>
      </c>
      <c r="R1787" s="113">
        <f>Q1787*H1787</f>
        <v>0</v>
      </c>
      <c r="S1787" s="113">
        <v>0</v>
      </c>
      <c r="T1787" s="114">
        <f>S1787*H1787</f>
        <v>0</v>
      </c>
      <c r="AR1787" s="115" t="s">
        <v>112</v>
      </c>
      <c r="AT1787" s="115" t="s">
        <v>107</v>
      </c>
      <c r="AU1787" s="115" t="s">
        <v>66</v>
      </c>
      <c r="AY1787" s="13" t="s">
        <v>113</v>
      </c>
      <c r="BE1787" s="116">
        <f>IF(N1787="základní",J1787,0)</f>
        <v>33680</v>
      </c>
      <c r="BF1787" s="116">
        <f>IF(N1787="snížená",J1787,0)</f>
        <v>0</v>
      </c>
      <c r="BG1787" s="116">
        <f>IF(N1787="zákl. přenesená",J1787,0)</f>
        <v>0</v>
      </c>
      <c r="BH1787" s="116">
        <f>IF(N1787="sníž. přenesená",J1787,0)</f>
        <v>0</v>
      </c>
      <c r="BI1787" s="116">
        <f>IF(N1787="nulová",J1787,0)</f>
        <v>0</v>
      </c>
      <c r="BJ1787" s="13" t="s">
        <v>74</v>
      </c>
      <c r="BK1787" s="116">
        <f>ROUND(I1787*H1787,2)</f>
        <v>33680</v>
      </c>
      <c r="BL1787" s="13" t="s">
        <v>112</v>
      </c>
      <c r="BM1787" s="115" t="s">
        <v>3954</v>
      </c>
    </row>
    <row r="1788" spans="2:65" s="1" customFormat="1" ht="19.5">
      <c r="B1788" s="25"/>
      <c r="D1788" s="117" t="s">
        <v>114</v>
      </c>
      <c r="F1788" s="118" t="s">
        <v>3955</v>
      </c>
      <c r="L1788" s="25"/>
      <c r="M1788" s="119"/>
      <c r="T1788" s="46"/>
      <c r="AT1788" s="13" t="s">
        <v>114</v>
      </c>
      <c r="AU1788" s="13" t="s">
        <v>66</v>
      </c>
    </row>
    <row r="1789" spans="2:65" s="1" customFormat="1" ht="16.5" customHeight="1">
      <c r="B1789" s="104"/>
      <c r="C1789" s="105" t="s">
        <v>3956</v>
      </c>
      <c r="D1789" s="105" t="s">
        <v>107</v>
      </c>
      <c r="E1789" s="106" t="s">
        <v>3957</v>
      </c>
      <c r="F1789" s="107" t="s">
        <v>3958</v>
      </c>
      <c r="G1789" s="108" t="s">
        <v>124</v>
      </c>
      <c r="H1789" s="109">
        <v>40</v>
      </c>
      <c r="I1789" s="110">
        <v>836</v>
      </c>
      <c r="J1789" s="110">
        <f>ROUND(I1789*H1789,2)</f>
        <v>33440</v>
      </c>
      <c r="K1789" s="107" t="s">
        <v>111</v>
      </c>
      <c r="L1789" s="25"/>
      <c r="M1789" s="111" t="s">
        <v>3</v>
      </c>
      <c r="N1789" s="112" t="s">
        <v>37</v>
      </c>
      <c r="O1789" s="113">
        <v>0</v>
      </c>
      <c r="P1789" s="113">
        <f>O1789*H1789</f>
        <v>0</v>
      </c>
      <c r="Q1789" s="113">
        <v>0</v>
      </c>
      <c r="R1789" s="113">
        <f>Q1789*H1789</f>
        <v>0</v>
      </c>
      <c r="S1789" s="113">
        <v>0</v>
      </c>
      <c r="T1789" s="114">
        <f>S1789*H1789</f>
        <v>0</v>
      </c>
      <c r="AR1789" s="115" t="s">
        <v>112</v>
      </c>
      <c r="AT1789" s="115" t="s">
        <v>107</v>
      </c>
      <c r="AU1789" s="115" t="s">
        <v>66</v>
      </c>
      <c r="AY1789" s="13" t="s">
        <v>113</v>
      </c>
      <c r="BE1789" s="116">
        <f>IF(N1789="základní",J1789,0)</f>
        <v>33440</v>
      </c>
      <c r="BF1789" s="116">
        <f>IF(N1789="snížená",J1789,0)</f>
        <v>0</v>
      </c>
      <c r="BG1789" s="116">
        <f>IF(N1789="zákl. přenesená",J1789,0)</f>
        <v>0</v>
      </c>
      <c r="BH1789" s="116">
        <f>IF(N1789="sníž. přenesená",J1789,0)</f>
        <v>0</v>
      </c>
      <c r="BI1789" s="116">
        <f>IF(N1789="nulová",J1789,0)</f>
        <v>0</v>
      </c>
      <c r="BJ1789" s="13" t="s">
        <v>74</v>
      </c>
      <c r="BK1789" s="116">
        <f>ROUND(I1789*H1789,2)</f>
        <v>33440</v>
      </c>
      <c r="BL1789" s="13" t="s">
        <v>112</v>
      </c>
      <c r="BM1789" s="115" t="s">
        <v>3959</v>
      </c>
    </row>
    <row r="1790" spans="2:65" s="1" customFormat="1" ht="19.5">
      <c r="B1790" s="25"/>
      <c r="D1790" s="117" t="s">
        <v>114</v>
      </c>
      <c r="F1790" s="118" t="s">
        <v>3960</v>
      </c>
      <c r="L1790" s="25"/>
      <c r="M1790" s="119"/>
      <c r="T1790" s="46"/>
      <c r="AT1790" s="13" t="s">
        <v>114</v>
      </c>
      <c r="AU1790" s="13" t="s">
        <v>66</v>
      </c>
    </row>
    <row r="1791" spans="2:65" s="1" customFormat="1" ht="16.5" customHeight="1">
      <c r="B1791" s="104"/>
      <c r="C1791" s="105" t="s">
        <v>2041</v>
      </c>
      <c r="D1791" s="105" t="s">
        <v>107</v>
      </c>
      <c r="E1791" s="106" t="s">
        <v>3961</v>
      </c>
      <c r="F1791" s="107" t="s">
        <v>3962</v>
      </c>
      <c r="G1791" s="108" t="s">
        <v>124</v>
      </c>
      <c r="H1791" s="109">
        <v>40</v>
      </c>
      <c r="I1791" s="110">
        <v>823</v>
      </c>
      <c r="J1791" s="110">
        <f>ROUND(I1791*H1791,2)</f>
        <v>32920</v>
      </c>
      <c r="K1791" s="107" t="s">
        <v>111</v>
      </c>
      <c r="L1791" s="25"/>
      <c r="M1791" s="111" t="s">
        <v>3</v>
      </c>
      <c r="N1791" s="112" t="s">
        <v>37</v>
      </c>
      <c r="O1791" s="113">
        <v>0</v>
      </c>
      <c r="P1791" s="113">
        <f>O1791*H1791</f>
        <v>0</v>
      </c>
      <c r="Q1791" s="113">
        <v>0</v>
      </c>
      <c r="R1791" s="113">
        <f>Q1791*H1791</f>
        <v>0</v>
      </c>
      <c r="S1791" s="113">
        <v>0</v>
      </c>
      <c r="T1791" s="114">
        <f>S1791*H1791</f>
        <v>0</v>
      </c>
      <c r="AR1791" s="115" t="s">
        <v>112</v>
      </c>
      <c r="AT1791" s="115" t="s">
        <v>107</v>
      </c>
      <c r="AU1791" s="115" t="s">
        <v>66</v>
      </c>
      <c r="AY1791" s="13" t="s">
        <v>113</v>
      </c>
      <c r="BE1791" s="116">
        <f>IF(N1791="základní",J1791,0)</f>
        <v>32920</v>
      </c>
      <c r="BF1791" s="116">
        <f>IF(N1791="snížená",J1791,0)</f>
        <v>0</v>
      </c>
      <c r="BG1791" s="116">
        <f>IF(N1791="zákl. přenesená",J1791,0)</f>
        <v>0</v>
      </c>
      <c r="BH1791" s="116">
        <f>IF(N1791="sníž. přenesená",J1791,0)</f>
        <v>0</v>
      </c>
      <c r="BI1791" s="116">
        <f>IF(N1791="nulová",J1791,0)</f>
        <v>0</v>
      </c>
      <c r="BJ1791" s="13" t="s">
        <v>74</v>
      </c>
      <c r="BK1791" s="116">
        <f>ROUND(I1791*H1791,2)</f>
        <v>32920</v>
      </c>
      <c r="BL1791" s="13" t="s">
        <v>112</v>
      </c>
      <c r="BM1791" s="115" t="s">
        <v>3963</v>
      </c>
    </row>
    <row r="1792" spans="2:65" s="1" customFormat="1" ht="19.5">
      <c r="B1792" s="25"/>
      <c r="D1792" s="117" t="s">
        <v>114</v>
      </c>
      <c r="F1792" s="118" t="s">
        <v>3964</v>
      </c>
      <c r="L1792" s="25"/>
      <c r="M1792" s="119"/>
      <c r="T1792" s="46"/>
      <c r="AT1792" s="13" t="s">
        <v>114</v>
      </c>
      <c r="AU1792" s="13" t="s">
        <v>66</v>
      </c>
    </row>
    <row r="1793" spans="2:65" s="1" customFormat="1" ht="16.5" customHeight="1">
      <c r="B1793" s="104"/>
      <c r="C1793" s="105" t="s">
        <v>3965</v>
      </c>
      <c r="D1793" s="105" t="s">
        <v>107</v>
      </c>
      <c r="E1793" s="106" t="s">
        <v>3966</v>
      </c>
      <c r="F1793" s="107" t="s">
        <v>3967</v>
      </c>
      <c r="G1793" s="108" t="s">
        <v>124</v>
      </c>
      <c r="H1793" s="109">
        <v>40</v>
      </c>
      <c r="I1793" s="110">
        <v>805</v>
      </c>
      <c r="J1793" s="110">
        <f>ROUND(I1793*H1793,2)</f>
        <v>32200</v>
      </c>
      <c r="K1793" s="107" t="s">
        <v>111</v>
      </c>
      <c r="L1793" s="25"/>
      <c r="M1793" s="111" t="s">
        <v>3</v>
      </c>
      <c r="N1793" s="112" t="s">
        <v>37</v>
      </c>
      <c r="O1793" s="113">
        <v>0</v>
      </c>
      <c r="P1793" s="113">
        <f>O1793*H1793</f>
        <v>0</v>
      </c>
      <c r="Q1793" s="113">
        <v>0</v>
      </c>
      <c r="R1793" s="113">
        <f>Q1793*H1793</f>
        <v>0</v>
      </c>
      <c r="S1793" s="113">
        <v>0</v>
      </c>
      <c r="T1793" s="114">
        <f>S1793*H1793</f>
        <v>0</v>
      </c>
      <c r="AR1793" s="115" t="s">
        <v>112</v>
      </c>
      <c r="AT1793" s="115" t="s">
        <v>107</v>
      </c>
      <c r="AU1793" s="115" t="s">
        <v>66</v>
      </c>
      <c r="AY1793" s="13" t="s">
        <v>113</v>
      </c>
      <c r="BE1793" s="116">
        <f>IF(N1793="základní",J1793,0)</f>
        <v>32200</v>
      </c>
      <c r="BF1793" s="116">
        <f>IF(N1793="snížená",J1793,0)</f>
        <v>0</v>
      </c>
      <c r="BG1793" s="116">
        <f>IF(N1793="zákl. přenesená",J1793,0)</f>
        <v>0</v>
      </c>
      <c r="BH1793" s="116">
        <f>IF(N1793="sníž. přenesená",J1793,0)</f>
        <v>0</v>
      </c>
      <c r="BI1793" s="116">
        <f>IF(N1793="nulová",J1793,0)</f>
        <v>0</v>
      </c>
      <c r="BJ1793" s="13" t="s">
        <v>74</v>
      </c>
      <c r="BK1793" s="116">
        <f>ROUND(I1793*H1793,2)</f>
        <v>32200</v>
      </c>
      <c r="BL1793" s="13" t="s">
        <v>112</v>
      </c>
      <c r="BM1793" s="115" t="s">
        <v>3968</v>
      </c>
    </row>
    <row r="1794" spans="2:65" s="1" customFormat="1" ht="19.5">
      <c r="B1794" s="25"/>
      <c r="D1794" s="117" t="s">
        <v>114</v>
      </c>
      <c r="F1794" s="118" t="s">
        <v>3969</v>
      </c>
      <c r="L1794" s="25"/>
      <c r="M1794" s="119"/>
      <c r="T1794" s="46"/>
      <c r="AT1794" s="13" t="s">
        <v>114</v>
      </c>
      <c r="AU1794" s="13" t="s">
        <v>66</v>
      </c>
    </row>
    <row r="1795" spans="2:65" s="1" customFormat="1" ht="16.5" customHeight="1">
      <c r="B1795" s="104"/>
      <c r="C1795" s="105" t="s">
        <v>2046</v>
      </c>
      <c r="D1795" s="105" t="s">
        <v>107</v>
      </c>
      <c r="E1795" s="106" t="s">
        <v>3970</v>
      </c>
      <c r="F1795" s="107" t="s">
        <v>3971</v>
      </c>
      <c r="G1795" s="108" t="s">
        <v>110</v>
      </c>
      <c r="H1795" s="109">
        <v>20</v>
      </c>
      <c r="I1795" s="110">
        <v>390</v>
      </c>
      <c r="J1795" s="110">
        <f>ROUND(I1795*H1795,2)</f>
        <v>7800</v>
      </c>
      <c r="K1795" s="107" t="s">
        <v>111</v>
      </c>
      <c r="L1795" s="25"/>
      <c r="M1795" s="111" t="s">
        <v>3</v>
      </c>
      <c r="N1795" s="112" t="s">
        <v>37</v>
      </c>
      <c r="O1795" s="113">
        <v>0</v>
      </c>
      <c r="P1795" s="113">
        <f>O1795*H1795</f>
        <v>0</v>
      </c>
      <c r="Q1795" s="113">
        <v>0</v>
      </c>
      <c r="R1795" s="113">
        <f>Q1795*H1795</f>
        <v>0</v>
      </c>
      <c r="S1795" s="113">
        <v>0</v>
      </c>
      <c r="T1795" s="114">
        <f>S1795*H1795</f>
        <v>0</v>
      </c>
      <c r="AR1795" s="115" t="s">
        <v>112</v>
      </c>
      <c r="AT1795" s="115" t="s">
        <v>107</v>
      </c>
      <c r="AU1795" s="115" t="s">
        <v>66</v>
      </c>
      <c r="AY1795" s="13" t="s">
        <v>113</v>
      </c>
      <c r="BE1795" s="116">
        <f>IF(N1795="základní",J1795,0)</f>
        <v>7800</v>
      </c>
      <c r="BF1795" s="116">
        <f>IF(N1795="snížená",J1795,0)</f>
        <v>0</v>
      </c>
      <c r="BG1795" s="116">
        <f>IF(N1795="zákl. přenesená",J1795,0)</f>
        <v>0</v>
      </c>
      <c r="BH1795" s="116">
        <f>IF(N1795="sníž. přenesená",J1795,0)</f>
        <v>0</v>
      </c>
      <c r="BI1795" s="116">
        <f>IF(N1795="nulová",J1795,0)</f>
        <v>0</v>
      </c>
      <c r="BJ1795" s="13" t="s">
        <v>74</v>
      </c>
      <c r="BK1795" s="116">
        <f>ROUND(I1795*H1795,2)</f>
        <v>7800</v>
      </c>
      <c r="BL1795" s="13" t="s">
        <v>112</v>
      </c>
      <c r="BM1795" s="115" t="s">
        <v>3972</v>
      </c>
    </row>
    <row r="1796" spans="2:65" s="1" customFormat="1" ht="29.25">
      <c r="B1796" s="25"/>
      <c r="D1796" s="117" t="s">
        <v>114</v>
      </c>
      <c r="F1796" s="118" t="s">
        <v>3973</v>
      </c>
      <c r="L1796" s="25"/>
      <c r="M1796" s="119"/>
      <c r="T1796" s="46"/>
      <c r="AT1796" s="13" t="s">
        <v>114</v>
      </c>
      <c r="AU1796" s="13" t="s">
        <v>66</v>
      </c>
    </row>
    <row r="1797" spans="2:65" s="1" customFormat="1" ht="16.5" customHeight="1">
      <c r="B1797" s="104"/>
      <c r="C1797" s="105" t="s">
        <v>3974</v>
      </c>
      <c r="D1797" s="105" t="s">
        <v>107</v>
      </c>
      <c r="E1797" s="106" t="s">
        <v>3975</v>
      </c>
      <c r="F1797" s="107" t="s">
        <v>3976</v>
      </c>
      <c r="G1797" s="108" t="s">
        <v>110</v>
      </c>
      <c r="H1797" s="109">
        <v>20</v>
      </c>
      <c r="I1797" s="110">
        <v>390</v>
      </c>
      <c r="J1797" s="110">
        <f>ROUND(I1797*H1797,2)</f>
        <v>7800</v>
      </c>
      <c r="K1797" s="107" t="s">
        <v>111</v>
      </c>
      <c r="L1797" s="25"/>
      <c r="M1797" s="111" t="s">
        <v>3</v>
      </c>
      <c r="N1797" s="112" t="s">
        <v>37</v>
      </c>
      <c r="O1797" s="113">
        <v>0</v>
      </c>
      <c r="P1797" s="113">
        <f>O1797*H1797</f>
        <v>0</v>
      </c>
      <c r="Q1797" s="113">
        <v>0</v>
      </c>
      <c r="R1797" s="113">
        <f>Q1797*H1797</f>
        <v>0</v>
      </c>
      <c r="S1797" s="113">
        <v>0</v>
      </c>
      <c r="T1797" s="114">
        <f>S1797*H1797</f>
        <v>0</v>
      </c>
      <c r="AR1797" s="115" t="s">
        <v>112</v>
      </c>
      <c r="AT1797" s="115" t="s">
        <v>107</v>
      </c>
      <c r="AU1797" s="115" t="s">
        <v>66</v>
      </c>
      <c r="AY1797" s="13" t="s">
        <v>113</v>
      </c>
      <c r="BE1797" s="116">
        <f>IF(N1797="základní",J1797,0)</f>
        <v>7800</v>
      </c>
      <c r="BF1797" s="116">
        <f>IF(N1797="snížená",J1797,0)</f>
        <v>0</v>
      </c>
      <c r="BG1797" s="116">
        <f>IF(N1797="zákl. přenesená",J1797,0)</f>
        <v>0</v>
      </c>
      <c r="BH1797" s="116">
        <f>IF(N1797="sníž. přenesená",J1797,0)</f>
        <v>0</v>
      </c>
      <c r="BI1797" s="116">
        <f>IF(N1797="nulová",J1797,0)</f>
        <v>0</v>
      </c>
      <c r="BJ1797" s="13" t="s">
        <v>74</v>
      </c>
      <c r="BK1797" s="116">
        <f>ROUND(I1797*H1797,2)</f>
        <v>7800</v>
      </c>
      <c r="BL1797" s="13" t="s">
        <v>112</v>
      </c>
      <c r="BM1797" s="115" t="s">
        <v>3977</v>
      </c>
    </row>
    <row r="1798" spans="2:65" s="1" customFormat="1" ht="29.25">
      <c r="B1798" s="25"/>
      <c r="D1798" s="117" t="s">
        <v>114</v>
      </c>
      <c r="F1798" s="118" t="s">
        <v>3978</v>
      </c>
      <c r="L1798" s="25"/>
      <c r="M1798" s="119"/>
      <c r="T1798" s="46"/>
      <c r="AT1798" s="13" t="s">
        <v>114</v>
      </c>
      <c r="AU1798" s="13" t="s">
        <v>66</v>
      </c>
    </row>
    <row r="1799" spans="2:65" s="1" customFormat="1" ht="16.5" customHeight="1">
      <c r="B1799" s="104"/>
      <c r="C1799" s="105" t="s">
        <v>2050</v>
      </c>
      <c r="D1799" s="105" t="s">
        <v>107</v>
      </c>
      <c r="E1799" s="106" t="s">
        <v>3979</v>
      </c>
      <c r="F1799" s="107" t="s">
        <v>3980</v>
      </c>
      <c r="G1799" s="108" t="s">
        <v>110</v>
      </c>
      <c r="H1799" s="109">
        <v>20</v>
      </c>
      <c r="I1799" s="110">
        <v>390</v>
      </c>
      <c r="J1799" s="110">
        <f>ROUND(I1799*H1799,2)</f>
        <v>7800</v>
      </c>
      <c r="K1799" s="107" t="s">
        <v>111</v>
      </c>
      <c r="L1799" s="25"/>
      <c r="M1799" s="111" t="s">
        <v>3</v>
      </c>
      <c r="N1799" s="112" t="s">
        <v>37</v>
      </c>
      <c r="O1799" s="113">
        <v>0</v>
      </c>
      <c r="P1799" s="113">
        <f>O1799*H1799</f>
        <v>0</v>
      </c>
      <c r="Q1799" s="113">
        <v>0</v>
      </c>
      <c r="R1799" s="113">
        <f>Q1799*H1799</f>
        <v>0</v>
      </c>
      <c r="S1799" s="113">
        <v>0</v>
      </c>
      <c r="T1799" s="114">
        <f>S1799*H1799</f>
        <v>0</v>
      </c>
      <c r="AR1799" s="115" t="s">
        <v>112</v>
      </c>
      <c r="AT1799" s="115" t="s">
        <v>107</v>
      </c>
      <c r="AU1799" s="115" t="s">
        <v>66</v>
      </c>
      <c r="AY1799" s="13" t="s">
        <v>113</v>
      </c>
      <c r="BE1799" s="116">
        <f>IF(N1799="základní",J1799,0)</f>
        <v>7800</v>
      </c>
      <c r="BF1799" s="116">
        <f>IF(N1799="snížená",J1799,0)</f>
        <v>0</v>
      </c>
      <c r="BG1799" s="116">
        <f>IF(N1799="zákl. přenesená",J1799,0)</f>
        <v>0</v>
      </c>
      <c r="BH1799" s="116">
        <f>IF(N1799="sníž. přenesená",J1799,0)</f>
        <v>0</v>
      </c>
      <c r="BI1799" s="116">
        <f>IF(N1799="nulová",J1799,0)</f>
        <v>0</v>
      </c>
      <c r="BJ1799" s="13" t="s">
        <v>74</v>
      </c>
      <c r="BK1799" s="116">
        <f>ROUND(I1799*H1799,2)</f>
        <v>7800</v>
      </c>
      <c r="BL1799" s="13" t="s">
        <v>112</v>
      </c>
      <c r="BM1799" s="115" t="s">
        <v>3981</v>
      </c>
    </row>
    <row r="1800" spans="2:65" s="1" customFormat="1" ht="29.25">
      <c r="B1800" s="25"/>
      <c r="D1800" s="117" t="s">
        <v>114</v>
      </c>
      <c r="F1800" s="118" t="s">
        <v>3982</v>
      </c>
      <c r="L1800" s="25"/>
      <c r="M1800" s="119"/>
      <c r="T1800" s="46"/>
      <c r="AT1800" s="13" t="s">
        <v>114</v>
      </c>
      <c r="AU1800" s="13" t="s">
        <v>66</v>
      </c>
    </row>
    <row r="1801" spans="2:65" s="1" customFormat="1" ht="16.5" customHeight="1">
      <c r="B1801" s="104"/>
      <c r="C1801" s="105" t="s">
        <v>3983</v>
      </c>
      <c r="D1801" s="105" t="s">
        <v>107</v>
      </c>
      <c r="E1801" s="106" t="s">
        <v>3984</v>
      </c>
      <c r="F1801" s="107" t="s">
        <v>3985</v>
      </c>
      <c r="G1801" s="108" t="s">
        <v>124</v>
      </c>
      <c r="H1801" s="109">
        <v>40</v>
      </c>
      <c r="I1801" s="110">
        <v>941</v>
      </c>
      <c r="J1801" s="110">
        <f>ROUND(I1801*H1801,2)</f>
        <v>37640</v>
      </c>
      <c r="K1801" s="107" t="s">
        <v>111</v>
      </c>
      <c r="L1801" s="25"/>
      <c r="M1801" s="111" t="s">
        <v>3</v>
      </c>
      <c r="N1801" s="112" t="s">
        <v>37</v>
      </c>
      <c r="O1801" s="113">
        <v>0</v>
      </c>
      <c r="P1801" s="113">
        <f>O1801*H1801</f>
        <v>0</v>
      </c>
      <c r="Q1801" s="113">
        <v>0</v>
      </c>
      <c r="R1801" s="113">
        <f>Q1801*H1801</f>
        <v>0</v>
      </c>
      <c r="S1801" s="113">
        <v>0</v>
      </c>
      <c r="T1801" s="114">
        <f>S1801*H1801</f>
        <v>0</v>
      </c>
      <c r="AR1801" s="115" t="s">
        <v>112</v>
      </c>
      <c r="AT1801" s="115" t="s">
        <v>107</v>
      </c>
      <c r="AU1801" s="115" t="s">
        <v>66</v>
      </c>
      <c r="AY1801" s="13" t="s">
        <v>113</v>
      </c>
      <c r="BE1801" s="116">
        <f>IF(N1801="základní",J1801,0)</f>
        <v>37640</v>
      </c>
      <c r="BF1801" s="116">
        <f>IF(N1801="snížená",J1801,0)</f>
        <v>0</v>
      </c>
      <c r="BG1801" s="116">
        <f>IF(N1801="zákl. přenesená",J1801,0)</f>
        <v>0</v>
      </c>
      <c r="BH1801" s="116">
        <f>IF(N1801="sníž. přenesená",J1801,0)</f>
        <v>0</v>
      </c>
      <c r="BI1801" s="116">
        <f>IF(N1801="nulová",J1801,0)</f>
        <v>0</v>
      </c>
      <c r="BJ1801" s="13" t="s">
        <v>74</v>
      </c>
      <c r="BK1801" s="116">
        <f>ROUND(I1801*H1801,2)</f>
        <v>37640</v>
      </c>
      <c r="BL1801" s="13" t="s">
        <v>112</v>
      </c>
      <c r="BM1801" s="115" t="s">
        <v>3986</v>
      </c>
    </row>
    <row r="1802" spans="2:65" s="1" customFormat="1" ht="29.25">
      <c r="B1802" s="25"/>
      <c r="D1802" s="117" t="s">
        <v>114</v>
      </c>
      <c r="F1802" s="118" t="s">
        <v>3987</v>
      </c>
      <c r="L1802" s="25"/>
      <c r="M1802" s="119"/>
      <c r="T1802" s="46"/>
      <c r="AT1802" s="13" t="s">
        <v>114</v>
      </c>
      <c r="AU1802" s="13" t="s">
        <v>66</v>
      </c>
    </row>
    <row r="1803" spans="2:65" s="1" customFormat="1" ht="16.5" customHeight="1">
      <c r="B1803" s="104"/>
      <c r="C1803" s="105" t="s">
        <v>2055</v>
      </c>
      <c r="D1803" s="105" t="s">
        <v>107</v>
      </c>
      <c r="E1803" s="106" t="s">
        <v>3988</v>
      </c>
      <c r="F1803" s="107" t="s">
        <v>3989</v>
      </c>
      <c r="G1803" s="108" t="s">
        <v>124</v>
      </c>
      <c r="H1803" s="109">
        <v>40</v>
      </c>
      <c r="I1803" s="110">
        <v>941</v>
      </c>
      <c r="J1803" s="110">
        <f>ROUND(I1803*H1803,2)</f>
        <v>37640</v>
      </c>
      <c r="K1803" s="107" t="s">
        <v>111</v>
      </c>
      <c r="L1803" s="25"/>
      <c r="M1803" s="111" t="s">
        <v>3</v>
      </c>
      <c r="N1803" s="112" t="s">
        <v>37</v>
      </c>
      <c r="O1803" s="113">
        <v>0</v>
      </c>
      <c r="P1803" s="113">
        <f>O1803*H1803</f>
        <v>0</v>
      </c>
      <c r="Q1803" s="113">
        <v>0</v>
      </c>
      <c r="R1803" s="113">
        <f>Q1803*H1803</f>
        <v>0</v>
      </c>
      <c r="S1803" s="113">
        <v>0</v>
      </c>
      <c r="T1803" s="114">
        <f>S1803*H1803</f>
        <v>0</v>
      </c>
      <c r="AR1803" s="115" t="s">
        <v>112</v>
      </c>
      <c r="AT1803" s="115" t="s">
        <v>107</v>
      </c>
      <c r="AU1803" s="115" t="s">
        <v>66</v>
      </c>
      <c r="AY1803" s="13" t="s">
        <v>113</v>
      </c>
      <c r="BE1803" s="116">
        <f>IF(N1803="základní",J1803,0)</f>
        <v>37640</v>
      </c>
      <c r="BF1803" s="116">
        <f>IF(N1803="snížená",J1803,0)</f>
        <v>0</v>
      </c>
      <c r="BG1803" s="116">
        <f>IF(N1803="zákl. přenesená",J1803,0)</f>
        <v>0</v>
      </c>
      <c r="BH1803" s="116">
        <f>IF(N1803="sníž. přenesená",J1803,0)</f>
        <v>0</v>
      </c>
      <c r="BI1803" s="116">
        <f>IF(N1803="nulová",J1803,0)</f>
        <v>0</v>
      </c>
      <c r="BJ1803" s="13" t="s">
        <v>74</v>
      </c>
      <c r="BK1803" s="116">
        <f>ROUND(I1803*H1803,2)</f>
        <v>37640</v>
      </c>
      <c r="BL1803" s="13" t="s">
        <v>112</v>
      </c>
      <c r="BM1803" s="115" t="s">
        <v>3990</v>
      </c>
    </row>
    <row r="1804" spans="2:65" s="1" customFormat="1" ht="29.25">
      <c r="B1804" s="25"/>
      <c r="D1804" s="117" t="s">
        <v>114</v>
      </c>
      <c r="F1804" s="118" t="s">
        <v>3991</v>
      </c>
      <c r="L1804" s="25"/>
      <c r="M1804" s="119"/>
      <c r="T1804" s="46"/>
      <c r="AT1804" s="13" t="s">
        <v>114</v>
      </c>
      <c r="AU1804" s="13" t="s">
        <v>66</v>
      </c>
    </row>
    <row r="1805" spans="2:65" s="1" customFormat="1" ht="16.5" customHeight="1">
      <c r="B1805" s="104"/>
      <c r="C1805" s="105" t="s">
        <v>3992</v>
      </c>
      <c r="D1805" s="105" t="s">
        <v>107</v>
      </c>
      <c r="E1805" s="106" t="s">
        <v>3993</v>
      </c>
      <c r="F1805" s="107" t="s">
        <v>3994</v>
      </c>
      <c r="G1805" s="108" t="s">
        <v>124</v>
      </c>
      <c r="H1805" s="109">
        <v>40</v>
      </c>
      <c r="I1805" s="110">
        <v>928</v>
      </c>
      <c r="J1805" s="110">
        <f>ROUND(I1805*H1805,2)</f>
        <v>37120</v>
      </c>
      <c r="K1805" s="107" t="s">
        <v>111</v>
      </c>
      <c r="L1805" s="25"/>
      <c r="M1805" s="111" t="s">
        <v>3</v>
      </c>
      <c r="N1805" s="112" t="s">
        <v>37</v>
      </c>
      <c r="O1805" s="113">
        <v>0</v>
      </c>
      <c r="P1805" s="113">
        <f>O1805*H1805</f>
        <v>0</v>
      </c>
      <c r="Q1805" s="113">
        <v>0</v>
      </c>
      <c r="R1805" s="113">
        <f>Q1805*H1805</f>
        <v>0</v>
      </c>
      <c r="S1805" s="113">
        <v>0</v>
      </c>
      <c r="T1805" s="114">
        <f>S1805*H1805</f>
        <v>0</v>
      </c>
      <c r="AR1805" s="115" t="s">
        <v>112</v>
      </c>
      <c r="AT1805" s="115" t="s">
        <v>107</v>
      </c>
      <c r="AU1805" s="115" t="s">
        <v>66</v>
      </c>
      <c r="AY1805" s="13" t="s">
        <v>113</v>
      </c>
      <c r="BE1805" s="116">
        <f>IF(N1805="základní",J1805,0)</f>
        <v>37120</v>
      </c>
      <c r="BF1805" s="116">
        <f>IF(N1805="snížená",J1805,0)</f>
        <v>0</v>
      </c>
      <c r="BG1805" s="116">
        <f>IF(N1805="zákl. přenesená",J1805,0)</f>
        <v>0</v>
      </c>
      <c r="BH1805" s="116">
        <f>IF(N1805="sníž. přenesená",J1805,0)</f>
        <v>0</v>
      </c>
      <c r="BI1805" s="116">
        <f>IF(N1805="nulová",J1805,0)</f>
        <v>0</v>
      </c>
      <c r="BJ1805" s="13" t="s">
        <v>74</v>
      </c>
      <c r="BK1805" s="116">
        <f>ROUND(I1805*H1805,2)</f>
        <v>37120</v>
      </c>
      <c r="BL1805" s="13" t="s">
        <v>112</v>
      </c>
      <c r="BM1805" s="115" t="s">
        <v>3995</v>
      </c>
    </row>
    <row r="1806" spans="2:65" s="1" customFormat="1" ht="29.25">
      <c r="B1806" s="25"/>
      <c r="D1806" s="117" t="s">
        <v>114</v>
      </c>
      <c r="F1806" s="118" t="s">
        <v>3996</v>
      </c>
      <c r="L1806" s="25"/>
      <c r="M1806" s="119"/>
      <c r="T1806" s="46"/>
      <c r="AT1806" s="13" t="s">
        <v>114</v>
      </c>
      <c r="AU1806" s="13" t="s">
        <v>66</v>
      </c>
    </row>
    <row r="1807" spans="2:65" s="1" customFormat="1" ht="16.5" customHeight="1">
      <c r="B1807" s="104"/>
      <c r="C1807" s="105" t="s">
        <v>2059</v>
      </c>
      <c r="D1807" s="105" t="s">
        <v>107</v>
      </c>
      <c r="E1807" s="106" t="s">
        <v>3997</v>
      </c>
      <c r="F1807" s="107" t="s">
        <v>3998</v>
      </c>
      <c r="G1807" s="108" t="s">
        <v>124</v>
      </c>
      <c r="H1807" s="109">
        <v>40</v>
      </c>
      <c r="I1807" s="110">
        <v>328</v>
      </c>
      <c r="J1807" s="110">
        <f>ROUND(I1807*H1807,2)</f>
        <v>13120</v>
      </c>
      <c r="K1807" s="107" t="s">
        <v>111</v>
      </c>
      <c r="L1807" s="25"/>
      <c r="M1807" s="111" t="s">
        <v>3</v>
      </c>
      <c r="N1807" s="112" t="s">
        <v>37</v>
      </c>
      <c r="O1807" s="113">
        <v>0</v>
      </c>
      <c r="P1807" s="113">
        <f>O1807*H1807</f>
        <v>0</v>
      </c>
      <c r="Q1807" s="113">
        <v>0</v>
      </c>
      <c r="R1807" s="113">
        <f>Q1807*H1807</f>
        <v>0</v>
      </c>
      <c r="S1807" s="113">
        <v>0</v>
      </c>
      <c r="T1807" s="114">
        <f>S1807*H1807</f>
        <v>0</v>
      </c>
      <c r="AR1807" s="115" t="s">
        <v>112</v>
      </c>
      <c r="AT1807" s="115" t="s">
        <v>107</v>
      </c>
      <c r="AU1807" s="115" t="s">
        <v>66</v>
      </c>
      <c r="AY1807" s="13" t="s">
        <v>113</v>
      </c>
      <c r="BE1807" s="116">
        <f>IF(N1807="základní",J1807,0)</f>
        <v>13120</v>
      </c>
      <c r="BF1807" s="116">
        <f>IF(N1807="snížená",J1807,0)</f>
        <v>0</v>
      </c>
      <c r="BG1807" s="116">
        <f>IF(N1807="zákl. přenesená",J1807,0)</f>
        <v>0</v>
      </c>
      <c r="BH1807" s="116">
        <f>IF(N1807="sníž. přenesená",J1807,0)</f>
        <v>0</v>
      </c>
      <c r="BI1807" s="116">
        <f>IF(N1807="nulová",J1807,0)</f>
        <v>0</v>
      </c>
      <c r="BJ1807" s="13" t="s">
        <v>74</v>
      </c>
      <c r="BK1807" s="116">
        <f>ROUND(I1807*H1807,2)</f>
        <v>13120</v>
      </c>
      <c r="BL1807" s="13" t="s">
        <v>112</v>
      </c>
      <c r="BM1807" s="115" t="s">
        <v>3999</v>
      </c>
    </row>
    <row r="1808" spans="2:65" s="1" customFormat="1" ht="39">
      <c r="B1808" s="25"/>
      <c r="D1808" s="117" t="s">
        <v>114</v>
      </c>
      <c r="F1808" s="118" t="s">
        <v>4000</v>
      </c>
      <c r="L1808" s="25"/>
      <c r="M1808" s="119"/>
      <c r="T1808" s="46"/>
      <c r="AT1808" s="13" t="s">
        <v>114</v>
      </c>
      <c r="AU1808" s="13" t="s">
        <v>66</v>
      </c>
    </row>
    <row r="1809" spans="2:65" s="1" customFormat="1" ht="16.5" customHeight="1">
      <c r="B1809" s="104"/>
      <c r="C1809" s="105" t="s">
        <v>4001</v>
      </c>
      <c r="D1809" s="105" t="s">
        <v>107</v>
      </c>
      <c r="E1809" s="106" t="s">
        <v>4002</v>
      </c>
      <c r="F1809" s="107" t="s">
        <v>4003</v>
      </c>
      <c r="G1809" s="108" t="s">
        <v>124</v>
      </c>
      <c r="H1809" s="109">
        <v>40</v>
      </c>
      <c r="I1809" s="110">
        <v>279</v>
      </c>
      <c r="J1809" s="110">
        <f>ROUND(I1809*H1809,2)</f>
        <v>11160</v>
      </c>
      <c r="K1809" s="107" t="s">
        <v>111</v>
      </c>
      <c r="L1809" s="25"/>
      <c r="M1809" s="111" t="s">
        <v>3</v>
      </c>
      <c r="N1809" s="112" t="s">
        <v>37</v>
      </c>
      <c r="O1809" s="113">
        <v>0</v>
      </c>
      <c r="P1809" s="113">
        <f>O1809*H1809</f>
        <v>0</v>
      </c>
      <c r="Q1809" s="113">
        <v>0</v>
      </c>
      <c r="R1809" s="113">
        <f>Q1809*H1809</f>
        <v>0</v>
      </c>
      <c r="S1809" s="113">
        <v>0</v>
      </c>
      <c r="T1809" s="114">
        <f>S1809*H1809</f>
        <v>0</v>
      </c>
      <c r="AR1809" s="115" t="s">
        <v>112</v>
      </c>
      <c r="AT1809" s="115" t="s">
        <v>107</v>
      </c>
      <c r="AU1809" s="115" t="s">
        <v>66</v>
      </c>
      <c r="AY1809" s="13" t="s">
        <v>113</v>
      </c>
      <c r="BE1809" s="116">
        <f>IF(N1809="základní",J1809,0)</f>
        <v>11160</v>
      </c>
      <c r="BF1809" s="116">
        <f>IF(N1809="snížená",J1809,0)</f>
        <v>0</v>
      </c>
      <c r="BG1809" s="116">
        <f>IF(N1809="zákl. přenesená",J1809,0)</f>
        <v>0</v>
      </c>
      <c r="BH1809" s="116">
        <f>IF(N1809="sníž. přenesená",J1809,0)</f>
        <v>0</v>
      </c>
      <c r="BI1809" s="116">
        <f>IF(N1809="nulová",J1809,0)</f>
        <v>0</v>
      </c>
      <c r="BJ1809" s="13" t="s">
        <v>74</v>
      </c>
      <c r="BK1809" s="116">
        <f>ROUND(I1809*H1809,2)</f>
        <v>11160</v>
      </c>
      <c r="BL1809" s="13" t="s">
        <v>112</v>
      </c>
      <c r="BM1809" s="115" t="s">
        <v>4004</v>
      </c>
    </row>
    <row r="1810" spans="2:65" s="1" customFormat="1" ht="39">
      <c r="B1810" s="25"/>
      <c r="D1810" s="117" t="s">
        <v>114</v>
      </c>
      <c r="F1810" s="118" t="s">
        <v>4005</v>
      </c>
      <c r="L1810" s="25"/>
      <c r="M1810" s="119"/>
      <c r="T1810" s="46"/>
      <c r="AT1810" s="13" t="s">
        <v>114</v>
      </c>
      <c r="AU1810" s="13" t="s">
        <v>66</v>
      </c>
    </row>
    <row r="1811" spans="2:65" s="1" customFormat="1" ht="16.5" customHeight="1">
      <c r="B1811" s="104"/>
      <c r="C1811" s="105" t="s">
        <v>2064</v>
      </c>
      <c r="D1811" s="105" t="s">
        <v>107</v>
      </c>
      <c r="E1811" s="106" t="s">
        <v>4006</v>
      </c>
      <c r="F1811" s="107" t="s">
        <v>4007</v>
      </c>
      <c r="G1811" s="108" t="s">
        <v>124</v>
      </c>
      <c r="H1811" s="109">
        <v>40</v>
      </c>
      <c r="I1811" s="110">
        <v>279</v>
      </c>
      <c r="J1811" s="110">
        <f>ROUND(I1811*H1811,2)</f>
        <v>11160</v>
      </c>
      <c r="K1811" s="107" t="s">
        <v>111</v>
      </c>
      <c r="L1811" s="25"/>
      <c r="M1811" s="111" t="s">
        <v>3</v>
      </c>
      <c r="N1811" s="112" t="s">
        <v>37</v>
      </c>
      <c r="O1811" s="113">
        <v>0</v>
      </c>
      <c r="P1811" s="113">
        <f>O1811*H1811</f>
        <v>0</v>
      </c>
      <c r="Q1811" s="113">
        <v>0</v>
      </c>
      <c r="R1811" s="113">
        <f>Q1811*H1811</f>
        <v>0</v>
      </c>
      <c r="S1811" s="113">
        <v>0</v>
      </c>
      <c r="T1811" s="114">
        <f>S1811*H1811</f>
        <v>0</v>
      </c>
      <c r="AR1811" s="115" t="s">
        <v>112</v>
      </c>
      <c r="AT1811" s="115" t="s">
        <v>107</v>
      </c>
      <c r="AU1811" s="115" t="s">
        <v>66</v>
      </c>
      <c r="AY1811" s="13" t="s">
        <v>113</v>
      </c>
      <c r="BE1811" s="116">
        <f>IF(N1811="základní",J1811,0)</f>
        <v>11160</v>
      </c>
      <c r="BF1811" s="116">
        <f>IF(N1811="snížená",J1811,0)</f>
        <v>0</v>
      </c>
      <c r="BG1811" s="116">
        <f>IF(N1811="zákl. přenesená",J1811,0)</f>
        <v>0</v>
      </c>
      <c r="BH1811" s="116">
        <f>IF(N1811="sníž. přenesená",J1811,0)</f>
        <v>0</v>
      </c>
      <c r="BI1811" s="116">
        <f>IF(N1811="nulová",J1811,0)</f>
        <v>0</v>
      </c>
      <c r="BJ1811" s="13" t="s">
        <v>74</v>
      </c>
      <c r="BK1811" s="116">
        <f>ROUND(I1811*H1811,2)</f>
        <v>11160</v>
      </c>
      <c r="BL1811" s="13" t="s">
        <v>112</v>
      </c>
      <c r="BM1811" s="115" t="s">
        <v>4008</v>
      </c>
    </row>
    <row r="1812" spans="2:65" s="1" customFormat="1" ht="39">
      <c r="B1812" s="25"/>
      <c r="D1812" s="117" t="s">
        <v>114</v>
      </c>
      <c r="F1812" s="118" t="s">
        <v>4009</v>
      </c>
      <c r="L1812" s="25"/>
      <c r="M1812" s="119"/>
      <c r="T1812" s="46"/>
      <c r="AT1812" s="13" t="s">
        <v>114</v>
      </c>
      <c r="AU1812" s="13" t="s">
        <v>66</v>
      </c>
    </row>
    <row r="1813" spans="2:65" s="1" customFormat="1" ht="24.2" customHeight="1">
      <c r="B1813" s="104"/>
      <c r="C1813" s="105" t="s">
        <v>4010</v>
      </c>
      <c r="D1813" s="105" t="s">
        <v>107</v>
      </c>
      <c r="E1813" s="106" t="s">
        <v>4011</v>
      </c>
      <c r="F1813" s="107" t="s">
        <v>4012</v>
      </c>
      <c r="G1813" s="108" t="s">
        <v>124</v>
      </c>
      <c r="H1813" s="109">
        <v>100</v>
      </c>
      <c r="I1813" s="110">
        <v>328</v>
      </c>
      <c r="J1813" s="110">
        <f>ROUND(I1813*H1813,2)</f>
        <v>32800</v>
      </c>
      <c r="K1813" s="107" t="s">
        <v>111</v>
      </c>
      <c r="L1813" s="25"/>
      <c r="M1813" s="111" t="s">
        <v>3</v>
      </c>
      <c r="N1813" s="112" t="s">
        <v>37</v>
      </c>
      <c r="O1813" s="113">
        <v>0</v>
      </c>
      <c r="P1813" s="113">
        <f>O1813*H1813</f>
        <v>0</v>
      </c>
      <c r="Q1813" s="113">
        <v>0</v>
      </c>
      <c r="R1813" s="113">
        <f>Q1813*H1813</f>
        <v>0</v>
      </c>
      <c r="S1813" s="113">
        <v>0</v>
      </c>
      <c r="T1813" s="114">
        <f>S1813*H1813</f>
        <v>0</v>
      </c>
      <c r="AR1813" s="115" t="s">
        <v>112</v>
      </c>
      <c r="AT1813" s="115" t="s">
        <v>107</v>
      </c>
      <c r="AU1813" s="115" t="s">
        <v>66</v>
      </c>
      <c r="AY1813" s="13" t="s">
        <v>113</v>
      </c>
      <c r="BE1813" s="116">
        <f>IF(N1813="základní",J1813,0)</f>
        <v>32800</v>
      </c>
      <c r="BF1813" s="116">
        <f>IF(N1813="snížená",J1813,0)</f>
        <v>0</v>
      </c>
      <c r="BG1813" s="116">
        <f>IF(N1813="zákl. přenesená",J1813,0)</f>
        <v>0</v>
      </c>
      <c r="BH1813" s="116">
        <f>IF(N1813="sníž. přenesená",J1813,0)</f>
        <v>0</v>
      </c>
      <c r="BI1813" s="116">
        <f>IF(N1813="nulová",J1813,0)</f>
        <v>0</v>
      </c>
      <c r="BJ1813" s="13" t="s">
        <v>74</v>
      </c>
      <c r="BK1813" s="116">
        <f>ROUND(I1813*H1813,2)</f>
        <v>32800</v>
      </c>
      <c r="BL1813" s="13" t="s">
        <v>112</v>
      </c>
      <c r="BM1813" s="115" t="s">
        <v>4013</v>
      </c>
    </row>
    <row r="1814" spans="2:65" s="1" customFormat="1" ht="39">
      <c r="B1814" s="25"/>
      <c r="D1814" s="117" t="s">
        <v>114</v>
      </c>
      <c r="F1814" s="118" t="s">
        <v>4014</v>
      </c>
      <c r="L1814" s="25"/>
      <c r="M1814" s="119"/>
      <c r="T1814" s="46"/>
      <c r="AT1814" s="13" t="s">
        <v>114</v>
      </c>
      <c r="AU1814" s="13" t="s">
        <v>66</v>
      </c>
    </row>
    <row r="1815" spans="2:65" s="1" customFormat="1" ht="24.2" customHeight="1">
      <c r="B1815" s="104"/>
      <c r="C1815" s="105" t="s">
        <v>2068</v>
      </c>
      <c r="D1815" s="105" t="s">
        <v>107</v>
      </c>
      <c r="E1815" s="106" t="s">
        <v>4015</v>
      </c>
      <c r="F1815" s="107" t="s">
        <v>4016</v>
      </c>
      <c r="G1815" s="108" t="s">
        <v>124</v>
      </c>
      <c r="H1815" s="109">
        <v>100</v>
      </c>
      <c r="I1815" s="110">
        <v>297</v>
      </c>
      <c r="J1815" s="110">
        <f>ROUND(I1815*H1815,2)</f>
        <v>29700</v>
      </c>
      <c r="K1815" s="107" t="s">
        <v>111</v>
      </c>
      <c r="L1815" s="25"/>
      <c r="M1815" s="111" t="s">
        <v>3</v>
      </c>
      <c r="N1815" s="112" t="s">
        <v>37</v>
      </c>
      <c r="O1815" s="113">
        <v>0</v>
      </c>
      <c r="P1815" s="113">
        <f>O1815*H1815</f>
        <v>0</v>
      </c>
      <c r="Q1815" s="113">
        <v>0</v>
      </c>
      <c r="R1815" s="113">
        <f>Q1815*H1815</f>
        <v>0</v>
      </c>
      <c r="S1815" s="113">
        <v>0</v>
      </c>
      <c r="T1815" s="114">
        <f>S1815*H1815</f>
        <v>0</v>
      </c>
      <c r="AR1815" s="115" t="s">
        <v>112</v>
      </c>
      <c r="AT1815" s="115" t="s">
        <v>107</v>
      </c>
      <c r="AU1815" s="115" t="s">
        <v>66</v>
      </c>
      <c r="AY1815" s="13" t="s">
        <v>113</v>
      </c>
      <c r="BE1815" s="116">
        <f>IF(N1815="základní",J1815,0)</f>
        <v>29700</v>
      </c>
      <c r="BF1815" s="116">
        <f>IF(N1815="snížená",J1815,0)</f>
        <v>0</v>
      </c>
      <c r="BG1815" s="116">
        <f>IF(N1815="zákl. přenesená",J1815,0)</f>
        <v>0</v>
      </c>
      <c r="BH1815" s="116">
        <f>IF(N1815="sníž. přenesená",J1815,0)</f>
        <v>0</v>
      </c>
      <c r="BI1815" s="116">
        <f>IF(N1815="nulová",J1815,0)</f>
        <v>0</v>
      </c>
      <c r="BJ1815" s="13" t="s">
        <v>74</v>
      </c>
      <c r="BK1815" s="116">
        <f>ROUND(I1815*H1815,2)</f>
        <v>29700</v>
      </c>
      <c r="BL1815" s="13" t="s">
        <v>112</v>
      </c>
      <c r="BM1815" s="115" t="s">
        <v>4017</v>
      </c>
    </row>
    <row r="1816" spans="2:65" s="1" customFormat="1" ht="39">
      <c r="B1816" s="25"/>
      <c r="D1816" s="117" t="s">
        <v>114</v>
      </c>
      <c r="F1816" s="118" t="s">
        <v>4018</v>
      </c>
      <c r="L1816" s="25"/>
      <c r="M1816" s="119"/>
      <c r="T1816" s="46"/>
      <c r="AT1816" s="13" t="s">
        <v>114</v>
      </c>
      <c r="AU1816" s="13" t="s">
        <v>66</v>
      </c>
    </row>
    <row r="1817" spans="2:65" s="1" customFormat="1" ht="24.2" customHeight="1">
      <c r="B1817" s="104"/>
      <c r="C1817" s="105" t="s">
        <v>4019</v>
      </c>
      <c r="D1817" s="105" t="s">
        <v>107</v>
      </c>
      <c r="E1817" s="106" t="s">
        <v>4020</v>
      </c>
      <c r="F1817" s="107" t="s">
        <v>4021</v>
      </c>
      <c r="G1817" s="108" t="s">
        <v>124</v>
      </c>
      <c r="H1817" s="109">
        <v>60</v>
      </c>
      <c r="I1817" s="110">
        <v>297</v>
      </c>
      <c r="J1817" s="110">
        <f>ROUND(I1817*H1817,2)</f>
        <v>17820</v>
      </c>
      <c r="K1817" s="107" t="s">
        <v>111</v>
      </c>
      <c r="L1817" s="25"/>
      <c r="M1817" s="111" t="s">
        <v>3</v>
      </c>
      <c r="N1817" s="112" t="s">
        <v>37</v>
      </c>
      <c r="O1817" s="113">
        <v>0</v>
      </c>
      <c r="P1817" s="113">
        <f>O1817*H1817</f>
        <v>0</v>
      </c>
      <c r="Q1817" s="113">
        <v>0</v>
      </c>
      <c r="R1817" s="113">
        <f>Q1817*H1817</f>
        <v>0</v>
      </c>
      <c r="S1817" s="113">
        <v>0</v>
      </c>
      <c r="T1817" s="114">
        <f>S1817*H1817</f>
        <v>0</v>
      </c>
      <c r="AR1817" s="115" t="s">
        <v>112</v>
      </c>
      <c r="AT1817" s="115" t="s">
        <v>107</v>
      </c>
      <c r="AU1817" s="115" t="s">
        <v>66</v>
      </c>
      <c r="AY1817" s="13" t="s">
        <v>113</v>
      </c>
      <c r="BE1817" s="116">
        <f>IF(N1817="základní",J1817,0)</f>
        <v>17820</v>
      </c>
      <c r="BF1817" s="116">
        <f>IF(N1817="snížená",J1817,0)</f>
        <v>0</v>
      </c>
      <c r="BG1817" s="116">
        <f>IF(N1817="zákl. přenesená",J1817,0)</f>
        <v>0</v>
      </c>
      <c r="BH1817" s="116">
        <f>IF(N1817="sníž. přenesená",J1817,0)</f>
        <v>0</v>
      </c>
      <c r="BI1817" s="116">
        <f>IF(N1817="nulová",J1817,0)</f>
        <v>0</v>
      </c>
      <c r="BJ1817" s="13" t="s">
        <v>74</v>
      </c>
      <c r="BK1817" s="116">
        <f>ROUND(I1817*H1817,2)</f>
        <v>17820</v>
      </c>
      <c r="BL1817" s="13" t="s">
        <v>112</v>
      </c>
      <c r="BM1817" s="115" t="s">
        <v>4022</v>
      </c>
    </row>
    <row r="1818" spans="2:65" s="1" customFormat="1" ht="39">
      <c r="B1818" s="25"/>
      <c r="D1818" s="117" t="s">
        <v>114</v>
      </c>
      <c r="F1818" s="118" t="s">
        <v>4023</v>
      </c>
      <c r="L1818" s="25"/>
      <c r="M1818" s="119"/>
      <c r="T1818" s="46"/>
      <c r="AT1818" s="13" t="s">
        <v>114</v>
      </c>
      <c r="AU1818" s="13" t="s">
        <v>66</v>
      </c>
    </row>
    <row r="1819" spans="2:65" s="1" customFormat="1" ht="24.2" customHeight="1">
      <c r="B1819" s="104"/>
      <c r="C1819" s="105" t="s">
        <v>2073</v>
      </c>
      <c r="D1819" s="105" t="s">
        <v>107</v>
      </c>
      <c r="E1819" s="106" t="s">
        <v>4024</v>
      </c>
      <c r="F1819" s="107" t="s">
        <v>4025</v>
      </c>
      <c r="G1819" s="108" t="s">
        <v>124</v>
      </c>
      <c r="H1819" s="109">
        <v>60</v>
      </c>
      <c r="I1819" s="110">
        <v>285</v>
      </c>
      <c r="J1819" s="110">
        <f>ROUND(I1819*H1819,2)</f>
        <v>17100</v>
      </c>
      <c r="K1819" s="107" t="s">
        <v>111</v>
      </c>
      <c r="L1819" s="25"/>
      <c r="M1819" s="111" t="s">
        <v>3</v>
      </c>
      <c r="N1819" s="112" t="s">
        <v>37</v>
      </c>
      <c r="O1819" s="113">
        <v>0</v>
      </c>
      <c r="P1819" s="113">
        <f>O1819*H1819</f>
        <v>0</v>
      </c>
      <c r="Q1819" s="113">
        <v>0</v>
      </c>
      <c r="R1819" s="113">
        <f>Q1819*H1819</f>
        <v>0</v>
      </c>
      <c r="S1819" s="113">
        <v>0</v>
      </c>
      <c r="T1819" s="114">
        <f>S1819*H1819</f>
        <v>0</v>
      </c>
      <c r="AR1819" s="115" t="s">
        <v>112</v>
      </c>
      <c r="AT1819" s="115" t="s">
        <v>107</v>
      </c>
      <c r="AU1819" s="115" t="s">
        <v>66</v>
      </c>
      <c r="AY1819" s="13" t="s">
        <v>113</v>
      </c>
      <c r="BE1819" s="116">
        <f>IF(N1819="základní",J1819,0)</f>
        <v>17100</v>
      </c>
      <c r="BF1819" s="116">
        <f>IF(N1819="snížená",J1819,0)</f>
        <v>0</v>
      </c>
      <c r="BG1819" s="116">
        <f>IF(N1819="zákl. přenesená",J1819,0)</f>
        <v>0</v>
      </c>
      <c r="BH1819" s="116">
        <f>IF(N1819="sníž. přenesená",J1819,0)</f>
        <v>0</v>
      </c>
      <c r="BI1819" s="116">
        <f>IF(N1819="nulová",J1819,0)</f>
        <v>0</v>
      </c>
      <c r="BJ1819" s="13" t="s">
        <v>74</v>
      </c>
      <c r="BK1819" s="116">
        <f>ROUND(I1819*H1819,2)</f>
        <v>17100</v>
      </c>
      <c r="BL1819" s="13" t="s">
        <v>112</v>
      </c>
      <c r="BM1819" s="115" t="s">
        <v>4026</v>
      </c>
    </row>
    <row r="1820" spans="2:65" s="1" customFormat="1" ht="39">
      <c r="B1820" s="25"/>
      <c r="D1820" s="117" t="s">
        <v>114</v>
      </c>
      <c r="F1820" s="118" t="s">
        <v>4027</v>
      </c>
      <c r="L1820" s="25"/>
      <c r="M1820" s="119"/>
      <c r="T1820" s="46"/>
      <c r="AT1820" s="13" t="s">
        <v>114</v>
      </c>
      <c r="AU1820" s="13" t="s">
        <v>66</v>
      </c>
    </row>
    <row r="1821" spans="2:65" s="1" customFormat="1" ht="24.2" customHeight="1">
      <c r="B1821" s="104"/>
      <c r="C1821" s="105" t="s">
        <v>4028</v>
      </c>
      <c r="D1821" s="105" t="s">
        <v>107</v>
      </c>
      <c r="E1821" s="106" t="s">
        <v>4029</v>
      </c>
      <c r="F1821" s="107" t="s">
        <v>4030</v>
      </c>
      <c r="G1821" s="108" t="s">
        <v>124</v>
      </c>
      <c r="H1821" s="109">
        <v>60</v>
      </c>
      <c r="I1821" s="110">
        <v>309</v>
      </c>
      <c r="J1821" s="110">
        <f>ROUND(I1821*H1821,2)</f>
        <v>18540</v>
      </c>
      <c r="K1821" s="107" t="s">
        <v>111</v>
      </c>
      <c r="L1821" s="25"/>
      <c r="M1821" s="111" t="s">
        <v>3</v>
      </c>
      <c r="N1821" s="112" t="s">
        <v>37</v>
      </c>
      <c r="O1821" s="113">
        <v>0</v>
      </c>
      <c r="P1821" s="113">
        <f>O1821*H1821</f>
        <v>0</v>
      </c>
      <c r="Q1821" s="113">
        <v>0</v>
      </c>
      <c r="R1821" s="113">
        <f>Q1821*H1821</f>
        <v>0</v>
      </c>
      <c r="S1821" s="113">
        <v>0</v>
      </c>
      <c r="T1821" s="114">
        <f>S1821*H1821</f>
        <v>0</v>
      </c>
      <c r="AR1821" s="115" t="s">
        <v>112</v>
      </c>
      <c r="AT1821" s="115" t="s">
        <v>107</v>
      </c>
      <c r="AU1821" s="115" t="s">
        <v>66</v>
      </c>
      <c r="AY1821" s="13" t="s">
        <v>113</v>
      </c>
      <c r="BE1821" s="116">
        <f>IF(N1821="základní",J1821,0)</f>
        <v>18540</v>
      </c>
      <c r="BF1821" s="116">
        <f>IF(N1821="snížená",J1821,0)</f>
        <v>0</v>
      </c>
      <c r="BG1821" s="116">
        <f>IF(N1821="zákl. přenesená",J1821,0)</f>
        <v>0</v>
      </c>
      <c r="BH1821" s="116">
        <f>IF(N1821="sníž. přenesená",J1821,0)</f>
        <v>0</v>
      </c>
      <c r="BI1821" s="116">
        <f>IF(N1821="nulová",J1821,0)</f>
        <v>0</v>
      </c>
      <c r="BJ1821" s="13" t="s">
        <v>74</v>
      </c>
      <c r="BK1821" s="116">
        <f>ROUND(I1821*H1821,2)</f>
        <v>18540</v>
      </c>
      <c r="BL1821" s="13" t="s">
        <v>112</v>
      </c>
      <c r="BM1821" s="115" t="s">
        <v>4031</v>
      </c>
    </row>
    <row r="1822" spans="2:65" s="1" customFormat="1" ht="39">
      <c r="B1822" s="25"/>
      <c r="D1822" s="117" t="s">
        <v>114</v>
      </c>
      <c r="F1822" s="118" t="s">
        <v>4032</v>
      </c>
      <c r="L1822" s="25"/>
      <c r="M1822" s="119"/>
      <c r="T1822" s="46"/>
      <c r="AT1822" s="13" t="s">
        <v>114</v>
      </c>
      <c r="AU1822" s="13" t="s">
        <v>66</v>
      </c>
    </row>
    <row r="1823" spans="2:65" s="1" customFormat="1" ht="24.2" customHeight="1">
      <c r="B1823" s="104"/>
      <c r="C1823" s="105" t="s">
        <v>2077</v>
      </c>
      <c r="D1823" s="105" t="s">
        <v>107</v>
      </c>
      <c r="E1823" s="106" t="s">
        <v>4033</v>
      </c>
      <c r="F1823" s="107" t="s">
        <v>4034</v>
      </c>
      <c r="G1823" s="108" t="s">
        <v>124</v>
      </c>
      <c r="H1823" s="109">
        <v>60</v>
      </c>
      <c r="I1823" s="110">
        <v>279</v>
      </c>
      <c r="J1823" s="110">
        <f>ROUND(I1823*H1823,2)</f>
        <v>16740</v>
      </c>
      <c r="K1823" s="107" t="s">
        <v>111</v>
      </c>
      <c r="L1823" s="25"/>
      <c r="M1823" s="111" t="s">
        <v>3</v>
      </c>
      <c r="N1823" s="112" t="s">
        <v>37</v>
      </c>
      <c r="O1823" s="113">
        <v>0</v>
      </c>
      <c r="P1823" s="113">
        <f>O1823*H1823</f>
        <v>0</v>
      </c>
      <c r="Q1823" s="113">
        <v>0</v>
      </c>
      <c r="R1823" s="113">
        <f>Q1823*H1823</f>
        <v>0</v>
      </c>
      <c r="S1823" s="113">
        <v>0</v>
      </c>
      <c r="T1823" s="114">
        <f>S1823*H1823</f>
        <v>0</v>
      </c>
      <c r="AR1823" s="115" t="s">
        <v>112</v>
      </c>
      <c r="AT1823" s="115" t="s">
        <v>107</v>
      </c>
      <c r="AU1823" s="115" t="s">
        <v>66</v>
      </c>
      <c r="AY1823" s="13" t="s">
        <v>113</v>
      </c>
      <c r="BE1823" s="116">
        <f>IF(N1823="základní",J1823,0)</f>
        <v>16740</v>
      </c>
      <c r="BF1823" s="116">
        <f>IF(N1823="snížená",J1823,0)</f>
        <v>0</v>
      </c>
      <c r="BG1823" s="116">
        <f>IF(N1823="zákl. přenesená",J1823,0)</f>
        <v>0</v>
      </c>
      <c r="BH1823" s="116">
        <f>IF(N1823="sníž. přenesená",J1823,0)</f>
        <v>0</v>
      </c>
      <c r="BI1823" s="116">
        <f>IF(N1823="nulová",J1823,0)</f>
        <v>0</v>
      </c>
      <c r="BJ1823" s="13" t="s">
        <v>74</v>
      </c>
      <c r="BK1823" s="116">
        <f>ROUND(I1823*H1823,2)</f>
        <v>16740</v>
      </c>
      <c r="BL1823" s="13" t="s">
        <v>112</v>
      </c>
      <c r="BM1823" s="115" t="s">
        <v>4035</v>
      </c>
    </row>
    <row r="1824" spans="2:65" s="1" customFormat="1" ht="39">
      <c r="B1824" s="25"/>
      <c r="D1824" s="117" t="s">
        <v>114</v>
      </c>
      <c r="F1824" s="118" t="s">
        <v>4036</v>
      </c>
      <c r="L1824" s="25"/>
      <c r="M1824" s="119"/>
      <c r="T1824" s="46"/>
      <c r="AT1824" s="13" t="s">
        <v>114</v>
      </c>
      <c r="AU1824" s="13" t="s">
        <v>66</v>
      </c>
    </row>
    <row r="1825" spans="2:65" s="1" customFormat="1" ht="24.2" customHeight="1">
      <c r="B1825" s="104"/>
      <c r="C1825" s="105" t="s">
        <v>4037</v>
      </c>
      <c r="D1825" s="105" t="s">
        <v>107</v>
      </c>
      <c r="E1825" s="106" t="s">
        <v>4038</v>
      </c>
      <c r="F1825" s="107" t="s">
        <v>4039</v>
      </c>
      <c r="G1825" s="108" t="s">
        <v>124</v>
      </c>
      <c r="H1825" s="109">
        <v>60</v>
      </c>
      <c r="I1825" s="110">
        <v>279</v>
      </c>
      <c r="J1825" s="110">
        <f>ROUND(I1825*H1825,2)</f>
        <v>16740</v>
      </c>
      <c r="K1825" s="107" t="s">
        <v>111</v>
      </c>
      <c r="L1825" s="25"/>
      <c r="M1825" s="111" t="s">
        <v>3</v>
      </c>
      <c r="N1825" s="112" t="s">
        <v>37</v>
      </c>
      <c r="O1825" s="113">
        <v>0</v>
      </c>
      <c r="P1825" s="113">
        <f>O1825*H1825</f>
        <v>0</v>
      </c>
      <c r="Q1825" s="113">
        <v>0</v>
      </c>
      <c r="R1825" s="113">
        <f>Q1825*H1825</f>
        <v>0</v>
      </c>
      <c r="S1825" s="113">
        <v>0</v>
      </c>
      <c r="T1825" s="114">
        <f>S1825*H1825</f>
        <v>0</v>
      </c>
      <c r="AR1825" s="115" t="s">
        <v>112</v>
      </c>
      <c r="AT1825" s="115" t="s">
        <v>107</v>
      </c>
      <c r="AU1825" s="115" t="s">
        <v>66</v>
      </c>
      <c r="AY1825" s="13" t="s">
        <v>113</v>
      </c>
      <c r="BE1825" s="116">
        <f>IF(N1825="základní",J1825,0)</f>
        <v>16740</v>
      </c>
      <c r="BF1825" s="116">
        <f>IF(N1825="snížená",J1825,0)</f>
        <v>0</v>
      </c>
      <c r="BG1825" s="116">
        <f>IF(N1825="zákl. přenesená",J1825,0)</f>
        <v>0</v>
      </c>
      <c r="BH1825" s="116">
        <f>IF(N1825="sníž. přenesená",J1825,0)</f>
        <v>0</v>
      </c>
      <c r="BI1825" s="116">
        <f>IF(N1825="nulová",J1825,0)</f>
        <v>0</v>
      </c>
      <c r="BJ1825" s="13" t="s">
        <v>74</v>
      </c>
      <c r="BK1825" s="116">
        <f>ROUND(I1825*H1825,2)</f>
        <v>16740</v>
      </c>
      <c r="BL1825" s="13" t="s">
        <v>112</v>
      </c>
      <c r="BM1825" s="115" t="s">
        <v>4040</v>
      </c>
    </row>
    <row r="1826" spans="2:65" s="1" customFormat="1" ht="39">
      <c r="B1826" s="25"/>
      <c r="D1826" s="117" t="s">
        <v>114</v>
      </c>
      <c r="F1826" s="118" t="s">
        <v>4041</v>
      </c>
      <c r="L1826" s="25"/>
      <c r="M1826" s="119"/>
      <c r="T1826" s="46"/>
      <c r="AT1826" s="13" t="s">
        <v>114</v>
      </c>
      <c r="AU1826" s="13" t="s">
        <v>66</v>
      </c>
    </row>
    <row r="1827" spans="2:65" s="1" customFormat="1" ht="24.2" customHeight="1">
      <c r="B1827" s="104"/>
      <c r="C1827" s="105" t="s">
        <v>2082</v>
      </c>
      <c r="D1827" s="105" t="s">
        <v>107</v>
      </c>
      <c r="E1827" s="106" t="s">
        <v>4042</v>
      </c>
      <c r="F1827" s="107" t="s">
        <v>4043</v>
      </c>
      <c r="G1827" s="108" t="s">
        <v>124</v>
      </c>
      <c r="H1827" s="109">
        <v>60</v>
      </c>
      <c r="I1827" s="110">
        <v>272</v>
      </c>
      <c r="J1827" s="110">
        <f>ROUND(I1827*H1827,2)</f>
        <v>16320</v>
      </c>
      <c r="K1827" s="107" t="s">
        <v>111</v>
      </c>
      <c r="L1827" s="25"/>
      <c r="M1827" s="111" t="s">
        <v>3</v>
      </c>
      <c r="N1827" s="112" t="s">
        <v>37</v>
      </c>
      <c r="O1827" s="113">
        <v>0</v>
      </c>
      <c r="P1827" s="113">
        <f>O1827*H1827</f>
        <v>0</v>
      </c>
      <c r="Q1827" s="113">
        <v>0</v>
      </c>
      <c r="R1827" s="113">
        <f>Q1827*H1827</f>
        <v>0</v>
      </c>
      <c r="S1827" s="113">
        <v>0</v>
      </c>
      <c r="T1827" s="114">
        <f>S1827*H1827</f>
        <v>0</v>
      </c>
      <c r="AR1827" s="115" t="s">
        <v>112</v>
      </c>
      <c r="AT1827" s="115" t="s">
        <v>107</v>
      </c>
      <c r="AU1827" s="115" t="s">
        <v>66</v>
      </c>
      <c r="AY1827" s="13" t="s">
        <v>113</v>
      </c>
      <c r="BE1827" s="116">
        <f>IF(N1827="základní",J1827,0)</f>
        <v>16320</v>
      </c>
      <c r="BF1827" s="116">
        <f>IF(N1827="snížená",J1827,0)</f>
        <v>0</v>
      </c>
      <c r="BG1827" s="116">
        <f>IF(N1827="zákl. přenesená",J1827,0)</f>
        <v>0</v>
      </c>
      <c r="BH1827" s="116">
        <f>IF(N1827="sníž. přenesená",J1827,0)</f>
        <v>0</v>
      </c>
      <c r="BI1827" s="116">
        <f>IF(N1827="nulová",J1827,0)</f>
        <v>0</v>
      </c>
      <c r="BJ1827" s="13" t="s">
        <v>74</v>
      </c>
      <c r="BK1827" s="116">
        <f>ROUND(I1827*H1827,2)</f>
        <v>16320</v>
      </c>
      <c r="BL1827" s="13" t="s">
        <v>112</v>
      </c>
      <c r="BM1827" s="115" t="s">
        <v>4044</v>
      </c>
    </row>
    <row r="1828" spans="2:65" s="1" customFormat="1" ht="39">
      <c r="B1828" s="25"/>
      <c r="D1828" s="117" t="s">
        <v>114</v>
      </c>
      <c r="F1828" s="118" t="s">
        <v>4045</v>
      </c>
      <c r="L1828" s="25"/>
      <c r="M1828" s="119"/>
      <c r="T1828" s="46"/>
      <c r="AT1828" s="13" t="s">
        <v>114</v>
      </c>
      <c r="AU1828" s="13" t="s">
        <v>66</v>
      </c>
    </row>
    <row r="1829" spans="2:65" s="1" customFormat="1" ht="16.5" customHeight="1">
      <c r="B1829" s="104"/>
      <c r="C1829" s="105" t="s">
        <v>4046</v>
      </c>
      <c r="D1829" s="105" t="s">
        <v>107</v>
      </c>
      <c r="E1829" s="106" t="s">
        <v>4047</v>
      </c>
      <c r="F1829" s="107" t="s">
        <v>4048</v>
      </c>
      <c r="G1829" s="108" t="s">
        <v>124</v>
      </c>
      <c r="H1829" s="109">
        <v>60</v>
      </c>
      <c r="I1829" s="110">
        <v>309</v>
      </c>
      <c r="J1829" s="110">
        <f>ROUND(I1829*H1829,2)</f>
        <v>18540</v>
      </c>
      <c r="K1829" s="107" t="s">
        <v>111</v>
      </c>
      <c r="L1829" s="25"/>
      <c r="M1829" s="111" t="s">
        <v>3</v>
      </c>
      <c r="N1829" s="112" t="s">
        <v>37</v>
      </c>
      <c r="O1829" s="113">
        <v>0</v>
      </c>
      <c r="P1829" s="113">
        <f>O1829*H1829</f>
        <v>0</v>
      </c>
      <c r="Q1829" s="113">
        <v>0</v>
      </c>
      <c r="R1829" s="113">
        <f>Q1829*H1829</f>
        <v>0</v>
      </c>
      <c r="S1829" s="113">
        <v>0</v>
      </c>
      <c r="T1829" s="114">
        <f>S1829*H1829</f>
        <v>0</v>
      </c>
      <c r="AR1829" s="115" t="s">
        <v>112</v>
      </c>
      <c r="AT1829" s="115" t="s">
        <v>107</v>
      </c>
      <c r="AU1829" s="115" t="s">
        <v>66</v>
      </c>
      <c r="AY1829" s="13" t="s">
        <v>113</v>
      </c>
      <c r="BE1829" s="116">
        <f>IF(N1829="základní",J1829,0)</f>
        <v>18540</v>
      </c>
      <c r="BF1829" s="116">
        <f>IF(N1829="snížená",J1829,0)</f>
        <v>0</v>
      </c>
      <c r="BG1829" s="116">
        <f>IF(N1829="zákl. přenesená",J1829,0)</f>
        <v>0</v>
      </c>
      <c r="BH1829" s="116">
        <f>IF(N1829="sníž. přenesená",J1829,0)</f>
        <v>0</v>
      </c>
      <c r="BI1829" s="116">
        <f>IF(N1829="nulová",J1829,0)</f>
        <v>0</v>
      </c>
      <c r="BJ1829" s="13" t="s">
        <v>74</v>
      </c>
      <c r="BK1829" s="116">
        <f>ROUND(I1829*H1829,2)</f>
        <v>18540</v>
      </c>
      <c r="BL1829" s="13" t="s">
        <v>112</v>
      </c>
      <c r="BM1829" s="115" t="s">
        <v>4049</v>
      </c>
    </row>
    <row r="1830" spans="2:65" s="1" customFormat="1" ht="39">
      <c r="B1830" s="25"/>
      <c r="D1830" s="117" t="s">
        <v>114</v>
      </c>
      <c r="F1830" s="118" t="s">
        <v>4050</v>
      </c>
      <c r="L1830" s="25"/>
      <c r="M1830" s="119"/>
      <c r="T1830" s="46"/>
      <c r="AT1830" s="13" t="s">
        <v>114</v>
      </c>
      <c r="AU1830" s="13" t="s">
        <v>66</v>
      </c>
    </row>
    <row r="1831" spans="2:65" s="1" customFormat="1" ht="16.5" customHeight="1">
      <c r="B1831" s="104"/>
      <c r="C1831" s="105" t="s">
        <v>2086</v>
      </c>
      <c r="D1831" s="105" t="s">
        <v>107</v>
      </c>
      <c r="E1831" s="106" t="s">
        <v>4051</v>
      </c>
      <c r="F1831" s="107" t="s">
        <v>4052</v>
      </c>
      <c r="G1831" s="108" t="s">
        <v>124</v>
      </c>
      <c r="H1831" s="109">
        <v>60</v>
      </c>
      <c r="I1831" s="110">
        <v>279</v>
      </c>
      <c r="J1831" s="110">
        <f>ROUND(I1831*H1831,2)</f>
        <v>16740</v>
      </c>
      <c r="K1831" s="107" t="s">
        <v>111</v>
      </c>
      <c r="L1831" s="25"/>
      <c r="M1831" s="111" t="s">
        <v>3</v>
      </c>
      <c r="N1831" s="112" t="s">
        <v>37</v>
      </c>
      <c r="O1831" s="113">
        <v>0</v>
      </c>
      <c r="P1831" s="113">
        <f>O1831*H1831</f>
        <v>0</v>
      </c>
      <c r="Q1831" s="113">
        <v>0</v>
      </c>
      <c r="R1831" s="113">
        <f>Q1831*H1831</f>
        <v>0</v>
      </c>
      <c r="S1831" s="113">
        <v>0</v>
      </c>
      <c r="T1831" s="114">
        <f>S1831*H1831</f>
        <v>0</v>
      </c>
      <c r="AR1831" s="115" t="s">
        <v>112</v>
      </c>
      <c r="AT1831" s="115" t="s">
        <v>107</v>
      </c>
      <c r="AU1831" s="115" t="s">
        <v>66</v>
      </c>
      <c r="AY1831" s="13" t="s">
        <v>113</v>
      </c>
      <c r="BE1831" s="116">
        <f>IF(N1831="základní",J1831,0)</f>
        <v>16740</v>
      </c>
      <c r="BF1831" s="116">
        <f>IF(N1831="snížená",J1831,0)</f>
        <v>0</v>
      </c>
      <c r="BG1831" s="116">
        <f>IF(N1831="zákl. přenesená",J1831,0)</f>
        <v>0</v>
      </c>
      <c r="BH1831" s="116">
        <f>IF(N1831="sníž. přenesená",J1831,0)</f>
        <v>0</v>
      </c>
      <c r="BI1831" s="116">
        <f>IF(N1831="nulová",J1831,0)</f>
        <v>0</v>
      </c>
      <c r="BJ1831" s="13" t="s">
        <v>74</v>
      </c>
      <c r="BK1831" s="116">
        <f>ROUND(I1831*H1831,2)</f>
        <v>16740</v>
      </c>
      <c r="BL1831" s="13" t="s">
        <v>112</v>
      </c>
      <c r="BM1831" s="115" t="s">
        <v>4053</v>
      </c>
    </row>
    <row r="1832" spans="2:65" s="1" customFormat="1" ht="39">
      <c r="B1832" s="25"/>
      <c r="D1832" s="117" t="s">
        <v>114</v>
      </c>
      <c r="F1832" s="118" t="s">
        <v>4054</v>
      </c>
      <c r="L1832" s="25"/>
      <c r="M1832" s="119"/>
      <c r="T1832" s="46"/>
      <c r="AT1832" s="13" t="s">
        <v>114</v>
      </c>
      <c r="AU1832" s="13" t="s">
        <v>66</v>
      </c>
    </row>
    <row r="1833" spans="2:65" s="1" customFormat="1" ht="16.5" customHeight="1">
      <c r="B1833" s="104"/>
      <c r="C1833" s="105" t="s">
        <v>4055</v>
      </c>
      <c r="D1833" s="105" t="s">
        <v>107</v>
      </c>
      <c r="E1833" s="106" t="s">
        <v>4056</v>
      </c>
      <c r="F1833" s="107" t="s">
        <v>4057</v>
      </c>
      <c r="G1833" s="108" t="s">
        <v>124</v>
      </c>
      <c r="H1833" s="109">
        <v>60</v>
      </c>
      <c r="I1833" s="110">
        <v>279</v>
      </c>
      <c r="J1833" s="110">
        <f>ROUND(I1833*H1833,2)</f>
        <v>16740</v>
      </c>
      <c r="K1833" s="107" t="s">
        <v>111</v>
      </c>
      <c r="L1833" s="25"/>
      <c r="M1833" s="111" t="s">
        <v>3</v>
      </c>
      <c r="N1833" s="112" t="s">
        <v>37</v>
      </c>
      <c r="O1833" s="113">
        <v>0</v>
      </c>
      <c r="P1833" s="113">
        <f>O1833*H1833</f>
        <v>0</v>
      </c>
      <c r="Q1833" s="113">
        <v>0</v>
      </c>
      <c r="R1833" s="113">
        <f>Q1833*H1833</f>
        <v>0</v>
      </c>
      <c r="S1833" s="113">
        <v>0</v>
      </c>
      <c r="T1833" s="114">
        <f>S1833*H1833</f>
        <v>0</v>
      </c>
      <c r="AR1833" s="115" t="s">
        <v>112</v>
      </c>
      <c r="AT1833" s="115" t="s">
        <v>107</v>
      </c>
      <c r="AU1833" s="115" t="s">
        <v>66</v>
      </c>
      <c r="AY1833" s="13" t="s">
        <v>113</v>
      </c>
      <c r="BE1833" s="116">
        <f>IF(N1833="základní",J1833,0)</f>
        <v>16740</v>
      </c>
      <c r="BF1833" s="116">
        <f>IF(N1833="snížená",J1833,0)</f>
        <v>0</v>
      </c>
      <c r="BG1833" s="116">
        <f>IF(N1833="zákl. přenesená",J1833,0)</f>
        <v>0</v>
      </c>
      <c r="BH1833" s="116">
        <f>IF(N1833="sníž. přenesená",J1833,0)</f>
        <v>0</v>
      </c>
      <c r="BI1833" s="116">
        <f>IF(N1833="nulová",J1833,0)</f>
        <v>0</v>
      </c>
      <c r="BJ1833" s="13" t="s">
        <v>74</v>
      </c>
      <c r="BK1833" s="116">
        <f>ROUND(I1833*H1833,2)</f>
        <v>16740</v>
      </c>
      <c r="BL1833" s="13" t="s">
        <v>112</v>
      </c>
      <c r="BM1833" s="115" t="s">
        <v>4058</v>
      </c>
    </row>
    <row r="1834" spans="2:65" s="1" customFormat="1" ht="39">
      <c r="B1834" s="25"/>
      <c r="D1834" s="117" t="s">
        <v>114</v>
      </c>
      <c r="F1834" s="118" t="s">
        <v>4059</v>
      </c>
      <c r="L1834" s="25"/>
      <c r="M1834" s="119"/>
      <c r="T1834" s="46"/>
      <c r="AT1834" s="13" t="s">
        <v>114</v>
      </c>
      <c r="AU1834" s="13" t="s">
        <v>66</v>
      </c>
    </row>
    <row r="1835" spans="2:65" s="1" customFormat="1" ht="16.5" customHeight="1">
      <c r="B1835" s="104"/>
      <c r="C1835" s="105" t="s">
        <v>2091</v>
      </c>
      <c r="D1835" s="105" t="s">
        <v>107</v>
      </c>
      <c r="E1835" s="106" t="s">
        <v>4060</v>
      </c>
      <c r="F1835" s="107" t="s">
        <v>4061</v>
      </c>
      <c r="G1835" s="108" t="s">
        <v>124</v>
      </c>
      <c r="H1835" s="109">
        <v>60</v>
      </c>
      <c r="I1835" s="110">
        <v>272</v>
      </c>
      <c r="J1835" s="110">
        <f>ROUND(I1835*H1835,2)</f>
        <v>16320</v>
      </c>
      <c r="K1835" s="107" t="s">
        <v>111</v>
      </c>
      <c r="L1835" s="25"/>
      <c r="M1835" s="111" t="s">
        <v>3</v>
      </c>
      <c r="N1835" s="112" t="s">
        <v>37</v>
      </c>
      <c r="O1835" s="113">
        <v>0</v>
      </c>
      <c r="P1835" s="113">
        <f>O1835*H1835</f>
        <v>0</v>
      </c>
      <c r="Q1835" s="113">
        <v>0</v>
      </c>
      <c r="R1835" s="113">
        <f>Q1835*H1835</f>
        <v>0</v>
      </c>
      <c r="S1835" s="113">
        <v>0</v>
      </c>
      <c r="T1835" s="114">
        <f>S1835*H1835</f>
        <v>0</v>
      </c>
      <c r="AR1835" s="115" t="s">
        <v>112</v>
      </c>
      <c r="AT1835" s="115" t="s">
        <v>107</v>
      </c>
      <c r="AU1835" s="115" t="s">
        <v>66</v>
      </c>
      <c r="AY1835" s="13" t="s">
        <v>113</v>
      </c>
      <c r="BE1835" s="116">
        <f>IF(N1835="základní",J1835,0)</f>
        <v>16320</v>
      </c>
      <c r="BF1835" s="116">
        <f>IF(N1835="snížená",J1835,0)</f>
        <v>0</v>
      </c>
      <c r="BG1835" s="116">
        <f>IF(N1835="zákl. přenesená",J1835,0)</f>
        <v>0</v>
      </c>
      <c r="BH1835" s="116">
        <f>IF(N1835="sníž. přenesená",J1835,0)</f>
        <v>0</v>
      </c>
      <c r="BI1835" s="116">
        <f>IF(N1835="nulová",J1835,0)</f>
        <v>0</v>
      </c>
      <c r="BJ1835" s="13" t="s">
        <v>74</v>
      </c>
      <c r="BK1835" s="116">
        <f>ROUND(I1835*H1835,2)</f>
        <v>16320</v>
      </c>
      <c r="BL1835" s="13" t="s">
        <v>112</v>
      </c>
      <c r="BM1835" s="115" t="s">
        <v>4062</v>
      </c>
    </row>
    <row r="1836" spans="2:65" s="1" customFormat="1" ht="39">
      <c r="B1836" s="25"/>
      <c r="D1836" s="117" t="s">
        <v>114</v>
      </c>
      <c r="F1836" s="118" t="s">
        <v>4063</v>
      </c>
      <c r="L1836" s="25"/>
      <c r="M1836" s="119"/>
      <c r="T1836" s="46"/>
      <c r="AT1836" s="13" t="s">
        <v>114</v>
      </c>
      <c r="AU1836" s="13" t="s">
        <v>66</v>
      </c>
    </row>
    <row r="1837" spans="2:65" s="1" customFormat="1" ht="16.5" customHeight="1">
      <c r="B1837" s="104"/>
      <c r="C1837" s="105" t="s">
        <v>4064</v>
      </c>
      <c r="D1837" s="105" t="s">
        <v>107</v>
      </c>
      <c r="E1837" s="106" t="s">
        <v>4065</v>
      </c>
      <c r="F1837" s="107" t="s">
        <v>4066</v>
      </c>
      <c r="G1837" s="108" t="s">
        <v>124</v>
      </c>
      <c r="H1837" s="109">
        <v>100</v>
      </c>
      <c r="I1837" s="110">
        <v>241</v>
      </c>
      <c r="J1837" s="110">
        <f>ROUND(I1837*H1837,2)</f>
        <v>24100</v>
      </c>
      <c r="K1837" s="107" t="s">
        <v>111</v>
      </c>
      <c r="L1837" s="25"/>
      <c r="M1837" s="111" t="s">
        <v>3</v>
      </c>
      <c r="N1837" s="112" t="s">
        <v>37</v>
      </c>
      <c r="O1837" s="113">
        <v>0</v>
      </c>
      <c r="P1837" s="113">
        <f>O1837*H1837</f>
        <v>0</v>
      </c>
      <c r="Q1837" s="113">
        <v>0</v>
      </c>
      <c r="R1837" s="113">
        <f>Q1837*H1837</f>
        <v>0</v>
      </c>
      <c r="S1837" s="113">
        <v>0</v>
      </c>
      <c r="T1837" s="114">
        <f>S1837*H1837</f>
        <v>0</v>
      </c>
      <c r="AR1837" s="115" t="s">
        <v>112</v>
      </c>
      <c r="AT1837" s="115" t="s">
        <v>107</v>
      </c>
      <c r="AU1837" s="115" t="s">
        <v>66</v>
      </c>
      <c r="AY1837" s="13" t="s">
        <v>113</v>
      </c>
      <c r="BE1837" s="116">
        <f>IF(N1837="základní",J1837,0)</f>
        <v>24100</v>
      </c>
      <c r="BF1837" s="116">
        <f>IF(N1837="snížená",J1837,0)</f>
        <v>0</v>
      </c>
      <c r="BG1837" s="116">
        <f>IF(N1837="zákl. přenesená",J1837,0)</f>
        <v>0</v>
      </c>
      <c r="BH1837" s="116">
        <f>IF(N1837="sníž. přenesená",J1837,0)</f>
        <v>0</v>
      </c>
      <c r="BI1837" s="116">
        <f>IF(N1837="nulová",J1837,0)</f>
        <v>0</v>
      </c>
      <c r="BJ1837" s="13" t="s">
        <v>74</v>
      </c>
      <c r="BK1837" s="116">
        <f>ROUND(I1837*H1837,2)</f>
        <v>24100</v>
      </c>
      <c r="BL1837" s="13" t="s">
        <v>112</v>
      </c>
      <c r="BM1837" s="115" t="s">
        <v>4067</v>
      </c>
    </row>
    <row r="1838" spans="2:65" s="1" customFormat="1" ht="39">
      <c r="B1838" s="25"/>
      <c r="D1838" s="117" t="s">
        <v>114</v>
      </c>
      <c r="F1838" s="118" t="s">
        <v>4068</v>
      </c>
      <c r="L1838" s="25"/>
      <c r="M1838" s="119"/>
      <c r="T1838" s="46"/>
      <c r="AT1838" s="13" t="s">
        <v>114</v>
      </c>
      <c r="AU1838" s="13" t="s">
        <v>66</v>
      </c>
    </row>
    <row r="1839" spans="2:65" s="1" customFormat="1" ht="16.5" customHeight="1">
      <c r="B1839" s="104"/>
      <c r="C1839" s="105" t="s">
        <v>2095</v>
      </c>
      <c r="D1839" s="105" t="s">
        <v>107</v>
      </c>
      <c r="E1839" s="106" t="s">
        <v>4069</v>
      </c>
      <c r="F1839" s="107" t="s">
        <v>4070</v>
      </c>
      <c r="G1839" s="108" t="s">
        <v>124</v>
      </c>
      <c r="H1839" s="109">
        <v>100</v>
      </c>
      <c r="I1839" s="110">
        <v>217</v>
      </c>
      <c r="J1839" s="110">
        <f>ROUND(I1839*H1839,2)</f>
        <v>21700</v>
      </c>
      <c r="K1839" s="107" t="s">
        <v>111</v>
      </c>
      <c r="L1839" s="25"/>
      <c r="M1839" s="111" t="s">
        <v>3</v>
      </c>
      <c r="N1839" s="112" t="s">
        <v>37</v>
      </c>
      <c r="O1839" s="113">
        <v>0</v>
      </c>
      <c r="P1839" s="113">
        <f>O1839*H1839</f>
        <v>0</v>
      </c>
      <c r="Q1839" s="113">
        <v>0</v>
      </c>
      <c r="R1839" s="113">
        <f>Q1839*H1839</f>
        <v>0</v>
      </c>
      <c r="S1839" s="113">
        <v>0</v>
      </c>
      <c r="T1839" s="114">
        <f>S1839*H1839</f>
        <v>0</v>
      </c>
      <c r="AR1839" s="115" t="s">
        <v>112</v>
      </c>
      <c r="AT1839" s="115" t="s">
        <v>107</v>
      </c>
      <c r="AU1839" s="115" t="s">
        <v>66</v>
      </c>
      <c r="AY1839" s="13" t="s">
        <v>113</v>
      </c>
      <c r="BE1839" s="116">
        <f>IF(N1839="základní",J1839,0)</f>
        <v>21700</v>
      </c>
      <c r="BF1839" s="116">
        <f>IF(N1839="snížená",J1839,0)</f>
        <v>0</v>
      </c>
      <c r="BG1839" s="116">
        <f>IF(N1839="zákl. přenesená",J1839,0)</f>
        <v>0</v>
      </c>
      <c r="BH1839" s="116">
        <f>IF(N1839="sníž. přenesená",J1839,0)</f>
        <v>0</v>
      </c>
      <c r="BI1839" s="116">
        <f>IF(N1839="nulová",J1839,0)</f>
        <v>0</v>
      </c>
      <c r="BJ1839" s="13" t="s">
        <v>74</v>
      </c>
      <c r="BK1839" s="116">
        <f>ROUND(I1839*H1839,2)</f>
        <v>21700</v>
      </c>
      <c r="BL1839" s="13" t="s">
        <v>112</v>
      </c>
      <c r="BM1839" s="115" t="s">
        <v>4071</v>
      </c>
    </row>
    <row r="1840" spans="2:65" s="1" customFormat="1" ht="39">
      <c r="B1840" s="25"/>
      <c r="D1840" s="117" t="s">
        <v>114</v>
      </c>
      <c r="F1840" s="118" t="s">
        <v>4072</v>
      </c>
      <c r="L1840" s="25"/>
      <c r="M1840" s="119"/>
      <c r="T1840" s="46"/>
      <c r="AT1840" s="13" t="s">
        <v>114</v>
      </c>
      <c r="AU1840" s="13" t="s">
        <v>66</v>
      </c>
    </row>
    <row r="1841" spans="2:65" s="1" customFormat="1" ht="16.5" customHeight="1">
      <c r="B1841" s="104"/>
      <c r="C1841" s="105" t="s">
        <v>4073</v>
      </c>
      <c r="D1841" s="105" t="s">
        <v>107</v>
      </c>
      <c r="E1841" s="106" t="s">
        <v>4074</v>
      </c>
      <c r="F1841" s="107" t="s">
        <v>4075</v>
      </c>
      <c r="G1841" s="108" t="s">
        <v>124</v>
      </c>
      <c r="H1841" s="109">
        <v>100</v>
      </c>
      <c r="I1841" s="110">
        <v>241</v>
      </c>
      <c r="J1841" s="110">
        <f>ROUND(I1841*H1841,2)</f>
        <v>24100</v>
      </c>
      <c r="K1841" s="107" t="s">
        <v>111</v>
      </c>
      <c r="L1841" s="25"/>
      <c r="M1841" s="111" t="s">
        <v>3</v>
      </c>
      <c r="N1841" s="112" t="s">
        <v>37</v>
      </c>
      <c r="O1841" s="113">
        <v>0</v>
      </c>
      <c r="P1841" s="113">
        <f>O1841*H1841</f>
        <v>0</v>
      </c>
      <c r="Q1841" s="113">
        <v>0</v>
      </c>
      <c r="R1841" s="113">
        <f>Q1841*H1841</f>
        <v>0</v>
      </c>
      <c r="S1841" s="113">
        <v>0</v>
      </c>
      <c r="T1841" s="114">
        <f>S1841*H1841</f>
        <v>0</v>
      </c>
      <c r="AR1841" s="115" t="s">
        <v>112</v>
      </c>
      <c r="AT1841" s="115" t="s">
        <v>107</v>
      </c>
      <c r="AU1841" s="115" t="s">
        <v>66</v>
      </c>
      <c r="AY1841" s="13" t="s">
        <v>113</v>
      </c>
      <c r="BE1841" s="116">
        <f>IF(N1841="základní",J1841,0)</f>
        <v>24100</v>
      </c>
      <c r="BF1841" s="116">
        <f>IF(N1841="snížená",J1841,0)</f>
        <v>0</v>
      </c>
      <c r="BG1841" s="116">
        <f>IF(N1841="zákl. přenesená",J1841,0)</f>
        <v>0</v>
      </c>
      <c r="BH1841" s="116">
        <f>IF(N1841="sníž. přenesená",J1841,0)</f>
        <v>0</v>
      </c>
      <c r="BI1841" s="116">
        <f>IF(N1841="nulová",J1841,0)</f>
        <v>0</v>
      </c>
      <c r="BJ1841" s="13" t="s">
        <v>74</v>
      </c>
      <c r="BK1841" s="116">
        <f>ROUND(I1841*H1841,2)</f>
        <v>24100</v>
      </c>
      <c r="BL1841" s="13" t="s">
        <v>112</v>
      </c>
      <c r="BM1841" s="115" t="s">
        <v>4076</v>
      </c>
    </row>
    <row r="1842" spans="2:65" s="1" customFormat="1" ht="39">
      <c r="B1842" s="25"/>
      <c r="D1842" s="117" t="s">
        <v>114</v>
      </c>
      <c r="F1842" s="118" t="s">
        <v>4077</v>
      </c>
      <c r="L1842" s="25"/>
      <c r="M1842" s="119"/>
      <c r="T1842" s="46"/>
      <c r="AT1842" s="13" t="s">
        <v>114</v>
      </c>
      <c r="AU1842" s="13" t="s">
        <v>66</v>
      </c>
    </row>
    <row r="1843" spans="2:65" s="1" customFormat="1" ht="16.5" customHeight="1">
      <c r="B1843" s="104"/>
      <c r="C1843" s="105" t="s">
        <v>2100</v>
      </c>
      <c r="D1843" s="105" t="s">
        <v>107</v>
      </c>
      <c r="E1843" s="106" t="s">
        <v>4078</v>
      </c>
      <c r="F1843" s="107" t="s">
        <v>4079</v>
      </c>
      <c r="G1843" s="108" t="s">
        <v>124</v>
      </c>
      <c r="H1843" s="109">
        <v>100</v>
      </c>
      <c r="I1843" s="110">
        <v>217</v>
      </c>
      <c r="J1843" s="110">
        <f>ROUND(I1843*H1843,2)</f>
        <v>21700</v>
      </c>
      <c r="K1843" s="107" t="s">
        <v>111</v>
      </c>
      <c r="L1843" s="25"/>
      <c r="M1843" s="111" t="s">
        <v>3</v>
      </c>
      <c r="N1843" s="112" t="s">
        <v>37</v>
      </c>
      <c r="O1843" s="113">
        <v>0</v>
      </c>
      <c r="P1843" s="113">
        <f>O1843*H1843</f>
        <v>0</v>
      </c>
      <c r="Q1843" s="113">
        <v>0</v>
      </c>
      <c r="R1843" s="113">
        <f>Q1843*H1843</f>
        <v>0</v>
      </c>
      <c r="S1843" s="113">
        <v>0</v>
      </c>
      <c r="T1843" s="114">
        <f>S1843*H1843</f>
        <v>0</v>
      </c>
      <c r="AR1843" s="115" t="s">
        <v>112</v>
      </c>
      <c r="AT1843" s="115" t="s">
        <v>107</v>
      </c>
      <c r="AU1843" s="115" t="s">
        <v>66</v>
      </c>
      <c r="AY1843" s="13" t="s">
        <v>113</v>
      </c>
      <c r="BE1843" s="116">
        <f>IF(N1843="základní",J1843,0)</f>
        <v>21700</v>
      </c>
      <c r="BF1843" s="116">
        <f>IF(N1843="snížená",J1843,0)</f>
        <v>0</v>
      </c>
      <c r="BG1843" s="116">
        <f>IF(N1843="zákl. přenesená",J1843,0)</f>
        <v>0</v>
      </c>
      <c r="BH1843" s="116">
        <f>IF(N1843="sníž. přenesená",J1843,0)</f>
        <v>0</v>
      </c>
      <c r="BI1843" s="116">
        <f>IF(N1843="nulová",J1843,0)</f>
        <v>0</v>
      </c>
      <c r="BJ1843" s="13" t="s">
        <v>74</v>
      </c>
      <c r="BK1843" s="116">
        <f>ROUND(I1843*H1843,2)</f>
        <v>21700</v>
      </c>
      <c r="BL1843" s="13" t="s">
        <v>112</v>
      </c>
      <c r="BM1843" s="115" t="s">
        <v>4080</v>
      </c>
    </row>
    <row r="1844" spans="2:65" s="1" customFormat="1" ht="39">
      <c r="B1844" s="25"/>
      <c r="D1844" s="117" t="s">
        <v>114</v>
      </c>
      <c r="F1844" s="118" t="s">
        <v>4081</v>
      </c>
      <c r="L1844" s="25"/>
      <c r="M1844" s="119"/>
      <c r="T1844" s="46"/>
      <c r="AT1844" s="13" t="s">
        <v>114</v>
      </c>
      <c r="AU1844" s="13" t="s">
        <v>66</v>
      </c>
    </row>
    <row r="1845" spans="2:65" s="1" customFormat="1" ht="16.5" customHeight="1">
      <c r="B1845" s="104"/>
      <c r="C1845" s="105" t="s">
        <v>4082</v>
      </c>
      <c r="D1845" s="105" t="s">
        <v>107</v>
      </c>
      <c r="E1845" s="106" t="s">
        <v>4083</v>
      </c>
      <c r="F1845" s="107" t="s">
        <v>4084</v>
      </c>
      <c r="G1845" s="108" t="s">
        <v>124</v>
      </c>
      <c r="H1845" s="109">
        <v>60</v>
      </c>
      <c r="I1845" s="110">
        <v>217</v>
      </c>
      <c r="J1845" s="110">
        <f>ROUND(I1845*H1845,2)</f>
        <v>13020</v>
      </c>
      <c r="K1845" s="107" t="s">
        <v>111</v>
      </c>
      <c r="L1845" s="25"/>
      <c r="M1845" s="111" t="s">
        <v>3</v>
      </c>
      <c r="N1845" s="112" t="s">
        <v>37</v>
      </c>
      <c r="O1845" s="113">
        <v>0</v>
      </c>
      <c r="P1845" s="113">
        <f>O1845*H1845</f>
        <v>0</v>
      </c>
      <c r="Q1845" s="113">
        <v>0</v>
      </c>
      <c r="R1845" s="113">
        <f>Q1845*H1845</f>
        <v>0</v>
      </c>
      <c r="S1845" s="113">
        <v>0</v>
      </c>
      <c r="T1845" s="114">
        <f>S1845*H1845</f>
        <v>0</v>
      </c>
      <c r="AR1845" s="115" t="s">
        <v>112</v>
      </c>
      <c r="AT1845" s="115" t="s">
        <v>107</v>
      </c>
      <c r="AU1845" s="115" t="s">
        <v>66</v>
      </c>
      <c r="AY1845" s="13" t="s">
        <v>113</v>
      </c>
      <c r="BE1845" s="116">
        <f>IF(N1845="základní",J1845,0)</f>
        <v>13020</v>
      </c>
      <c r="BF1845" s="116">
        <f>IF(N1845="snížená",J1845,0)</f>
        <v>0</v>
      </c>
      <c r="BG1845" s="116">
        <f>IF(N1845="zákl. přenesená",J1845,0)</f>
        <v>0</v>
      </c>
      <c r="BH1845" s="116">
        <f>IF(N1845="sníž. přenesená",J1845,0)</f>
        <v>0</v>
      </c>
      <c r="BI1845" s="116">
        <f>IF(N1845="nulová",J1845,0)</f>
        <v>0</v>
      </c>
      <c r="BJ1845" s="13" t="s">
        <v>74</v>
      </c>
      <c r="BK1845" s="116">
        <f>ROUND(I1845*H1845,2)</f>
        <v>13020</v>
      </c>
      <c r="BL1845" s="13" t="s">
        <v>112</v>
      </c>
      <c r="BM1845" s="115" t="s">
        <v>4085</v>
      </c>
    </row>
    <row r="1846" spans="2:65" s="1" customFormat="1" ht="39">
      <c r="B1846" s="25"/>
      <c r="D1846" s="117" t="s">
        <v>114</v>
      </c>
      <c r="F1846" s="118" t="s">
        <v>4086</v>
      </c>
      <c r="L1846" s="25"/>
      <c r="M1846" s="119"/>
      <c r="T1846" s="46"/>
      <c r="AT1846" s="13" t="s">
        <v>114</v>
      </c>
      <c r="AU1846" s="13" t="s">
        <v>66</v>
      </c>
    </row>
    <row r="1847" spans="2:65" s="1" customFormat="1" ht="16.5" customHeight="1">
      <c r="B1847" s="104"/>
      <c r="C1847" s="105" t="s">
        <v>2104</v>
      </c>
      <c r="D1847" s="105" t="s">
        <v>107</v>
      </c>
      <c r="E1847" s="106" t="s">
        <v>4087</v>
      </c>
      <c r="F1847" s="107" t="s">
        <v>4088</v>
      </c>
      <c r="G1847" s="108" t="s">
        <v>124</v>
      </c>
      <c r="H1847" s="109">
        <v>60</v>
      </c>
      <c r="I1847" s="110">
        <v>198</v>
      </c>
      <c r="J1847" s="110">
        <f>ROUND(I1847*H1847,2)</f>
        <v>11880</v>
      </c>
      <c r="K1847" s="107" t="s">
        <v>111</v>
      </c>
      <c r="L1847" s="25"/>
      <c r="M1847" s="111" t="s">
        <v>3</v>
      </c>
      <c r="N1847" s="112" t="s">
        <v>37</v>
      </c>
      <c r="O1847" s="113">
        <v>0</v>
      </c>
      <c r="P1847" s="113">
        <f>O1847*H1847</f>
        <v>0</v>
      </c>
      <c r="Q1847" s="113">
        <v>0</v>
      </c>
      <c r="R1847" s="113">
        <f>Q1847*H1847</f>
        <v>0</v>
      </c>
      <c r="S1847" s="113">
        <v>0</v>
      </c>
      <c r="T1847" s="114">
        <f>S1847*H1847</f>
        <v>0</v>
      </c>
      <c r="AR1847" s="115" t="s">
        <v>112</v>
      </c>
      <c r="AT1847" s="115" t="s">
        <v>107</v>
      </c>
      <c r="AU1847" s="115" t="s">
        <v>66</v>
      </c>
      <c r="AY1847" s="13" t="s">
        <v>113</v>
      </c>
      <c r="BE1847" s="116">
        <f>IF(N1847="základní",J1847,0)</f>
        <v>11880</v>
      </c>
      <c r="BF1847" s="116">
        <f>IF(N1847="snížená",J1847,0)</f>
        <v>0</v>
      </c>
      <c r="BG1847" s="116">
        <f>IF(N1847="zákl. přenesená",J1847,0)</f>
        <v>0</v>
      </c>
      <c r="BH1847" s="116">
        <f>IF(N1847="sníž. přenesená",J1847,0)</f>
        <v>0</v>
      </c>
      <c r="BI1847" s="116">
        <f>IF(N1847="nulová",J1847,0)</f>
        <v>0</v>
      </c>
      <c r="BJ1847" s="13" t="s">
        <v>74</v>
      </c>
      <c r="BK1847" s="116">
        <f>ROUND(I1847*H1847,2)</f>
        <v>11880</v>
      </c>
      <c r="BL1847" s="13" t="s">
        <v>112</v>
      </c>
      <c r="BM1847" s="115" t="s">
        <v>4089</v>
      </c>
    </row>
    <row r="1848" spans="2:65" s="1" customFormat="1" ht="39">
      <c r="B1848" s="25"/>
      <c r="D1848" s="117" t="s">
        <v>114</v>
      </c>
      <c r="F1848" s="118" t="s">
        <v>4090</v>
      </c>
      <c r="L1848" s="25"/>
      <c r="M1848" s="119"/>
      <c r="T1848" s="46"/>
      <c r="AT1848" s="13" t="s">
        <v>114</v>
      </c>
      <c r="AU1848" s="13" t="s">
        <v>66</v>
      </c>
    </row>
    <row r="1849" spans="2:65" s="1" customFormat="1" ht="16.5" customHeight="1">
      <c r="B1849" s="104"/>
      <c r="C1849" s="105" t="s">
        <v>4091</v>
      </c>
      <c r="D1849" s="105" t="s">
        <v>107</v>
      </c>
      <c r="E1849" s="106" t="s">
        <v>4092</v>
      </c>
      <c r="F1849" s="107" t="s">
        <v>4093</v>
      </c>
      <c r="G1849" s="108" t="s">
        <v>124</v>
      </c>
      <c r="H1849" s="109">
        <v>100</v>
      </c>
      <c r="I1849" s="110">
        <v>340</v>
      </c>
      <c r="J1849" s="110">
        <f>ROUND(I1849*H1849,2)</f>
        <v>34000</v>
      </c>
      <c r="K1849" s="107" t="s">
        <v>111</v>
      </c>
      <c r="L1849" s="25"/>
      <c r="M1849" s="111" t="s">
        <v>3</v>
      </c>
      <c r="N1849" s="112" t="s">
        <v>37</v>
      </c>
      <c r="O1849" s="113">
        <v>0</v>
      </c>
      <c r="P1849" s="113">
        <f>O1849*H1849</f>
        <v>0</v>
      </c>
      <c r="Q1849" s="113">
        <v>0</v>
      </c>
      <c r="R1849" s="113">
        <f>Q1849*H1849</f>
        <v>0</v>
      </c>
      <c r="S1849" s="113">
        <v>0</v>
      </c>
      <c r="T1849" s="114">
        <f>S1849*H1849</f>
        <v>0</v>
      </c>
      <c r="AR1849" s="115" t="s">
        <v>112</v>
      </c>
      <c r="AT1849" s="115" t="s">
        <v>107</v>
      </c>
      <c r="AU1849" s="115" t="s">
        <v>66</v>
      </c>
      <c r="AY1849" s="13" t="s">
        <v>113</v>
      </c>
      <c r="BE1849" s="116">
        <f>IF(N1849="základní",J1849,0)</f>
        <v>34000</v>
      </c>
      <c r="BF1849" s="116">
        <f>IF(N1849="snížená",J1849,0)</f>
        <v>0</v>
      </c>
      <c r="BG1849" s="116">
        <f>IF(N1849="zákl. přenesená",J1849,0)</f>
        <v>0</v>
      </c>
      <c r="BH1849" s="116">
        <f>IF(N1849="sníž. přenesená",J1849,0)</f>
        <v>0</v>
      </c>
      <c r="BI1849" s="116">
        <f>IF(N1849="nulová",J1849,0)</f>
        <v>0</v>
      </c>
      <c r="BJ1849" s="13" t="s">
        <v>74</v>
      </c>
      <c r="BK1849" s="116">
        <f>ROUND(I1849*H1849,2)</f>
        <v>34000</v>
      </c>
      <c r="BL1849" s="13" t="s">
        <v>112</v>
      </c>
      <c r="BM1849" s="115" t="s">
        <v>4094</v>
      </c>
    </row>
    <row r="1850" spans="2:65" s="1" customFormat="1" ht="39">
      <c r="B1850" s="25"/>
      <c r="D1850" s="117" t="s">
        <v>114</v>
      </c>
      <c r="F1850" s="118" t="s">
        <v>4095</v>
      </c>
      <c r="L1850" s="25"/>
      <c r="M1850" s="119"/>
      <c r="T1850" s="46"/>
      <c r="AT1850" s="13" t="s">
        <v>114</v>
      </c>
      <c r="AU1850" s="13" t="s">
        <v>66</v>
      </c>
    </row>
    <row r="1851" spans="2:65" s="1" customFormat="1" ht="16.5" customHeight="1">
      <c r="B1851" s="104"/>
      <c r="C1851" s="105" t="s">
        <v>2109</v>
      </c>
      <c r="D1851" s="105" t="s">
        <v>107</v>
      </c>
      <c r="E1851" s="106" t="s">
        <v>4096</v>
      </c>
      <c r="F1851" s="107" t="s">
        <v>4097</v>
      </c>
      <c r="G1851" s="108" t="s">
        <v>124</v>
      </c>
      <c r="H1851" s="109">
        <v>100</v>
      </c>
      <c r="I1851" s="110">
        <v>316</v>
      </c>
      <c r="J1851" s="110">
        <f>ROUND(I1851*H1851,2)</f>
        <v>31600</v>
      </c>
      <c r="K1851" s="107" t="s">
        <v>111</v>
      </c>
      <c r="L1851" s="25"/>
      <c r="M1851" s="111" t="s">
        <v>3</v>
      </c>
      <c r="N1851" s="112" t="s">
        <v>37</v>
      </c>
      <c r="O1851" s="113">
        <v>0</v>
      </c>
      <c r="P1851" s="113">
        <f>O1851*H1851</f>
        <v>0</v>
      </c>
      <c r="Q1851" s="113">
        <v>0</v>
      </c>
      <c r="R1851" s="113">
        <f>Q1851*H1851</f>
        <v>0</v>
      </c>
      <c r="S1851" s="113">
        <v>0</v>
      </c>
      <c r="T1851" s="114">
        <f>S1851*H1851</f>
        <v>0</v>
      </c>
      <c r="AR1851" s="115" t="s">
        <v>112</v>
      </c>
      <c r="AT1851" s="115" t="s">
        <v>107</v>
      </c>
      <c r="AU1851" s="115" t="s">
        <v>66</v>
      </c>
      <c r="AY1851" s="13" t="s">
        <v>113</v>
      </c>
      <c r="BE1851" s="116">
        <f>IF(N1851="základní",J1851,0)</f>
        <v>31600</v>
      </c>
      <c r="BF1851" s="116">
        <f>IF(N1851="snížená",J1851,0)</f>
        <v>0</v>
      </c>
      <c r="BG1851" s="116">
        <f>IF(N1851="zákl. přenesená",J1851,0)</f>
        <v>0</v>
      </c>
      <c r="BH1851" s="116">
        <f>IF(N1851="sníž. přenesená",J1851,0)</f>
        <v>0</v>
      </c>
      <c r="BI1851" s="116">
        <f>IF(N1851="nulová",J1851,0)</f>
        <v>0</v>
      </c>
      <c r="BJ1851" s="13" t="s">
        <v>74</v>
      </c>
      <c r="BK1851" s="116">
        <f>ROUND(I1851*H1851,2)</f>
        <v>31600</v>
      </c>
      <c r="BL1851" s="13" t="s">
        <v>112</v>
      </c>
      <c r="BM1851" s="115" t="s">
        <v>4098</v>
      </c>
    </row>
    <row r="1852" spans="2:65" s="1" customFormat="1" ht="39">
      <c r="B1852" s="25"/>
      <c r="D1852" s="117" t="s">
        <v>114</v>
      </c>
      <c r="F1852" s="118" t="s">
        <v>4099</v>
      </c>
      <c r="L1852" s="25"/>
      <c r="M1852" s="119"/>
      <c r="T1852" s="46"/>
      <c r="AT1852" s="13" t="s">
        <v>114</v>
      </c>
      <c r="AU1852" s="13" t="s">
        <v>66</v>
      </c>
    </row>
    <row r="1853" spans="2:65" s="1" customFormat="1" ht="16.5" customHeight="1">
      <c r="B1853" s="104"/>
      <c r="C1853" s="105" t="s">
        <v>4100</v>
      </c>
      <c r="D1853" s="105" t="s">
        <v>107</v>
      </c>
      <c r="E1853" s="106" t="s">
        <v>4101</v>
      </c>
      <c r="F1853" s="107" t="s">
        <v>4102</v>
      </c>
      <c r="G1853" s="108" t="s">
        <v>124</v>
      </c>
      <c r="H1853" s="109">
        <v>10</v>
      </c>
      <c r="I1853" s="110">
        <v>316</v>
      </c>
      <c r="J1853" s="110">
        <f>ROUND(I1853*H1853,2)</f>
        <v>3160</v>
      </c>
      <c r="K1853" s="107" t="s">
        <v>111</v>
      </c>
      <c r="L1853" s="25"/>
      <c r="M1853" s="111" t="s">
        <v>3</v>
      </c>
      <c r="N1853" s="112" t="s">
        <v>37</v>
      </c>
      <c r="O1853" s="113">
        <v>0</v>
      </c>
      <c r="P1853" s="113">
        <f>O1853*H1853</f>
        <v>0</v>
      </c>
      <c r="Q1853" s="113">
        <v>0</v>
      </c>
      <c r="R1853" s="113">
        <f>Q1853*H1853</f>
        <v>0</v>
      </c>
      <c r="S1853" s="113">
        <v>0</v>
      </c>
      <c r="T1853" s="114">
        <f>S1853*H1853</f>
        <v>0</v>
      </c>
      <c r="AR1853" s="115" t="s">
        <v>112</v>
      </c>
      <c r="AT1853" s="115" t="s">
        <v>107</v>
      </c>
      <c r="AU1853" s="115" t="s">
        <v>66</v>
      </c>
      <c r="AY1853" s="13" t="s">
        <v>113</v>
      </c>
      <c r="BE1853" s="116">
        <f>IF(N1853="základní",J1853,0)</f>
        <v>3160</v>
      </c>
      <c r="BF1853" s="116">
        <f>IF(N1853="snížená",J1853,0)</f>
        <v>0</v>
      </c>
      <c r="BG1853" s="116">
        <f>IF(N1853="zákl. přenesená",J1853,0)</f>
        <v>0</v>
      </c>
      <c r="BH1853" s="116">
        <f>IF(N1853="sníž. přenesená",J1853,0)</f>
        <v>0</v>
      </c>
      <c r="BI1853" s="116">
        <f>IF(N1853="nulová",J1853,0)</f>
        <v>0</v>
      </c>
      <c r="BJ1853" s="13" t="s">
        <v>74</v>
      </c>
      <c r="BK1853" s="116">
        <f>ROUND(I1853*H1853,2)</f>
        <v>3160</v>
      </c>
      <c r="BL1853" s="13" t="s">
        <v>112</v>
      </c>
      <c r="BM1853" s="115" t="s">
        <v>4103</v>
      </c>
    </row>
    <row r="1854" spans="2:65" s="1" customFormat="1" ht="39">
      <c r="B1854" s="25"/>
      <c r="D1854" s="117" t="s">
        <v>114</v>
      </c>
      <c r="F1854" s="118" t="s">
        <v>4104</v>
      </c>
      <c r="L1854" s="25"/>
      <c r="M1854" s="119"/>
      <c r="T1854" s="46"/>
      <c r="AT1854" s="13" t="s">
        <v>114</v>
      </c>
      <c r="AU1854" s="13" t="s">
        <v>66</v>
      </c>
    </row>
    <row r="1855" spans="2:65" s="1" customFormat="1" ht="16.5" customHeight="1">
      <c r="B1855" s="104"/>
      <c r="C1855" s="105" t="s">
        <v>2113</v>
      </c>
      <c r="D1855" s="105" t="s">
        <v>107</v>
      </c>
      <c r="E1855" s="106" t="s">
        <v>4105</v>
      </c>
      <c r="F1855" s="107" t="s">
        <v>4106</v>
      </c>
      <c r="G1855" s="108" t="s">
        <v>124</v>
      </c>
      <c r="H1855" s="109">
        <v>10</v>
      </c>
      <c r="I1855" s="110">
        <v>291</v>
      </c>
      <c r="J1855" s="110">
        <f>ROUND(I1855*H1855,2)</f>
        <v>2910</v>
      </c>
      <c r="K1855" s="107" t="s">
        <v>111</v>
      </c>
      <c r="L1855" s="25"/>
      <c r="M1855" s="111" t="s">
        <v>3</v>
      </c>
      <c r="N1855" s="112" t="s">
        <v>37</v>
      </c>
      <c r="O1855" s="113">
        <v>0</v>
      </c>
      <c r="P1855" s="113">
        <f>O1855*H1855</f>
        <v>0</v>
      </c>
      <c r="Q1855" s="113">
        <v>0</v>
      </c>
      <c r="R1855" s="113">
        <f>Q1855*H1855</f>
        <v>0</v>
      </c>
      <c r="S1855" s="113">
        <v>0</v>
      </c>
      <c r="T1855" s="114">
        <f>S1855*H1855</f>
        <v>0</v>
      </c>
      <c r="AR1855" s="115" t="s">
        <v>112</v>
      </c>
      <c r="AT1855" s="115" t="s">
        <v>107</v>
      </c>
      <c r="AU1855" s="115" t="s">
        <v>66</v>
      </c>
      <c r="AY1855" s="13" t="s">
        <v>113</v>
      </c>
      <c r="BE1855" s="116">
        <f>IF(N1855="základní",J1855,0)</f>
        <v>2910</v>
      </c>
      <c r="BF1855" s="116">
        <f>IF(N1855="snížená",J1855,0)</f>
        <v>0</v>
      </c>
      <c r="BG1855" s="116">
        <f>IF(N1855="zákl. přenesená",J1855,0)</f>
        <v>0</v>
      </c>
      <c r="BH1855" s="116">
        <f>IF(N1855="sníž. přenesená",J1855,0)</f>
        <v>0</v>
      </c>
      <c r="BI1855" s="116">
        <f>IF(N1855="nulová",J1855,0)</f>
        <v>0</v>
      </c>
      <c r="BJ1855" s="13" t="s">
        <v>74</v>
      </c>
      <c r="BK1855" s="116">
        <f>ROUND(I1855*H1855,2)</f>
        <v>2910</v>
      </c>
      <c r="BL1855" s="13" t="s">
        <v>112</v>
      </c>
      <c r="BM1855" s="115" t="s">
        <v>4107</v>
      </c>
    </row>
    <row r="1856" spans="2:65" s="1" customFormat="1" ht="39">
      <c r="B1856" s="25"/>
      <c r="D1856" s="117" t="s">
        <v>114</v>
      </c>
      <c r="F1856" s="118" t="s">
        <v>4108</v>
      </c>
      <c r="L1856" s="25"/>
      <c r="M1856" s="119"/>
      <c r="T1856" s="46"/>
      <c r="AT1856" s="13" t="s">
        <v>114</v>
      </c>
      <c r="AU1856" s="13" t="s">
        <v>66</v>
      </c>
    </row>
    <row r="1857" spans="2:65" s="1" customFormat="1" ht="16.5" customHeight="1">
      <c r="B1857" s="104"/>
      <c r="C1857" s="105" t="s">
        <v>4109</v>
      </c>
      <c r="D1857" s="105" t="s">
        <v>107</v>
      </c>
      <c r="E1857" s="106" t="s">
        <v>4110</v>
      </c>
      <c r="F1857" s="107" t="s">
        <v>4111</v>
      </c>
      <c r="G1857" s="108" t="s">
        <v>124</v>
      </c>
      <c r="H1857" s="109">
        <v>100</v>
      </c>
      <c r="I1857" s="110">
        <v>340</v>
      </c>
      <c r="J1857" s="110">
        <f>ROUND(I1857*H1857,2)</f>
        <v>34000</v>
      </c>
      <c r="K1857" s="107" t="s">
        <v>111</v>
      </c>
      <c r="L1857" s="25"/>
      <c r="M1857" s="111" t="s">
        <v>3</v>
      </c>
      <c r="N1857" s="112" t="s">
        <v>37</v>
      </c>
      <c r="O1857" s="113">
        <v>0</v>
      </c>
      <c r="P1857" s="113">
        <f>O1857*H1857</f>
        <v>0</v>
      </c>
      <c r="Q1857" s="113">
        <v>0</v>
      </c>
      <c r="R1857" s="113">
        <f>Q1857*H1857</f>
        <v>0</v>
      </c>
      <c r="S1857" s="113">
        <v>0</v>
      </c>
      <c r="T1857" s="114">
        <f>S1857*H1857</f>
        <v>0</v>
      </c>
      <c r="AR1857" s="115" t="s">
        <v>112</v>
      </c>
      <c r="AT1857" s="115" t="s">
        <v>107</v>
      </c>
      <c r="AU1857" s="115" t="s">
        <v>66</v>
      </c>
      <c r="AY1857" s="13" t="s">
        <v>113</v>
      </c>
      <c r="BE1857" s="116">
        <f>IF(N1857="základní",J1857,0)</f>
        <v>34000</v>
      </c>
      <c r="BF1857" s="116">
        <f>IF(N1857="snížená",J1857,0)</f>
        <v>0</v>
      </c>
      <c r="BG1857" s="116">
        <f>IF(N1857="zákl. přenesená",J1857,0)</f>
        <v>0</v>
      </c>
      <c r="BH1857" s="116">
        <f>IF(N1857="sníž. přenesená",J1857,0)</f>
        <v>0</v>
      </c>
      <c r="BI1857" s="116">
        <f>IF(N1857="nulová",J1857,0)</f>
        <v>0</v>
      </c>
      <c r="BJ1857" s="13" t="s">
        <v>74</v>
      </c>
      <c r="BK1857" s="116">
        <f>ROUND(I1857*H1857,2)</f>
        <v>34000</v>
      </c>
      <c r="BL1857" s="13" t="s">
        <v>112</v>
      </c>
      <c r="BM1857" s="115" t="s">
        <v>4112</v>
      </c>
    </row>
    <row r="1858" spans="2:65" s="1" customFormat="1" ht="39">
      <c r="B1858" s="25"/>
      <c r="D1858" s="117" t="s">
        <v>114</v>
      </c>
      <c r="F1858" s="118" t="s">
        <v>4113</v>
      </c>
      <c r="L1858" s="25"/>
      <c r="M1858" s="119"/>
      <c r="T1858" s="46"/>
      <c r="AT1858" s="13" t="s">
        <v>114</v>
      </c>
      <c r="AU1858" s="13" t="s">
        <v>66</v>
      </c>
    </row>
    <row r="1859" spans="2:65" s="1" customFormat="1" ht="16.5" customHeight="1">
      <c r="B1859" s="104"/>
      <c r="C1859" s="105" t="s">
        <v>2118</v>
      </c>
      <c r="D1859" s="105" t="s">
        <v>107</v>
      </c>
      <c r="E1859" s="106" t="s">
        <v>4114</v>
      </c>
      <c r="F1859" s="107" t="s">
        <v>4115</v>
      </c>
      <c r="G1859" s="108" t="s">
        <v>124</v>
      </c>
      <c r="H1859" s="109">
        <v>100</v>
      </c>
      <c r="I1859" s="110">
        <v>316</v>
      </c>
      <c r="J1859" s="110">
        <f>ROUND(I1859*H1859,2)</f>
        <v>31600</v>
      </c>
      <c r="K1859" s="107" t="s">
        <v>111</v>
      </c>
      <c r="L1859" s="25"/>
      <c r="M1859" s="111" t="s">
        <v>3</v>
      </c>
      <c r="N1859" s="112" t="s">
        <v>37</v>
      </c>
      <c r="O1859" s="113">
        <v>0</v>
      </c>
      <c r="P1859" s="113">
        <f>O1859*H1859</f>
        <v>0</v>
      </c>
      <c r="Q1859" s="113">
        <v>0</v>
      </c>
      <c r="R1859" s="113">
        <f>Q1859*H1859</f>
        <v>0</v>
      </c>
      <c r="S1859" s="113">
        <v>0</v>
      </c>
      <c r="T1859" s="114">
        <f>S1859*H1859</f>
        <v>0</v>
      </c>
      <c r="AR1859" s="115" t="s">
        <v>112</v>
      </c>
      <c r="AT1859" s="115" t="s">
        <v>107</v>
      </c>
      <c r="AU1859" s="115" t="s">
        <v>66</v>
      </c>
      <c r="AY1859" s="13" t="s">
        <v>113</v>
      </c>
      <c r="BE1859" s="116">
        <f>IF(N1859="základní",J1859,0)</f>
        <v>31600</v>
      </c>
      <c r="BF1859" s="116">
        <f>IF(N1859="snížená",J1859,0)</f>
        <v>0</v>
      </c>
      <c r="BG1859" s="116">
        <f>IF(N1859="zákl. přenesená",J1859,0)</f>
        <v>0</v>
      </c>
      <c r="BH1859" s="116">
        <f>IF(N1859="sníž. přenesená",J1859,0)</f>
        <v>0</v>
      </c>
      <c r="BI1859" s="116">
        <f>IF(N1859="nulová",J1859,0)</f>
        <v>0</v>
      </c>
      <c r="BJ1859" s="13" t="s">
        <v>74</v>
      </c>
      <c r="BK1859" s="116">
        <f>ROUND(I1859*H1859,2)</f>
        <v>31600</v>
      </c>
      <c r="BL1859" s="13" t="s">
        <v>112</v>
      </c>
      <c r="BM1859" s="115" t="s">
        <v>4116</v>
      </c>
    </row>
    <row r="1860" spans="2:65" s="1" customFormat="1" ht="39">
      <c r="B1860" s="25"/>
      <c r="D1860" s="117" t="s">
        <v>114</v>
      </c>
      <c r="F1860" s="118" t="s">
        <v>4117</v>
      </c>
      <c r="L1860" s="25"/>
      <c r="M1860" s="119"/>
      <c r="T1860" s="46"/>
      <c r="AT1860" s="13" t="s">
        <v>114</v>
      </c>
      <c r="AU1860" s="13" t="s">
        <v>66</v>
      </c>
    </row>
    <row r="1861" spans="2:65" s="1" customFormat="1" ht="16.5" customHeight="1">
      <c r="B1861" s="104"/>
      <c r="C1861" s="105" t="s">
        <v>4118</v>
      </c>
      <c r="D1861" s="105" t="s">
        <v>107</v>
      </c>
      <c r="E1861" s="106" t="s">
        <v>4119</v>
      </c>
      <c r="F1861" s="107" t="s">
        <v>4120</v>
      </c>
      <c r="G1861" s="108" t="s">
        <v>124</v>
      </c>
      <c r="H1861" s="109">
        <v>10</v>
      </c>
      <c r="I1861" s="110">
        <v>316</v>
      </c>
      <c r="J1861" s="110">
        <f>ROUND(I1861*H1861,2)</f>
        <v>3160</v>
      </c>
      <c r="K1861" s="107" t="s">
        <v>111</v>
      </c>
      <c r="L1861" s="25"/>
      <c r="M1861" s="111" t="s">
        <v>3</v>
      </c>
      <c r="N1861" s="112" t="s">
        <v>37</v>
      </c>
      <c r="O1861" s="113">
        <v>0</v>
      </c>
      <c r="P1861" s="113">
        <f>O1861*H1861</f>
        <v>0</v>
      </c>
      <c r="Q1861" s="113">
        <v>0</v>
      </c>
      <c r="R1861" s="113">
        <f>Q1861*H1861</f>
        <v>0</v>
      </c>
      <c r="S1861" s="113">
        <v>0</v>
      </c>
      <c r="T1861" s="114">
        <f>S1861*H1861</f>
        <v>0</v>
      </c>
      <c r="AR1861" s="115" t="s">
        <v>112</v>
      </c>
      <c r="AT1861" s="115" t="s">
        <v>107</v>
      </c>
      <c r="AU1861" s="115" t="s">
        <v>66</v>
      </c>
      <c r="AY1861" s="13" t="s">
        <v>113</v>
      </c>
      <c r="BE1861" s="116">
        <f>IF(N1861="základní",J1861,0)</f>
        <v>3160</v>
      </c>
      <c r="BF1861" s="116">
        <f>IF(N1861="snížená",J1861,0)</f>
        <v>0</v>
      </c>
      <c r="BG1861" s="116">
        <f>IF(N1861="zákl. přenesená",J1861,0)</f>
        <v>0</v>
      </c>
      <c r="BH1861" s="116">
        <f>IF(N1861="sníž. přenesená",J1861,0)</f>
        <v>0</v>
      </c>
      <c r="BI1861" s="116">
        <f>IF(N1861="nulová",J1861,0)</f>
        <v>0</v>
      </c>
      <c r="BJ1861" s="13" t="s">
        <v>74</v>
      </c>
      <c r="BK1861" s="116">
        <f>ROUND(I1861*H1861,2)</f>
        <v>3160</v>
      </c>
      <c r="BL1861" s="13" t="s">
        <v>112</v>
      </c>
      <c r="BM1861" s="115" t="s">
        <v>4121</v>
      </c>
    </row>
    <row r="1862" spans="2:65" s="1" customFormat="1" ht="39">
      <c r="B1862" s="25"/>
      <c r="D1862" s="117" t="s">
        <v>114</v>
      </c>
      <c r="F1862" s="118" t="s">
        <v>4122</v>
      </c>
      <c r="L1862" s="25"/>
      <c r="M1862" s="119"/>
      <c r="T1862" s="46"/>
      <c r="AT1862" s="13" t="s">
        <v>114</v>
      </c>
      <c r="AU1862" s="13" t="s">
        <v>66</v>
      </c>
    </row>
    <row r="1863" spans="2:65" s="1" customFormat="1" ht="16.5" customHeight="1">
      <c r="B1863" s="104"/>
      <c r="C1863" s="105" t="s">
        <v>2122</v>
      </c>
      <c r="D1863" s="105" t="s">
        <v>107</v>
      </c>
      <c r="E1863" s="106" t="s">
        <v>4123</v>
      </c>
      <c r="F1863" s="107" t="s">
        <v>4124</v>
      </c>
      <c r="G1863" s="108" t="s">
        <v>124</v>
      </c>
      <c r="H1863" s="109">
        <v>10</v>
      </c>
      <c r="I1863" s="110">
        <v>291</v>
      </c>
      <c r="J1863" s="110">
        <f>ROUND(I1863*H1863,2)</f>
        <v>2910</v>
      </c>
      <c r="K1863" s="107" t="s">
        <v>111</v>
      </c>
      <c r="L1863" s="25"/>
      <c r="M1863" s="111" t="s">
        <v>3</v>
      </c>
      <c r="N1863" s="112" t="s">
        <v>37</v>
      </c>
      <c r="O1863" s="113">
        <v>0</v>
      </c>
      <c r="P1863" s="113">
        <f>O1863*H1863</f>
        <v>0</v>
      </c>
      <c r="Q1863" s="113">
        <v>0</v>
      </c>
      <c r="R1863" s="113">
        <f>Q1863*H1863</f>
        <v>0</v>
      </c>
      <c r="S1863" s="113">
        <v>0</v>
      </c>
      <c r="T1863" s="114">
        <f>S1863*H1863</f>
        <v>0</v>
      </c>
      <c r="AR1863" s="115" t="s">
        <v>112</v>
      </c>
      <c r="AT1863" s="115" t="s">
        <v>107</v>
      </c>
      <c r="AU1863" s="115" t="s">
        <v>66</v>
      </c>
      <c r="AY1863" s="13" t="s">
        <v>113</v>
      </c>
      <c r="BE1863" s="116">
        <f>IF(N1863="základní",J1863,0)</f>
        <v>2910</v>
      </c>
      <c r="BF1863" s="116">
        <f>IF(N1863="snížená",J1863,0)</f>
        <v>0</v>
      </c>
      <c r="BG1863" s="116">
        <f>IF(N1863="zákl. přenesená",J1863,0)</f>
        <v>0</v>
      </c>
      <c r="BH1863" s="116">
        <f>IF(N1863="sníž. přenesená",J1863,0)</f>
        <v>0</v>
      </c>
      <c r="BI1863" s="116">
        <f>IF(N1863="nulová",J1863,0)</f>
        <v>0</v>
      </c>
      <c r="BJ1863" s="13" t="s">
        <v>74</v>
      </c>
      <c r="BK1863" s="116">
        <f>ROUND(I1863*H1863,2)</f>
        <v>2910</v>
      </c>
      <c r="BL1863" s="13" t="s">
        <v>112</v>
      </c>
      <c r="BM1863" s="115" t="s">
        <v>4125</v>
      </c>
    </row>
    <row r="1864" spans="2:65" s="1" customFormat="1" ht="39">
      <c r="B1864" s="25"/>
      <c r="D1864" s="117" t="s">
        <v>114</v>
      </c>
      <c r="F1864" s="118" t="s">
        <v>4126</v>
      </c>
      <c r="L1864" s="25"/>
      <c r="M1864" s="119"/>
      <c r="T1864" s="46"/>
      <c r="AT1864" s="13" t="s">
        <v>114</v>
      </c>
      <c r="AU1864" s="13" t="s">
        <v>66</v>
      </c>
    </row>
    <row r="1865" spans="2:65" s="1" customFormat="1" ht="24.2" customHeight="1">
      <c r="B1865" s="104"/>
      <c r="C1865" s="105" t="s">
        <v>4127</v>
      </c>
      <c r="D1865" s="105" t="s">
        <v>107</v>
      </c>
      <c r="E1865" s="106" t="s">
        <v>4128</v>
      </c>
      <c r="F1865" s="107" t="s">
        <v>4129</v>
      </c>
      <c r="G1865" s="108" t="s">
        <v>124</v>
      </c>
      <c r="H1865" s="109">
        <v>60</v>
      </c>
      <c r="I1865" s="110">
        <v>328</v>
      </c>
      <c r="J1865" s="110">
        <f>ROUND(I1865*H1865,2)</f>
        <v>19680</v>
      </c>
      <c r="K1865" s="107" t="s">
        <v>111</v>
      </c>
      <c r="L1865" s="25"/>
      <c r="M1865" s="111" t="s">
        <v>3</v>
      </c>
      <c r="N1865" s="112" t="s">
        <v>37</v>
      </c>
      <c r="O1865" s="113">
        <v>0</v>
      </c>
      <c r="P1865" s="113">
        <f>O1865*H1865</f>
        <v>0</v>
      </c>
      <c r="Q1865" s="113">
        <v>0</v>
      </c>
      <c r="R1865" s="113">
        <f>Q1865*H1865</f>
        <v>0</v>
      </c>
      <c r="S1865" s="113">
        <v>0</v>
      </c>
      <c r="T1865" s="114">
        <f>S1865*H1865</f>
        <v>0</v>
      </c>
      <c r="AR1865" s="115" t="s">
        <v>112</v>
      </c>
      <c r="AT1865" s="115" t="s">
        <v>107</v>
      </c>
      <c r="AU1865" s="115" t="s">
        <v>66</v>
      </c>
      <c r="AY1865" s="13" t="s">
        <v>113</v>
      </c>
      <c r="BE1865" s="116">
        <f>IF(N1865="základní",J1865,0)</f>
        <v>19680</v>
      </c>
      <c r="BF1865" s="116">
        <f>IF(N1865="snížená",J1865,0)</f>
        <v>0</v>
      </c>
      <c r="BG1865" s="116">
        <f>IF(N1865="zákl. přenesená",J1865,0)</f>
        <v>0</v>
      </c>
      <c r="BH1865" s="116">
        <f>IF(N1865="sníž. přenesená",J1865,0)</f>
        <v>0</v>
      </c>
      <c r="BI1865" s="116">
        <f>IF(N1865="nulová",J1865,0)</f>
        <v>0</v>
      </c>
      <c r="BJ1865" s="13" t="s">
        <v>74</v>
      </c>
      <c r="BK1865" s="116">
        <f>ROUND(I1865*H1865,2)</f>
        <v>19680</v>
      </c>
      <c r="BL1865" s="13" t="s">
        <v>112</v>
      </c>
      <c r="BM1865" s="115" t="s">
        <v>4130</v>
      </c>
    </row>
    <row r="1866" spans="2:65" s="1" customFormat="1" ht="39">
      <c r="B1866" s="25"/>
      <c r="D1866" s="117" t="s">
        <v>114</v>
      </c>
      <c r="F1866" s="118" t="s">
        <v>4131</v>
      </c>
      <c r="L1866" s="25"/>
      <c r="M1866" s="119"/>
      <c r="T1866" s="46"/>
      <c r="AT1866" s="13" t="s">
        <v>114</v>
      </c>
      <c r="AU1866" s="13" t="s">
        <v>66</v>
      </c>
    </row>
    <row r="1867" spans="2:65" s="1" customFormat="1" ht="24.2" customHeight="1">
      <c r="B1867" s="104"/>
      <c r="C1867" s="105" t="s">
        <v>2127</v>
      </c>
      <c r="D1867" s="105" t="s">
        <v>107</v>
      </c>
      <c r="E1867" s="106" t="s">
        <v>4132</v>
      </c>
      <c r="F1867" s="107" t="s">
        <v>4133</v>
      </c>
      <c r="G1867" s="108" t="s">
        <v>124</v>
      </c>
      <c r="H1867" s="109">
        <v>60</v>
      </c>
      <c r="I1867" s="110">
        <v>328</v>
      </c>
      <c r="J1867" s="110">
        <f>ROUND(I1867*H1867,2)</f>
        <v>19680</v>
      </c>
      <c r="K1867" s="107" t="s">
        <v>111</v>
      </c>
      <c r="L1867" s="25"/>
      <c r="M1867" s="111" t="s">
        <v>3</v>
      </c>
      <c r="N1867" s="112" t="s">
        <v>37</v>
      </c>
      <c r="O1867" s="113">
        <v>0</v>
      </c>
      <c r="P1867" s="113">
        <f>O1867*H1867</f>
        <v>0</v>
      </c>
      <c r="Q1867" s="113">
        <v>0</v>
      </c>
      <c r="R1867" s="113">
        <f>Q1867*H1867</f>
        <v>0</v>
      </c>
      <c r="S1867" s="113">
        <v>0</v>
      </c>
      <c r="T1867" s="114">
        <f>S1867*H1867</f>
        <v>0</v>
      </c>
      <c r="AR1867" s="115" t="s">
        <v>112</v>
      </c>
      <c r="AT1867" s="115" t="s">
        <v>107</v>
      </c>
      <c r="AU1867" s="115" t="s">
        <v>66</v>
      </c>
      <c r="AY1867" s="13" t="s">
        <v>113</v>
      </c>
      <c r="BE1867" s="116">
        <f>IF(N1867="základní",J1867,0)</f>
        <v>19680</v>
      </c>
      <c r="BF1867" s="116">
        <f>IF(N1867="snížená",J1867,0)</f>
        <v>0</v>
      </c>
      <c r="BG1867" s="116">
        <f>IF(N1867="zákl. přenesená",J1867,0)</f>
        <v>0</v>
      </c>
      <c r="BH1867" s="116">
        <f>IF(N1867="sníž. přenesená",J1867,0)</f>
        <v>0</v>
      </c>
      <c r="BI1867" s="116">
        <f>IF(N1867="nulová",J1867,0)</f>
        <v>0</v>
      </c>
      <c r="BJ1867" s="13" t="s">
        <v>74</v>
      </c>
      <c r="BK1867" s="116">
        <f>ROUND(I1867*H1867,2)</f>
        <v>19680</v>
      </c>
      <c r="BL1867" s="13" t="s">
        <v>112</v>
      </c>
      <c r="BM1867" s="115" t="s">
        <v>4134</v>
      </c>
    </row>
    <row r="1868" spans="2:65" s="1" customFormat="1" ht="39">
      <c r="B1868" s="25"/>
      <c r="D1868" s="117" t="s">
        <v>114</v>
      </c>
      <c r="F1868" s="118" t="s">
        <v>4135</v>
      </c>
      <c r="L1868" s="25"/>
      <c r="M1868" s="119"/>
      <c r="T1868" s="46"/>
      <c r="AT1868" s="13" t="s">
        <v>114</v>
      </c>
      <c r="AU1868" s="13" t="s">
        <v>66</v>
      </c>
    </row>
    <row r="1869" spans="2:65" s="1" customFormat="1" ht="24.2" customHeight="1">
      <c r="B1869" s="104"/>
      <c r="C1869" s="105" t="s">
        <v>4136</v>
      </c>
      <c r="D1869" s="105" t="s">
        <v>107</v>
      </c>
      <c r="E1869" s="106" t="s">
        <v>4137</v>
      </c>
      <c r="F1869" s="107" t="s">
        <v>4138</v>
      </c>
      <c r="G1869" s="108" t="s">
        <v>124</v>
      </c>
      <c r="H1869" s="109">
        <v>60</v>
      </c>
      <c r="I1869" s="110">
        <v>297</v>
      </c>
      <c r="J1869" s="110">
        <f>ROUND(I1869*H1869,2)</f>
        <v>17820</v>
      </c>
      <c r="K1869" s="107" t="s">
        <v>111</v>
      </c>
      <c r="L1869" s="25"/>
      <c r="M1869" s="111" t="s">
        <v>3</v>
      </c>
      <c r="N1869" s="112" t="s">
        <v>37</v>
      </c>
      <c r="O1869" s="113">
        <v>0</v>
      </c>
      <c r="P1869" s="113">
        <f>O1869*H1869</f>
        <v>0</v>
      </c>
      <c r="Q1869" s="113">
        <v>0</v>
      </c>
      <c r="R1869" s="113">
        <f>Q1869*H1869</f>
        <v>0</v>
      </c>
      <c r="S1869" s="113">
        <v>0</v>
      </c>
      <c r="T1869" s="114">
        <f>S1869*H1869</f>
        <v>0</v>
      </c>
      <c r="AR1869" s="115" t="s">
        <v>112</v>
      </c>
      <c r="AT1869" s="115" t="s">
        <v>107</v>
      </c>
      <c r="AU1869" s="115" t="s">
        <v>66</v>
      </c>
      <c r="AY1869" s="13" t="s">
        <v>113</v>
      </c>
      <c r="BE1869" s="116">
        <f>IF(N1869="základní",J1869,0)</f>
        <v>17820</v>
      </c>
      <c r="BF1869" s="116">
        <f>IF(N1869="snížená",J1869,0)</f>
        <v>0</v>
      </c>
      <c r="BG1869" s="116">
        <f>IF(N1869="zákl. přenesená",J1869,0)</f>
        <v>0</v>
      </c>
      <c r="BH1869" s="116">
        <f>IF(N1869="sníž. přenesená",J1869,0)</f>
        <v>0</v>
      </c>
      <c r="BI1869" s="116">
        <f>IF(N1869="nulová",J1869,0)</f>
        <v>0</v>
      </c>
      <c r="BJ1869" s="13" t="s">
        <v>74</v>
      </c>
      <c r="BK1869" s="116">
        <f>ROUND(I1869*H1869,2)</f>
        <v>17820</v>
      </c>
      <c r="BL1869" s="13" t="s">
        <v>112</v>
      </c>
      <c r="BM1869" s="115" t="s">
        <v>4139</v>
      </c>
    </row>
    <row r="1870" spans="2:65" s="1" customFormat="1" ht="39">
      <c r="B1870" s="25"/>
      <c r="D1870" s="117" t="s">
        <v>114</v>
      </c>
      <c r="F1870" s="118" t="s">
        <v>4140</v>
      </c>
      <c r="L1870" s="25"/>
      <c r="M1870" s="119"/>
      <c r="T1870" s="46"/>
      <c r="AT1870" s="13" t="s">
        <v>114</v>
      </c>
      <c r="AU1870" s="13" t="s">
        <v>66</v>
      </c>
    </row>
    <row r="1871" spans="2:65" s="1" customFormat="1" ht="24.2" customHeight="1">
      <c r="B1871" s="104"/>
      <c r="C1871" s="105" t="s">
        <v>2131</v>
      </c>
      <c r="D1871" s="105" t="s">
        <v>107</v>
      </c>
      <c r="E1871" s="106" t="s">
        <v>4141</v>
      </c>
      <c r="F1871" s="107" t="s">
        <v>4142</v>
      </c>
      <c r="G1871" s="108" t="s">
        <v>124</v>
      </c>
      <c r="H1871" s="109">
        <v>60</v>
      </c>
      <c r="I1871" s="110">
        <v>328</v>
      </c>
      <c r="J1871" s="110">
        <f>ROUND(I1871*H1871,2)</f>
        <v>19680</v>
      </c>
      <c r="K1871" s="107" t="s">
        <v>111</v>
      </c>
      <c r="L1871" s="25"/>
      <c r="M1871" s="111" t="s">
        <v>3</v>
      </c>
      <c r="N1871" s="112" t="s">
        <v>37</v>
      </c>
      <c r="O1871" s="113">
        <v>0</v>
      </c>
      <c r="P1871" s="113">
        <f>O1871*H1871</f>
        <v>0</v>
      </c>
      <c r="Q1871" s="113">
        <v>0</v>
      </c>
      <c r="R1871" s="113">
        <f>Q1871*H1871</f>
        <v>0</v>
      </c>
      <c r="S1871" s="113">
        <v>0</v>
      </c>
      <c r="T1871" s="114">
        <f>S1871*H1871</f>
        <v>0</v>
      </c>
      <c r="AR1871" s="115" t="s">
        <v>112</v>
      </c>
      <c r="AT1871" s="115" t="s">
        <v>107</v>
      </c>
      <c r="AU1871" s="115" t="s">
        <v>66</v>
      </c>
      <c r="AY1871" s="13" t="s">
        <v>113</v>
      </c>
      <c r="BE1871" s="116">
        <f>IF(N1871="základní",J1871,0)</f>
        <v>19680</v>
      </c>
      <c r="BF1871" s="116">
        <f>IF(N1871="snížená",J1871,0)</f>
        <v>0</v>
      </c>
      <c r="BG1871" s="116">
        <f>IF(N1871="zákl. přenesená",J1871,0)</f>
        <v>0</v>
      </c>
      <c r="BH1871" s="116">
        <f>IF(N1871="sníž. přenesená",J1871,0)</f>
        <v>0</v>
      </c>
      <c r="BI1871" s="116">
        <f>IF(N1871="nulová",J1871,0)</f>
        <v>0</v>
      </c>
      <c r="BJ1871" s="13" t="s">
        <v>74</v>
      </c>
      <c r="BK1871" s="116">
        <f>ROUND(I1871*H1871,2)</f>
        <v>19680</v>
      </c>
      <c r="BL1871" s="13" t="s">
        <v>112</v>
      </c>
      <c r="BM1871" s="115" t="s">
        <v>4143</v>
      </c>
    </row>
    <row r="1872" spans="2:65" s="1" customFormat="1" ht="48.75">
      <c r="B1872" s="25"/>
      <c r="D1872" s="117" t="s">
        <v>114</v>
      </c>
      <c r="F1872" s="118" t="s">
        <v>4144</v>
      </c>
      <c r="L1872" s="25"/>
      <c r="M1872" s="119"/>
      <c r="T1872" s="46"/>
      <c r="AT1872" s="13" t="s">
        <v>114</v>
      </c>
      <c r="AU1872" s="13" t="s">
        <v>66</v>
      </c>
    </row>
    <row r="1873" spans="2:65" s="1" customFormat="1" ht="24.2" customHeight="1">
      <c r="B1873" s="104"/>
      <c r="C1873" s="105" t="s">
        <v>4145</v>
      </c>
      <c r="D1873" s="105" t="s">
        <v>107</v>
      </c>
      <c r="E1873" s="106" t="s">
        <v>4146</v>
      </c>
      <c r="F1873" s="107" t="s">
        <v>4147</v>
      </c>
      <c r="G1873" s="108" t="s">
        <v>124</v>
      </c>
      <c r="H1873" s="109">
        <v>60</v>
      </c>
      <c r="I1873" s="110">
        <v>328</v>
      </c>
      <c r="J1873" s="110">
        <f>ROUND(I1873*H1873,2)</f>
        <v>19680</v>
      </c>
      <c r="K1873" s="107" t="s">
        <v>111</v>
      </c>
      <c r="L1873" s="25"/>
      <c r="M1873" s="111" t="s">
        <v>3</v>
      </c>
      <c r="N1873" s="112" t="s">
        <v>37</v>
      </c>
      <c r="O1873" s="113">
        <v>0</v>
      </c>
      <c r="P1873" s="113">
        <f>O1873*H1873</f>
        <v>0</v>
      </c>
      <c r="Q1873" s="113">
        <v>0</v>
      </c>
      <c r="R1873" s="113">
        <f>Q1873*H1873</f>
        <v>0</v>
      </c>
      <c r="S1873" s="113">
        <v>0</v>
      </c>
      <c r="T1873" s="114">
        <f>S1873*H1873</f>
        <v>0</v>
      </c>
      <c r="AR1873" s="115" t="s">
        <v>112</v>
      </c>
      <c r="AT1873" s="115" t="s">
        <v>107</v>
      </c>
      <c r="AU1873" s="115" t="s">
        <v>66</v>
      </c>
      <c r="AY1873" s="13" t="s">
        <v>113</v>
      </c>
      <c r="BE1873" s="116">
        <f>IF(N1873="základní",J1873,0)</f>
        <v>19680</v>
      </c>
      <c r="BF1873" s="116">
        <f>IF(N1873="snížená",J1873,0)</f>
        <v>0</v>
      </c>
      <c r="BG1873" s="116">
        <f>IF(N1873="zákl. přenesená",J1873,0)</f>
        <v>0</v>
      </c>
      <c r="BH1873" s="116">
        <f>IF(N1873="sníž. přenesená",J1873,0)</f>
        <v>0</v>
      </c>
      <c r="BI1873" s="116">
        <f>IF(N1873="nulová",J1873,0)</f>
        <v>0</v>
      </c>
      <c r="BJ1873" s="13" t="s">
        <v>74</v>
      </c>
      <c r="BK1873" s="116">
        <f>ROUND(I1873*H1873,2)</f>
        <v>19680</v>
      </c>
      <c r="BL1873" s="13" t="s">
        <v>112</v>
      </c>
      <c r="BM1873" s="115" t="s">
        <v>4148</v>
      </c>
    </row>
    <row r="1874" spans="2:65" s="1" customFormat="1" ht="48.75">
      <c r="B1874" s="25"/>
      <c r="D1874" s="117" t="s">
        <v>114</v>
      </c>
      <c r="F1874" s="118" t="s">
        <v>4149</v>
      </c>
      <c r="L1874" s="25"/>
      <c r="M1874" s="119"/>
      <c r="T1874" s="46"/>
      <c r="AT1874" s="13" t="s">
        <v>114</v>
      </c>
      <c r="AU1874" s="13" t="s">
        <v>66</v>
      </c>
    </row>
    <row r="1875" spans="2:65" s="1" customFormat="1" ht="24.2" customHeight="1">
      <c r="B1875" s="104"/>
      <c r="C1875" s="105" t="s">
        <v>2136</v>
      </c>
      <c r="D1875" s="105" t="s">
        <v>107</v>
      </c>
      <c r="E1875" s="106" t="s">
        <v>4150</v>
      </c>
      <c r="F1875" s="107" t="s">
        <v>4151</v>
      </c>
      <c r="G1875" s="108" t="s">
        <v>124</v>
      </c>
      <c r="H1875" s="109">
        <v>60</v>
      </c>
      <c r="I1875" s="110">
        <v>297</v>
      </c>
      <c r="J1875" s="110">
        <f>ROUND(I1875*H1875,2)</f>
        <v>17820</v>
      </c>
      <c r="K1875" s="107" t="s">
        <v>111</v>
      </c>
      <c r="L1875" s="25"/>
      <c r="M1875" s="111" t="s">
        <v>3</v>
      </c>
      <c r="N1875" s="112" t="s">
        <v>37</v>
      </c>
      <c r="O1875" s="113">
        <v>0</v>
      </c>
      <c r="P1875" s="113">
        <f>O1875*H1875</f>
        <v>0</v>
      </c>
      <c r="Q1875" s="113">
        <v>0</v>
      </c>
      <c r="R1875" s="113">
        <f>Q1875*H1875</f>
        <v>0</v>
      </c>
      <c r="S1875" s="113">
        <v>0</v>
      </c>
      <c r="T1875" s="114">
        <f>S1875*H1875</f>
        <v>0</v>
      </c>
      <c r="AR1875" s="115" t="s">
        <v>112</v>
      </c>
      <c r="AT1875" s="115" t="s">
        <v>107</v>
      </c>
      <c r="AU1875" s="115" t="s">
        <v>66</v>
      </c>
      <c r="AY1875" s="13" t="s">
        <v>113</v>
      </c>
      <c r="BE1875" s="116">
        <f>IF(N1875="základní",J1875,0)</f>
        <v>17820</v>
      </c>
      <c r="BF1875" s="116">
        <f>IF(N1875="snížená",J1875,0)</f>
        <v>0</v>
      </c>
      <c r="BG1875" s="116">
        <f>IF(N1875="zákl. přenesená",J1875,0)</f>
        <v>0</v>
      </c>
      <c r="BH1875" s="116">
        <f>IF(N1875="sníž. přenesená",J1875,0)</f>
        <v>0</v>
      </c>
      <c r="BI1875" s="116">
        <f>IF(N1875="nulová",J1875,0)</f>
        <v>0</v>
      </c>
      <c r="BJ1875" s="13" t="s">
        <v>74</v>
      </c>
      <c r="BK1875" s="116">
        <f>ROUND(I1875*H1875,2)</f>
        <v>17820</v>
      </c>
      <c r="BL1875" s="13" t="s">
        <v>112</v>
      </c>
      <c r="BM1875" s="115" t="s">
        <v>4152</v>
      </c>
    </row>
    <row r="1876" spans="2:65" s="1" customFormat="1" ht="48.75">
      <c r="B1876" s="25"/>
      <c r="D1876" s="117" t="s">
        <v>114</v>
      </c>
      <c r="F1876" s="118" t="s">
        <v>4153</v>
      </c>
      <c r="L1876" s="25"/>
      <c r="M1876" s="119"/>
      <c r="T1876" s="46"/>
      <c r="AT1876" s="13" t="s">
        <v>114</v>
      </c>
      <c r="AU1876" s="13" t="s">
        <v>66</v>
      </c>
    </row>
    <row r="1877" spans="2:65" s="1" customFormat="1" ht="21.75" customHeight="1">
      <c r="B1877" s="104"/>
      <c r="C1877" s="105" t="s">
        <v>4154</v>
      </c>
      <c r="D1877" s="105" t="s">
        <v>107</v>
      </c>
      <c r="E1877" s="106" t="s">
        <v>4155</v>
      </c>
      <c r="F1877" s="107" t="s">
        <v>4156</v>
      </c>
      <c r="G1877" s="108" t="s">
        <v>124</v>
      </c>
      <c r="H1877" s="109">
        <v>60</v>
      </c>
      <c r="I1877" s="110">
        <v>316</v>
      </c>
      <c r="J1877" s="110">
        <f>ROUND(I1877*H1877,2)</f>
        <v>18960</v>
      </c>
      <c r="K1877" s="107" t="s">
        <v>111</v>
      </c>
      <c r="L1877" s="25"/>
      <c r="M1877" s="111" t="s">
        <v>3</v>
      </c>
      <c r="N1877" s="112" t="s">
        <v>37</v>
      </c>
      <c r="O1877" s="113">
        <v>0</v>
      </c>
      <c r="P1877" s="113">
        <f>O1877*H1877</f>
        <v>0</v>
      </c>
      <c r="Q1877" s="113">
        <v>0</v>
      </c>
      <c r="R1877" s="113">
        <f>Q1877*H1877</f>
        <v>0</v>
      </c>
      <c r="S1877" s="113">
        <v>0</v>
      </c>
      <c r="T1877" s="114">
        <f>S1877*H1877</f>
        <v>0</v>
      </c>
      <c r="AR1877" s="115" t="s">
        <v>112</v>
      </c>
      <c r="AT1877" s="115" t="s">
        <v>107</v>
      </c>
      <c r="AU1877" s="115" t="s">
        <v>66</v>
      </c>
      <c r="AY1877" s="13" t="s">
        <v>113</v>
      </c>
      <c r="BE1877" s="116">
        <f>IF(N1877="základní",J1877,0)</f>
        <v>18960</v>
      </c>
      <c r="BF1877" s="116">
        <f>IF(N1877="snížená",J1877,0)</f>
        <v>0</v>
      </c>
      <c r="BG1877" s="116">
        <f>IF(N1877="zákl. přenesená",J1877,0)</f>
        <v>0</v>
      </c>
      <c r="BH1877" s="116">
        <f>IF(N1877="sníž. přenesená",J1877,0)</f>
        <v>0</v>
      </c>
      <c r="BI1877" s="116">
        <f>IF(N1877="nulová",J1877,0)</f>
        <v>0</v>
      </c>
      <c r="BJ1877" s="13" t="s">
        <v>74</v>
      </c>
      <c r="BK1877" s="116">
        <f>ROUND(I1877*H1877,2)</f>
        <v>18960</v>
      </c>
      <c r="BL1877" s="13" t="s">
        <v>112</v>
      </c>
      <c r="BM1877" s="115" t="s">
        <v>4157</v>
      </c>
    </row>
    <row r="1878" spans="2:65" s="1" customFormat="1" ht="39">
      <c r="B1878" s="25"/>
      <c r="D1878" s="117" t="s">
        <v>114</v>
      </c>
      <c r="F1878" s="118" t="s">
        <v>4158</v>
      </c>
      <c r="L1878" s="25"/>
      <c r="M1878" s="119"/>
      <c r="T1878" s="46"/>
      <c r="AT1878" s="13" t="s">
        <v>114</v>
      </c>
      <c r="AU1878" s="13" t="s">
        <v>66</v>
      </c>
    </row>
    <row r="1879" spans="2:65" s="1" customFormat="1" ht="21.75" customHeight="1">
      <c r="B1879" s="104"/>
      <c r="C1879" s="105" t="s">
        <v>2140</v>
      </c>
      <c r="D1879" s="105" t="s">
        <v>107</v>
      </c>
      <c r="E1879" s="106" t="s">
        <v>4159</v>
      </c>
      <c r="F1879" s="107" t="s">
        <v>4160</v>
      </c>
      <c r="G1879" s="108" t="s">
        <v>124</v>
      </c>
      <c r="H1879" s="109">
        <v>60</v>
      </c>
      <c r="I1879" s="110">
        <v>285</v>
      </c>
      <c r="J1879" s="110">
        <f>ROUND(I1879*H1879,2)</f>
        <v>17100</v>
      </c>
      <c r="K1879" s="107" t="s">
        <v>111</v>
      </c>
      <c r="L1879" s="25"/>
      <c r="M1879" s="111" t="s">
        <v>3</v>
      </c>
      <c r="N1879" s="112" t="s">
        <v>37</v>
      </c>
      <c r="O1879" s="113">
        <v>0</v>
      </c>
      <c r="P1879" s="113">
        <f>O1879*H1879</f>
        <v>0</v>
      </c>
      <c r="Q1879" s="113">
        <v>0</v>
      </c>
      <c r="R1879" s="113">
        <f>Q1879*H1879</f>
        <v>0</v>
      </c>
      <c r="S1879" s="113">
        <v>0</v>
      </c>
      <c r="T1879" s="114">
        <f>S1879*H1879</f>
        <v>0</v>
      </c>
      <c r="AR1879" s="115" t="s">
        <v>112</v>
      </c>
      <c r="AT1879" s="115" t="s">
        <v>107</v>
      </c>
      <c r="AU1879" s="115" t="s">
        <v>66</v>
      </c>
      <c r="AY1879" s="13" t="s">
        <v>113</v>
      </c>
      <c r="BE1879" s="116">
        <f>IF(N1879="základní",J1879,0)</f>
        <v>17100</v>
      </c>
      <c r="BF1879" s="116">
        <f>IF(N1879="snížená",J1879,0)</f>
        <v>0</v>
      </c>
      <c r="BG1879" s="116">
        <f>IF(N1879="zákl. přenesená",J1879,0)</f>
        <v>0</v>
      </c>
      <c r="BH1879" s="116">
        <f>IF(N1879="sníž. přenesená",J1879,0)</f>
        <v>0</v>
      </c>
      <c r="BI1879" s="116">
        <f>IF(N1879="nulová",J1879,0)</f>
        <v>0</v>
      </c>
      <c r="BJ1879" s="13" t="s">
        <v>74</v>
      </c>
      <c r="BK1879" s="116">
        <f>ROUND(I1879*H1879,2)</f>
        <v>17100</v>
      </c>
      <c r="BL1879" s="13" t="s">
        <v>112</v>
      </c>
      <c r="BM1879" s="115" t="s">
        <v>4161</v>
      </c>
    </row>
    <row r="1880" spans="2:65" s="1" customFormat="1" ht="39">
      <c r="B1880" s="25"/>
      <c r="D1880" s="117" t="s">
        <v>114</v>
      </c>
      <c r="F1880" s="118" t="s">
        <v>4162</v>
      </c>
      <c r="L1880" s="25"/>
      <c r="M1880" s="119"/>
      <c r="T1880" s="46"/>
      <c r="AT1880" s="13" t="s">
        <v>114</v>
      </c>
      <c r="AU1880" s="13" t="s">
        <v>66</v>
      </c>
    </row>
    <row r="1881" spans="2:65" s="1" customFormat="1" ht="16.5" customHeight="1">
      <c r="B1881" s="104"/>
      <c r="C1881" s="105" t="s">
        <v>4163</v>
      </c>
      <c r="D1881" s="105" t="s">
        <v>107</v>
      </c>
      <c r="E1881" s="106" t="s">
        <v>4164</v>
      </c>
      <c r="F1881" s="107" t="s">
        <v>4165</v>
      </c>
      <c r="G1881" s="108" t="s">
        <v>124</v>
      </c>
      <c r="H1881" s="109">
        <v>60</v>
      </c>
      <c r="I1881" s="110">
        <v>285</v>
      </c>
      <c r="J1881" s="110">
        <f>ROUND(I1881*H1881,2)</f>
        <v>17100</v>
      </c>
      <c r="K1881" s="107" t="s">
        <v>111</v>
      </c>
      <c r="L1881" s="25"/>
      <c r="M1881" s="111" t="s">
        <v>3</v>
      </c>
      <c r="N1881" s="112" t="s">
        <v>37</v>
      </c>
      <c r="O1881" s="113">
        <v>0</v>
      </c>
      <c r="P1881" s="113">
        <f>O1881*H1881</f>
        <v>0</v>
      </c>
      <c r="Q1881" s="113">
        <v>0</v>
      </c>
      <c r="R1881" s="113">
        <f>Q1881*H1881</f>
        <v>0</v>
      </c>
      <c r="S1881" s="113">
        <v>0</v>
      </c>
      <c r="T1881" s="114">
        <f>S1881*H1881</f>
        <v>0</v>
      </c>
      <c r="AR1881" s="115" t="s">
        <v>112</v>
      </c>
      <c r="AT1881" s="115" t="s">
        <v>107</v>
      </c>
      <c r="AU1881" s="115" t="s">
        <v>66</v>
      </c>
      <c r="AY1881" s="13" t="s">
        <v>113</v>
      </c>
      <c r="BE1881" s="116">
        <f>IF(N1881="základní",J1881,0)</f>
        <v>17100</v>
      </c>
      <c r="BF1881" s="116">
        <f>IF(N1881="snížená",J1881,0)</f>
        <v>0</v>
      </c>
      <c r="BG1881" s="116">
        <f>IF(N1881="zákl. přenesená",J1881,0)</f>
        <v>0</v>
      </c>
      <c r="BH1881" s="116">
        <f>IF(N1881="sníž. přenesená",J1881,0)</f>
        <v>0</v>
      </c>
      <c r="BI1881" s="116">
        <f>IF(N1881="nulová",J1881,0)</f>
        <v>0</v>
      </c>
      <c r="BJ1881" s="13" t="s">
        <v>74</v>
      </c>
      <c r="BK1881" s="116">
        <f>ROUND(I1881*H1881,2)</f>
        <v>17100</v>
      </c>
      <c r="BL1881" s="13" t="s">
        <v>112</v>
      </c>
      <c r="BM1881" s="115" t="s">
        <v>4166</v>
      </c>
    </row>
    <row r="1882" spans="2:65" s="1" customFormat="1" ht="39">
      <c r="B1882" s="25"/>
      <c r="D1882" s="117" t="s">
        <v>114</v>
      </c>
      <c r="F1882" s="118" t="s">
        <v>4167</v>
      </c>
      <c r="L1882" s="25"/>
      <c r="M1882" s="119"/>
      <c r="T1882" s="46"/>
      <c r="AT1882" s="13" t="s">
        <v>114</v>
      </c>
      <c r="AU1882" s="13" t="s">
        <v>66</v>
      </c>
    </row>
    <row r="1883" spans="2:65" s="1" customFormat="1" ht="21.75" customHeight="1">
      <c r="B1883" s="104"/>
      <c r="C1883" s="105" t="s">
        <v>2145</v>
      </c>
      <c r="D1883" s="105" t="s">
        <v>107</v>
      </c>
      <c r="E1883" s="106" t="s">
        <v>4168</v>
      </c>
      <c r="F1883" s="107" t="s">
        <v>4169</v>
      </c>
      <c r="G1883" s="108" t="s">
        <v>124</v>
      </c>
      <c r="H1883" s="109">
        <v>60</v>
      </c>
      <c r="I1883" s="110">
        <v>316</v>
      </c>
      <c r="J1883" s="110">
        <f>ROUND(I1883*H1883,2)</f>
        <v>18960</v>
      </c>
      <c r="K1883" s="107" t="s">
        <v>111</v>
      </c>
      <c r="L1883" s="25"/>
      <c r="M1883" s="111" t="s">
        <v>3</v>
      </c>
      <c r="N1883" s="112" t="s">
        <v>37</v>
      </c>
      <c r="O1883" s="113">
        <v>0</v>
      </c>
      <c r="P1883" s="113">
        <f>O1883*H1883</f>
        <v>0</v>
      </c>
      <c r="Q1883" s="113">
        <v>0</v>
      </c>
      <c r="R1883" s="113">
        <f>Q1883*H1883</f>
        <v>0</v>
      </c>
      <c r="S1883" s="113">
        <v>0</v>
      </c>
      <c r="T1883" s="114">
        <f>S1883*H1883</f>
        <v>0</v>
      </c>
      <c r="AR1883" s="115" t="s">
        <v>112</v>
      </c>
      <c r="AT1883" s="115" t="s">
        <v>107</v>
      </c>
      <c r="AU1883" s="115" t="s">
        <v>66</v>
      </c>
      <c r="AY1883" s="13" t="s">
        <v>113</v>
      </c>
      <c r="BE1883" s="116">
        <f>IF(N1883="základní",J1883,0)</f>
        <v>18960</v>
      </c>
      <c r="BF1883" s="116">
        <f>IF(N1883="snížená",J1883,0)</f>
        <v>0</v>
      </c>
      <c r="BG1883" s="116">
        <f>IF(N1883="zákl. přenesená",J1883,0)</f>
        <v>0</v>
      </c>
      <c r="BH1883" s="116">
        <f>IF(N1883="sníž. přenesená",J1883,0)</f>
        <v>0</v>
      </c>
      <c r="BI1883" s="116">
        <f>IF(N1883="nulová",J1883,0)</f>
        <v>0</v>
      </c>
      <c r="BJ1883" s="13" t="s">
        <v>74</v>
      </c>
      <c r="BK1883" s="116">
        <f>ROUND(I1883*H1883,2)</f>
        <v>18960</v>
      </c>
      <c r="BL1883" s="13" t="s">
        <v>112</v>
      </c>
      <c r="BM1883" s="115" t="s">
        <v>4170</v>
      </c>
    </row>
    <row r="1884" spans="2:65" s="1" customFormat="1" ht="39">
      <c r="B1884" s="25"/>
      <c r="D1884" s="117" t="s">
        <v>114</v>
      </c>
      <c r="F1884" s="118" t="s">
        <v>4171</v>
      </c>
      <c r="L1884" s="25"/>
      <c r="M1884" s="119"/>
      <c r="T1884" s="46"/>
      <c r="AT1884" s="13" t="s">
        <v>114</v>
      </c>
      <c r="AU1884" s="13" t="s">
        <v>66</v>
      </c>
    </row>
    <row r="1885" spans="2:65" s="1" customFormat="1" ht="16.5" customHeight="1">
      <c r="B1885" s="104"/>
      <c r="C1885" s="105" t="s">
        <v>4172</v>
      </c>
      <c r="D1885" s="105" t="s">
        <v>107</v>
      </c>
      <c r="E1885" s="106" t="s">
        <v>4173</v>
      </c>
      <c r="F1885" s="107" t="s">
        <v>4174</v>
      </c>
      <c r="G1885" s="108" t="s">
        <v>124</v>
      </c>
      <c r="H1885" s="109">
        <v>60</v>
      </c>
      <c r="I1885" s="110">
        <v>285</v>
      </c>
      <c r="J1885" s="110">
        <f>ROUND(I1885*H1885,2)</f>
        <v>17100</v>
      </c>
      <c r="K1885" s="107" t="s">
        <v>111</v>
      </c>
      <c r="L1885" s="25"/>
      <c r="M1885" s="111" t="s">
        <v>3</v>
      </c>
      <c r="N1885" s="112" t="s">
        <v>37</v>
      </c>
      <c r="O1885" s="113">
        <v>0</v>
      </c>
      <c r="P1885" s="113">
        <f>O1885*H1885</f>
        <v>0</v>
      </c>
      <c r="Q1885" s="113">
        <v>0</v>
      </c>
      <c r="R1885" s="113">
        <f>Q1885*H1885</f>
        <v>0</v>
      </c>
      <c r="S1885" s="113">
        <v>0</v>
      </c>
      <c r="T1885" s="114">
        <f>S1885*H1885</f>
        <v>0</v>
      </c>
      <c r="AR1885" s="115" t="s">
        <v>112</v>
      </c>
      <c r="AT1885" s="115" t="s">
        <v>107</v>
      </c>
      <c r="AU1885" s="115" t="s">
        <v>66</v>
      </c>
      <c r="AY1885" s="13" t="s">
        <v>113</v>
      </c>
      <c r="BE1885" s="116">
        <f>IF(N1885="základní",J1885,0)</f>
        <v>17100</v>
      </c>
      <c r="BF1885" s="116">
        <f>IF(N1885="snížená",J1885,0)</f>
        <v>0</v>
      </c>
      <c r="BG1885" s="116">
        <f>IF(N1885="zákl. přenesená",J1885,0)</f>
        <v>0</v>
      </c>
      <c r="BH1885" s="116">
        <f>IF(N1885="sníž. přenesená",J1885,0)</f>
        <v>0</v>
      </c>
      <c r="BI1885" s="116">
        <f>IF(N1885="nulová",J1885,0)</f>
        <v>0</v>
      </c>
      <c r="BJ1885" s="13" t="s">
        <v>74</v>
      </c>
      <c r="BK1885" s="116">
        <f>ROUND(I1885*H1885,2)</f>
        <v>17100</v>
      </c>
      <c r="BL1885" s="13" t="s">
        <v>112</v>
      </c>
      <c r="BM1885" s="115" t="s">
        <v>4175</v>
      </c>
    </row>
    <row r="1886" spans="2:65" s="1" customFormat="1" ht="39">
      <c r="B1886" s="25"/>
      <c r="D1886" s="117" t="s">
        <v>114</v>
      </c>
      <c r="F1886" s="118" t="s">
        <v>4176</v>
      </c>
      <c r="L1886" s="25"/>
      <c r="M1886" s="119"/>
      <c r="T1886" s="46"/>
      <c r="AT1886" s="13" t="s">
        <v>114</v>
      </c>
      <c r="AU1886" s="13" t="s">
        <v>66</v>
      </c>
    </row>
    <row r="1887" spans="2:65" s="1" customFormat="1" ht="16.5" customHeight="1">
      <c r="B1887" s="104"/>
      <c r="C1887" s="105" t="s">
        <v>2149</v>
      </c>
      <c r="D1887" s="105" t="s">
        <v>107</v>
      </c>
      <c r="E1887" s="106" t="s">
        <v>4177</v>
      </c>
      <c r="F1887" s="107" t="s">
        <v>4178</v>
      </c>
      <c r="G1887" s="108" t="s">
        <v>124</v>
      </c>
      <c r="H1887" s="109">
        <v>60</v>
      </c>
      <c r="I1887" s="110">
        <v>285</v>
      </c>
      <c r="J1887" s="110">
        <f>ROUND(I1887*H1887,2)</f>
        <v>17100</v>
      </c>
      <c r="K1887" s="107" t="s">
        <v>111</v>
      </c>
      <c r="L1887" s="25"/>
      <c r="M1887" s="111" t="s">
        <v>3</v>
      </c>
      <c r="N1887" s="112" t="s">
        <v>37</v>
      </c>
      <c r="O1887" s="113">
        <v>0</v>
      </c>
      <c r="P1887" s="113">
        <f>O1887*H1887</f>
        <v>0</v>
      </c>
      <c r="Q1887" s="113">
        <v>0</v>
      </c>
      <c r="R1887" s="113">
        <f>Q1887*H1887</f>
        <v>0</v>
      </c>
      <c r="S1887" s="113">
        <v>0</v>
      </c>
      <c r="T1887" s="114">
        <f>S1887*H1887</f>
        <v>0</v>
      </c>
      <c r="AR1887" s="115" t="s">
        <v>112</v>
      </c>
      <c r="AT1887" s="115" t="s">
        <v>107</v>
      </c>
      <c r="AU1887" s="115" t="s">
        <v>66</v>
      </c>
      <c r="AY1887" s="13" t="s">
        <v>113</v>
      </c>
      <c r="BE1887" s="116">
        <f>IF(N1887="základní",J1887,0)</f>
        <v>17100</v>
      </c>
      <c r="BF1887" s="116">
        <f>IF(N1887="snížená",J1887,0)</f>
        <v>0</v>
      </c>
      <c r="BG1887" s="116">
        <f>IF(N1887="zákl. přenesená",J1887,0)</f>
        <v>0</v>
      </c>
      <c r="BH1887" s="116">
        <f>IF(N1887="sníž. přenesená",J1887,0)</f>
        <v>0</v>
      </c>
      <c r="BI1887" s="116">
        <f>IF(N1887="nulová",J1887,0)</f>
        <v>0</v>
      </c>
      <c r="BJ1887" s="13" t="s">
        <v>74</v>
      </c>
      <c r="BK1887" s="116">
        <f>ROUND(I1887*H1887,2)</f>
        <v>17100</v>
      </c>
      <c r="BL1887" s="13" t="s">
        <v>112</v>
      </c>
      <c r="BM1887" s="115" t="s">
        <v>4179</v>
      </c>
    </row>
    <row r="1888" spans="2:65" s="1" customFormat="1" ht="39">
      <c r="B1888" s="25"/>
      <c r="D1888" s="117" t="s">
        <v>114</v>
      </c>
      <c r="F1888" s="118" t="s">
        <v>4180</v>
      </c>
      <c r="L1888" s="25"/>
      <c r="M1888" s="119"/>
      <c r="T1888" s="46"/>
      <c r="AT1888" s="13" t="s">
        <v>114</v>
      </c>
      <c r="AU1888" s="13" t="s">
        <v>66</v>
      </c>
    </row>
    <row r="1889" spans="2:65" s="1" customFormat="1" ht="16.5" customHeight="1">
      <c r="B1889" s="104"/>
      <c r="C1889" s="105" t="s">
        <v>4181</v>
      </c>
      <c r="D1889" s="105" t="s">
        <v>107</v>
      </c>
      <c r="E1889" s="106" t="s">
        <v>4182</v>
      </c>
      <c r="F1889" s="107" t="s">
        <v>4183</v>
      </c>
      <c r="G1889" s="108" t="s">
        <v>124</v>
      </c>
      <c r="H1889" s="109">
        <v>60</v>
      </c>
      <c r="I1889" s="110">
        <v>235</v>
      </c>
      <c r="J1889" s="110">
        <f>ROUND(I1889*H1889,2)</f>
        <v>14100</v>
      </c>
      <c r="K1889" s="107" t="s">
        <v>111</v>
      </c>
      <c r="L1889" s="25"/>
      <c r="M1889" s="111" t="s">
        <v>3</v>
      </c>
      <c r="N1889" s="112" t="s">
        <v>37</v>
      </c>
      <c r="O1889" s="113">
        <v>0</v>
      </c>
      <c r="P1889" s="113">
        <f>O1889*H1889</f>
        <v>0</v>
      </c>
      <c r="Q1889" s="113">
        <v>0</v>
      </c>
      <c r="R1889" s="113">
        <f>Q1889*H1889</f>
        <v>0</v>
      </c>
      <c r="S1889" s="113">
        <v>0</v>
      </c>
      <c r="T1889" s="114">
        <f>S1889*H1889</f>
        <v>0</v>
      </c>
      <c r="AR1889" s="115" t="s">
        <v>112</v>
      </c>
      <c r="AT1889" s="115" t="s">
        <v>107</v>
      </c>
      <c r="AU1889" s="115" t="s">
        <v>66</v>
      </c>
      <c r="AY1889" s="13" t="s">
        <v>113</v>
      </c>
      <c r="BE1889" s="116">
        <f>IF(N1889="základní",J1889,0)</f>
        <v>14100</v>
      </c>
      <c r="BF1889" s="116">
        <f>IF(N1889="snížená",J1889,0)</f>
        <v>0</v>
      </c>
      <c r="BG1889" s="116">
        <f>IF(N1889="zákl. přenesená",J1889,0)</f>
        <v>0</v>
      </c>
      <c r="BH1889" s="116">
        <f>IF(N1889="sníž. přenesená",J1889,0)</f>
        <v>0</v>
      </c>
      <c r="BI1889" s="116">
        <f>IF(N1889="nulová",J1889,0)</f>
        <v>0</v>
      </c>
      <c r="BJ1889" s="13" t="s">
        <v>74</v>
      </c>
      <c r="BK1889" s="116">
        <f>ROUND(I1889*H1889,2)</f>
        <v>14100</v>
      </c>
      <c r="BL1889" s="13" t="s">
        <v>112</v>
      </c>
      <c r="BM1889" s="115" t="s">
        <v>4184</v>
      </c>
    </row>
    <row r="1890" spans="2:65" s="1" customFormat="1" ht="39">
      <c r="B1890" s="25"/>
      <c r="D1890" s="117" t="s">
        <v>114</v>
      </c>
      <c r="F1890" s="118" t="s">
        <v>4185</v>
      </c>
      <c r="L1890" s="25"/>
      <c r="M1890" s="119"/>
      <c r="T1890" s="46"/>
      <c r="AT1890" s="13" t="s">
        <v>114</v>
      </c>
      <c r="AU1890" s="13" t="s">
        <v>66</v>
      </c>
    </row>
    <row r="1891" spans="2:65" s="1" customFormat="1" ht="16.5" customHeight="1">
      <c r="B1891" s="104"/>
      <c r="C1891" s="105" t="s">
        <v>2154</v>
      </c>
      <c r="D1891" s="105" t="s">
        <v>107</v>
      </c>
      <c r="E1891" s="106" t="s">
        <v>4186</v>
      </c>
      <c r="F1891" s="107" t="s">
        <v>4187</v>
      </c>
      <c r="G1891" s="108" t="s">
        <v>124</v>
      </c>
      <c r="H1891" s="109">
        <v>60</v>
      </c>
      <c r="I1891" s="110">
        <v>210</v>
      </c>
      <c r="J1891" s="110">
        <f>ROUND(I1891*H1891,2)</f>
        <v>12600</v>
      </c>
      <c r="K1891" s="107" t="s">
        <v>111</v>
      </c>
      <c r="L1891" s="25"/>
      <c r="M1891" s="111" t="s">
        <v>3</v>
      </c>
      <c r="N1891" s="112" t="s">
        <v>37</v>
      </c>
      <c r="O1891" s="113">
        <v>0</v>
      </c>
      <c r="P1891" s="113">
        <f>O1891*H1891</f>
        <v>0</v>
      </c>
      <c r="Q1891" s="113">
        <v>0</v>
      </c>
      <c r="R1891" s="113">
        <f>Q1891*H1891</f>
        <v>0</v>
      </c>
      <c r="S1891" s="113">
        <v>0</v>
      </c>
      <c r="T1891" s="114">
        <f>S1891*H1891</f>
        <v>0</v>
      </c>
      <c r="AR1891" s="115" t="s">
        <v>112</v>
      </c>
      <c r="AT1891" s="115" t="s">
        <v>107</v>
      </c>
      <c r="AU1891" s="115" t="s">
        <v>66</v>
      </c>
      <c r="AY1891" s="13" t="s">
        <v>113</v>
      </c>
      <c r="BE1891" s="116">
        <f>IF(N1891="základní",J1891,0)</f>
        <v>12600</v>
      </c>
      <c r="BF1891" s="116">
        <f>IF(N1891="snížená",J1891,0)</f>
        <v>0</v>
      </c>
      <c r="BG1891" s="116">
        <f>IF(N1891="zákl. přenesená",J1891,0)</f>
        <v>0</v>
      </c>
      <c r="BH1891" s="116">
        <f>IF(N1891="sníž. přenesená",J1891,0)</f>
        <v>0</v>
      </c>
      <c r="BI1891" s="116">
        <f>IF(N1891="nulová",J1891,0)</f>
        <v>0</v>
      </c>
      <c r="BJ1891" s="13" t="s">
        <v>74</v>
      </c>
      <c r="BK1891" s="116">
        <f>ROUND(I1891*H1891,2)</f>
        <v>12600</v>
      </c>
      <c r="BL1891" s="13" t="s">
        <v>112</v>
      </c>
      <c r="BM1891" s="115" t="s">
        <v>4188</v>
      </c>
    </row>
    <row r="1892" spans="2:65" s="1" customFormat="1" ht="39">
      <c r="B1892" s="25"/>
      <c r="D1892" s="117" t="s">
        <v>114</v>
      </c>
      <c r="F1892" s="118" t="s">
        <v>4189</v>
      </c>
      <c r="L1892" s="25"/>
      <c r="M1892" s="119"/>
      <c r="T1892" s="46"/>
      <c r="AT1892" s="13" t="s">
        <v>114</v>
      </c>
      <c r="AU1892" s="13" t="s">
        <v>66</v>
      </c>
    </row>
    <row r="1893" spans="2:65" s="1" customFormat="1" ht="16.5" customHeight="1">
      <c r="B1893" s="104"/>
      <c r="C1893" s="105" t="s">
        <v>4190</v>
      </c>
      <c r="D1893" s="105" t="s">
        <v>107</v>
      </c>
      <c r="E1893" s="106" t="s">
        <v>4191</v>
      </c>
      <c r="F1893" s="107" t="s">
        <v>4192</v>
      </c>
      <c r="G1893" s="108" t="s">
        <v>124</v>
      </c>
      <c r="H1893" s="109">
        <v>60</v>
      </c>
      <c r="I1893" s="110">
        <v>210</v>
      </c>
      <c r="J1893" s="110">
        <f>ROUND(I1893*H1893,2)</f>
        <v>12600</v>
      </c>
      <c r="K1893" s="107" t="s">
        <v>111</v>
      </c>
      <c r="L1893" s="25"/>
      <c r="M1893" s="111" t="s">
        <v>3</v>
      </c>
      <c r="N1893" s="112" t="s">
        <v>37</v>
      </c>
      <c r="O1893" s="113">
        <v>0</v>
      </c>
      <c r="P1893" s="113">
        <f>O1893*H1893</f>
        <v>0</v>
      </c>
      <c r="Q1893" s="113">
        <v>0</v>
      </c>
      <c r="R1893" s="113">
        <f>Q1893*H1893</f>
        <v>0</v>
      </c>
      <c r="S1893" s="113">
        <v>0</v>
      </c>
      <c r="T1893" s="114">
        <f>S1893*H1893</f>
        <v>0</v>
      </c>
      <c r="AR1893" s="115" t="s">
        <v>112</v>
      </c>
      <c r="AT1893" s="115" t="s">
        <v>107</v>
      </c>
      <c r="AU1893" s="115" t="s">
        <v>66</v>
      </c>
      <c r="AY1893" s="13" t="s">
        <v>113</v>
      </c>
      <c r="BE1893" s="116">
        <f>IF(N1893="základní",J1893,0)</f>
        <v>12600</v>
      </c>
      <c r="BF1893" s="116">
        <f>IF(N1893="snížená",J1893,0)</f>
        <v>0</v>
      </c>
      <c r="BG1893" s="116">
        <f>IF(N1893="zákl. přenesená",J1893,0)</f>
        <v>0</v>
      </c>
      <c r="BH1893" s="116">
        <f>IF(N1893="sníž. přenesená",J1893,0)</f>
        <v>0</v>
      </c>
      <c r="BI1893" s="116">
        <f>IF(N1893="nulová",J1893,0)</f>
        <v>0</v>
      </c>
      <c r="BJ1893" s="13" t="s">
        <v>74</v>
      </c>
      <c r="BK1893" s="116">
        <f>ROUND(I1893*H1893,2)</f>
        <v>12600</v>
      </c>
      <c r="BL1893" s="13" t="s">
        <v>112</v>
      </c>
      <c r="BM1893" s="115" t="s">
        <v>4193</v>
      </c>
    </row>
    <row r="1894" spans="2:65" s="1" customFormat="1" ht="39">
      <c r="B1894" s="25"/>
      <c r="D1894" s="117" t="s">
        <v>114</v>
      </c>
      <c r="F1894" s="118" t="s">
        <v>4194</v>
      </c>
      <c r="L1894" s="25"/>
      <c r="M1894" s="119"/>
      <c r="T1894" s="46"/>
      <c r="AT1894" s="13" t="s">
        <v>114</v>
      </c>
      <c r="AU1894" s="13" t="s">
        <v>66</v>
      </c>
    </row>
    <row r="1895" spans="2:65" s="1" customFormat="1" ht="16.5" customHeight="1">
      <c r="B1895" s="104"/>
      <c r="C1895" s="105" t="s">
        <v>2158</v>
      </c>
      <c r="D1895" s="105" t="s">
        <v>107</v>
      </c>
      <c r="E1895" s="106" t="s">
        <v>4195</v>
      </c>
      <c r="F1895" s="107" t="s">
        <v>4196</v>
      </c>
      <c r="G1895" s="108" t="s">
        <v>124</v>
      </c>
      <c r="H1895" s="109">
        <v>60</v>
      </c>
      <c r="I1895" s="110">
        <v>235</v>
      </c>
      <c r="J1895" s="110">
        <f>ROUND(I1895*H1895,2)</f>
        <v>14100</v>
      </c>
      <c r="K1895" s="107" t="s">
        <v>111</v>
      </c>
      <c r="L1895" s="25"/>
      <c r="M1895" s="111" t="s">
        <v>3</v>
      </c>
      <c r="N1895" s="112" t="s">
        <v>37</v>
      </c>
      <c r="O1895" s="113">
        <v>0</v>
      </c>
      <c r="P1895" s="113">
        <f>O1895*H1895</f>
        <v>0</v>
      </c>
      <c r="Q1895" s="113">
        <v>0</v>
      </c>
      <c r="R1895" s="113">
        <f>Q1895*H1895</f>
        <v>0</v>
      </c>
      <c r="S1895" s="113">
        <v>0</v>
      </c>
      <c r="T1895" s="114">
        <f>S1895*H1895</f>
        <v>0</v>
      </c>
      <c r="AR1895" s="115" t="s">
        <v>112</v>
      </c>
      <c r="AT1895" s="115" t="s">
        <v>107</v>
      </c>
      <c r="AU1895" s="115" t="s">
        <v>66</v>
      </c>
      <c r="AY1895" s="13" t="s">
        <v>113</v>
      </c>
      <c r="BE1895" s="116">
        <f>IF(N1895="základní",J1895,0)</f>
        <v>14100</v>
      </c>
      <c r="BF1895" s="116">
        <f>IF(N1895="snížená",J1895,0)</f>
        <v>0</v>
      </c>
      <c r="BG1895" s="116">
        <f>IF(N1895="zákl. přenesená",J1895,0)</f>
        <v>0</v>
      </c>
      <c r="BH1895" s="116">
        <f>IF(N1895="sníž. přenesená",J1895,0)</f>
        <v>0</v>
      </c>
      <c r="BI1895" s="116">
        <f>IF(N1895="nulová",J1895,0)</f>
        <v>0</v>
      </c>
      <c r="BJ1895" s="13" t="s">
        <v>74</v>
      </c>
      <c r="BK1895" s="116">
        <f>ROUND(I1895*H1895,2)</f>
        <v>14100</v>
      </c>
      <c r="BL1895" s="13" t="s">
        <v>112</v>
      </c>
      <c r="BM1895" s="115" t="s">
        <v>4197</v>
      </c>
    </row>
    <row r="1896" spans="2:65" s="1" customFormat="1" ht="39">
      <c r="B1896" s="25"/>
      <c r="D1896" s="117" t="s">
        <v>114</v>
      </c>
      <c r="F1896" s="118" t="s">
        <v>4198</v>
      </c>
      <c r="L1896" s="25"/>
      <c r="M1896" s="119"/>
      <c r="T1896" s="46"/>
      <c r="AT1896" s="13" t="s">
        <v>114</v>
      </c>
      <c r="AU1896" s="13" t="s">
        <v>66</v>
      </c>
    </row>
    <row r="1897" spans="2:65" s="1" customFormat="1" ht="16.5" customHeight="1">
      <c r="B1897" s="104"/>
      <c r="C1897" s="105" t="s">
        <v>4199</v>
      </c>
      <c r="D1897" s="105" t="s">
        <v>107</v>
      </c>
      <c r="E1897" s="106" t="s">
        <v>4200</v>
      </c>
      <c r="F1897" s="107" t="s">
        <v>4201</v>
      </c>
      <c r="G1897" s="108" t="s">
        <v>124</v>
      </c>
      <c r="H1897" s="109">
        <v>60</v>
      </c>
      <c r="I1897" s="110">
        <v>210</v>
      </c>
      <c r="J1897" s="110">
        <f>ROUND(I1897*H1897,2)</f>
        <v>12600</v>
      </c>
      <c r="K1897" s="107" t="s">
        <v>111</v>
      </c>
      <c r="L1897" s="25"/>
      <c r="M1897" s="111" t="s">
        <v>3</v>
      </c>
      <c r="N1897" s="112" t="s">
        <v>37</v>
      </c>
      <c r="O1897" s="113">
        <v>0</v>
      </c>
      <c r="P1897" s="113">
        <f>O1897*H1897</f>
        <v>0</v>
      </c>
      <c r="Q1897" s="113">
        <v>0</v>
      </c>
      <c r="R1897" s="113">
        <f>Q1897*H1897</f>
        <v>0</v>
      </c>
      <c r="S1897" s="113">
        <v>0</v>
      </c>
      <c r="T1897" s="114">
        <f>S1897*H1897</f>
        <v>0</v>
      </c>
      <c r="AR1897" s="115" t="s">
        <v>112</v>
      </c>
      <c r="AT1897" s="115" t="s">
        <v>107</v>
      </c>
      <c r="AU1897" s="115" t="s">
        <v>66</v>
      </c>
      <c r="AY1897" s="13" t="s">
        <v>113</v>
      </c>
      <c r="BE1897" s="116">
        <f>IF(N1897="základní",J1897,0)</f>
        <v>12600</v>
      </c>
      <c r="BF1897" s="116">
        <f>IF(N1897="snížená",J1897,0)</f>
        <v>0</v>
      </c>
      <c r="BG1897" s="116">
        <f>IF(N1897="zákl. přenesená",J1897,0)</f>
        <v>0</v>
      </c>
      <c r="BH1897" s="116">
        <f>IF(N1897="sníž. přenesená",J1897,0)</f>
        <v>0</v>
      </c>
      <c r="BI1897" s="116">
        <f>IF(N1897="nulová",J1897,0)</f>
        <v>0</v>
      </c>
      <c r="BJ1897" s="13" t="s">
        <v>74</v>
      </c>
      <c r="BK1897" s="116">
        <f>ROUND(I1897*H1897,2)</f>
        <v>12600</v>
      </c>
      <c r="BL1897" s="13" t="s">
        <v>112</v>
      </c>
      <c r="BM1897" s="115" t="s">
        <v>4202</v>
      </c>
    </row>
    <row r="1898" spans="2:65" s="1" customFormat="1" ht="39">
      <c r="B1898" s="25"/>
      <c r="D1898" s="117" t="s">
        <v>114</v>
      </c>
      <c r="F1898" s="118" t="s">
        <v>4203</v>
      </c>
      <c r="L1898" s="25"/>
      <c r="M1898" s="119"/>
      <c r="T1898" s="46"/>
      <c r="AT1898" s="13" t="s">
        <v>114</v>
      </c>
      <c r="AU1898" s="13" t="s">
        <v>66</v>
      </c>
    </row>
    <row r="1899" spans="2:65" s="1" customFormat="1" ht="16.5" customHeight="1">
      <c r="B1899" s="104"/>
      <c r="C1899" s="105" t="s">
        <v>2163</v>
      </c>
      <c r="D1899" s="105" t="s">
        <v>107</v>
      </c>
      <c r="E1899" s="106" t="s">
        <v>4204</v>
      </c>
      <c r="F1899" s="107" t="s">
        <v>4205</v>
      </c>
      <c r="G1899" s="108" t="s">
        <v>124</v>
      </c>
      <c r="H1899" s="109">
        <v>60</v>
      </c>
      <c r="I1899" s="110">
        <v>210</v>
      </c>
      <c r="J1899" s="110">
        <f>ROUND(I1899*H1899,2)</f>
        <v>12600</v>
      </c>
      <c r="K1899" s="107" t="s">
        <v>111</v>
      </c>
      <c r="L1899" s="25"/>
      <c r="M1899" s="111" t="s">
        <v>3</v>
      </c>
      <c r="N1899" s="112" t="s">
        <v>37</v>
      </c>
      <c r="O1899" s="113">
        <v>0</v>
      </c>
      <c r="P1899" s="113">
        <f>O1899*H1899</f>
        <v>0</v>
      </c>
      <c r="Q1899" s="113">
        <v>0</v>
      </c>
      <c r="R1899" s="113">
        <f>Q1899*H1899</f>
        <v>0</v>
      </c>
      <c r="S1899" s="113">
        <v>0</v>
      </c>
      <c r="T1899" s="114">
        <f>S1899*H1899</f>
        <v>0</v>
      </c>
      <c r="AR1899" s="115" t="s">
        <v>112</v>
      </c>
      <c r="AT1899" s="115" t="s">
        <v>107</v>
      </c>
      <c r="AU1899" s="115" t="s">
        <v>66</v>
      </c>
      <c r="AY1899" s="13" t="s">
        <v>113</v>
      </c>
      <c r="BE1899" s="116">
        <f>IF(N1899="základní",J1899,0)</f>
        <v>12600</v>
      </c>
      <c r="BF1899" s="116">
        <f>IF(N1899="snížená",J1899,0)</f>
        <v>0</v>
      </c>
      <c r="BG1899" s="116">
        <f>IF(N1899="zákl. přenesená",J1899,0)</f>
        <v>0</v>
      </c>
      <c r="BH1899" s="116">
        <f>IF(N1899="sníž. přenesená",J1899,0)</f>
        <v>0</v>
      </c>
      <c r="BI1899" s="116">
        <f>IF(N1899="nulová",J1899,0)</f>
        <v>0</v>
      </c>
      <c r="BJ1899" s="13" t="s">
        <v>74</v>
      </c>
      <c r="BK1899" s="116">
        <f>ROUND(I1899*H1899,2)</f>
        <v>12600</v>
      </c>
      <c r="BL1899" s="13" t="s">
        <v>112</v>
      </c>
      <c r="BM1899" s="115" t="s">
        <v>4206</v>
      </c>
    </row>
    <row r="1900" spans="2:65" s="1" customFormat="1" ht="39">
      <c r="B1900" s="25"/>
      <c r="D1900" s="117" t="s">
        <v>114</v>
      </c>
      <c r="F1900" s="118" t="s">
        <v>4207</v>
      </c>
      <c r="L1900" s="25"/>
      <c r="M1900" s="119"/>
      <c r="T1900" s="46"/>
      <c r="AT1900" s="13" t="s">
        <v>114</v>
      </c>
      <c r="AU1900" s="13" t="s">
        <v>66</v>
      </c>
    </row>
    <row r="1901" spans="2:65" s="1" customFormat="1" ht="16.5" customHeight="1">
      <c r="B1901" s="104"/>
      <c r="C1901" s="105" t="s">
        <v>4208</v>
      </c>
      <c r="D1901" s="105" t="s">
        <v>107</v>
      </c>
      <c r="E1901" s="106" t="s">
        <v>4209</v>
      </c>
      <c r="F1901" s="107" t="s">
        <v>4210</v>
      </c>
      <c r="G1901" s="108" t="s">
        <v>124</v>
      </c>
      <c r="H1901" s="109">
        <v>60</v>
      </c>
      <c r="I1901" s="110">
        <v>334</v>
      </c>
      <c r="J1901" s="110">
        <f>ROUND(I1901*H1901,2)</f>
        <v>20040</v>
      </c>
      <c r="K1901" s="107" t="s">
        <v>111</v>
      </c>
      <c r="L1901" s="25"/>
      <c r="M1901" s="111" t="s">
        <v>3</v>
      </c>
      <c r="N1901" s="112" t="s">
        <v>37</v>
      </c>
      <c r="O1901" s="113">
        <v>0</v>
      </c>
      <c r="P1901" s="113">
        <f>O1901*H1901</f>
        <v>0</v>
      </c>
      <c r="Q1901" s="113">
        <v>0</v>
      </c>
      <c r="R1901" s="113">
        <f>Q1901*H1901</f>
        <v>0</v>
      </c>
      <c r="S1901" s="113">
        <v>0</v>
      </c>
      <c r="T1901" s="114">
        <f>S1901*H1901</f>
        <v>0</v>
      </c>
      <c r="AR1901" s="115" t="s">
        <v>112</v>
      </c>
      <c r="AT1901" s="115" t="s">
        <v>107</v>
      </c>
      <c r="AU1901" s="115" t="s">
        <v>66</v>
      </c>
      <c r="AY1901" s="13" t="s">
        <v>113</v>
      </c>
      <c r="BE1901" s="116">
        <f>IF(N1901="základní",J1901,0)</f>
        <v>20040</v>
      </c>
      <c r="BF1901" s="116">
        <f>IF(N1901="snížená",J1901,0)</f>
        <v>0</v>
      </c>
      <c r="BG1901" s="116">
        <f>IF(N1901="zákl. přenesená",J1901,0)</f>
        <v>0</v>
      </c>
      <c r="BH1901" s="116">
        <f>IF(N1901="sníž. přenesená",J1901,0)</f>
        <v>0</v>
      </c>
      <c r="BI1901" s="116">
        <f>IF(N1901="nulová",J1901,0)</f>
        <v>0</v>
      </c>
      <c r="BJ1901" s="13" t="s">
        <v>74</v>
      </c>
      <c r="BK1901" s="116">
        <f>ROUND(I1901*H1901,2)</f>
        <v>20040</v>
      </c>
      <c r="BL1901" s="13" t="s">
        <v>112</v>
      </c>
      <c r="BM1901" s="115" t="s">
        <v>4211</v>
      </c>
    </row>
    <row r="1902" spans="2:65" s="1" customFormat="1" ht="39">
      <c r="B1902" s="25"/>
      <c r="D1902" s="117" t="s">
        <v>114</v>
      </c>
      <c r="F1902" s="118" t="s">
        <v>4212</v>
      </c>
      <c r="L1902" s="25"/>
      <c r="M1902" s="119"/>
      <c r="T1902" s="46"/>
      <c r="AT1902" s="13" t="s">
        <v>114</v>
      </c>
      <c r="AU1902" s="13" t="s">
        <v>66</v>
      </c>
    </row>
    <row r="1903" spans="2:65" s="1" customFormat="1" ht="16.5" customHeight="1">
      <c r="B1903" s="104"/>
      <c r="C1903" s="105" t="s">
        <v>2167</v>
      </c>
      <c r="D1903" s="105" t="s">
        <v>107</v>
      </c>
      <c r="E1903" s="106" t="s">
        <v>4213</v>
      </c>
      <c r="F1903" s="107" t="s">
        <v>4214</v>
      </c>
      <c r="G1903" s="108" t="s">
        <v>124</v>
      </c>
      <c r="H1903" s="109">
        <v>60</v>
      </c>
      <c r="I1903" s="110">
        <v>309</v>
      </c>
      <c r="J1903" s="110">
        <f>ROUND(I1903*H1903,2)</f>
        <v>18540</v>
      </c>
      <c r="K1903" s="107" t="s">
        <v>111</v>
      </c>
      <c r="L1903" s="25"/>
      <c r="M1903" s="111" t="s">
        <v>3</v>
      </c>
      <c r="N1903" s="112" t="s">
        <v>37</v>
      </c>
      <c r="O1903" s="113">
        <v>0</v>
      </c>
      <c r="P1903" s="113">
        <f>O1903*H1903</f>
        <v>0</v>
      </c>
      <c r="Q1903" s="113">
        <v>0</v>
      </c>
      <c r="R1903" s="113">
        <f>Q1903*H1903</f>
        <v>0</v>
      </c>
      <c r="S1903" s="113">
        <v>0</v>
      </c>
      <c r="T1903" s="114">
        <f>S1903*H1903</f>
        <v>0</v>
      </c>
      <c r="AR1903" s="115" t="s">
        <v>112</v>
      </c>
      <c r="AT1903" s="115" t="s">
        <v>107</v>
      </c>
      <c r="AU1903" s="115" t="s">
        <v>66</v>
      </c>
      <c r="AY1903" s="13" t="s">
        <v>113</v>
      </c>
      <c r="BE1903" s="116">
        <f>IF(N1903="základní",J1903,0)</f>
        <v>18540</v>
      </c>
      <c r="BF1903" s="116">
        <f>IF(N1903="snížená",J1903,0)</f>
        <v>0</v>
      </c>
      <c r="BG1903" s="116">
        <f>IF(N1903="zákl. přenesená",J1903,0)</f>
        <v>0</v>
      </c>
      <c r="BH1903" s="116">
        <f>IF(N1903="sníž. přenesená",J1903,0)</f>
        <v>0</v>
      </c>
      <c r="BI1903" s="116">
        <f>IF(N1903="nulová",J1903,0)</f>
        <v>0</v>
      </c>
      <c r="BJ1903" s="13" t="s">
        <v>74</v>
      </c>
      <c r="BK1903" s="116">
        <f>ROUND(I1903*H1903,2)</f>
        <v>18540</v>
      </c>
      <c r="BL1903" s="13" t="s">
        <v>112</v>
      </c>
      <c r="BM1903" s="115" t="s">
        <v>4215</v>
      </c>
    </row>
    <row r="1904" spans="2:65" s="1" customFormat="1" ht="39">
      <c r="B1904" s="25"/>
      <c r="D1904" s="117" t="s">
        <v>114</v>
      </c>
      <c r="F1904" s="118" t="s">
        <v>4216</v>
      </c>
      <c r="L1904" s="25"/>
      <c r="M1904" s="119"/>
      <c r="T1904" s="46"/>
      <c r="AT1904" s="13" t="s">
        <v>114</v>
      </c>
      <c r="AU1904" s="13" t="s">
        <v>66</v>
      </c>
    </row>
    <row r="1905" spans="2:65" s="1" customFormat="1" ht="16.5" customHeight="1">
      <c r="B1905" s="104"/>
      <c r="C1905" s="105" t="s">
        <v>4217</v>
      </c>
      <c r="D1905" s="105" t="s">
        <v>107</v>
      </c>
      <c r="E1905" s="106" t="s">
        <v>4218</v>
      </c>
      <c r="F1905" s="107" t="s">
        <v>4219</v>
      </c>
      <c r="G1905" s="108" t="s">
        <v>124</v>
      </c>
      <c r="H1905" s="109">
        <v>60</v>
      </c>
      <c r="I1905" s="110">
        <v>309</v>
      </c>
      <c r="J1905" s="110">
        <f>ROUND(I1905*H1905,2)</f>
        <v>18540</v>
      </c>
      <c r="K1905" s="107" t="s">
        <v>111</v>
      </c>
      <c r="L1905" s="25"/>
      <c r="M1905" s="111" t="s">
        <v>3</v>
      </c>
      <c r="N1905" s="112" t="s">
        <v>37</v>
      </c>
      <c r="O1905" s="113">
        <v>0</v>
      </c>
      <c r="P1905" s="113">
        <f>O1905*H1905</f>
        <v>0</v>
      </c>
      <c r="Q1905" s="113">
        <v>0</v>
      </c>
      <c r="R1905" s="113">
        <f>Q1905*H1905</f>
        <v>0</v>
      </c>
      <c r="S1905" s="113">
        <v>0</v>
      </c>
      <c r="T1905" s="114">
        <f>S1905*H1905</f>
        <v>0</v>
      </c>
      <c r="AR1905" s="115" t="s">
        <v>112</v>
      </c>
      <c r="AT1905" s="115" t="s">
        <v>107</v>
      </c>
      <c r="AU1905" s="115" t="s">
        <v>66</v>
      </c>
      <c r="AY1905" s="13" t="s">
        <v>113</v>
      </c>
      <c r="BE1905" s="116">
        <f>IF(N1905="základní",J1905,0)</f>
        <v>18540</v>
      </c>
      <c r="BF1905" s="116">
        <f>IF(N1905="snížená",J1905,0)</f>
        <v>0</v>
      </c>
      <c r="BG1905" s="116">
        <f>IF(N1905="zákl. přenesená",J1905,0)</f>
        <v>0</v>
      </c>
      <c r="BH1905" s="116">
        <f>IF(N1905="sníž. přenesená",J1905,0)</f>
        <v>0</v>
      </c>
      <c r="BI1905" s="116">
        <f>IF(N1905="nulová",J1905,0)</f>
        <v>0</v>
      </c>
      <c r="BJ1905" s="13" t="s">
        <v>74</v>
      </c>
      <c r="BK1905" s="116">
        <f>ROUND(I1905*H1905,2)</f>
        <v>18540</v>
      </c>
      <c r="BL1905" s="13" t="s">
        <v>112</v>
      </c>
      <c r="BM1905" s="115" t="s">
        <v>4220</v>
      </c>
    </row>
    <row r="1906" spans="2:65" s="1" customFormat="1" ht="39">
      <c r="B1906" s="25"/>
      <c r="D1906" s="117" t="s">
        <v>114</v>
      </c>
      <c r="F1906" s="118" t="s">
        <v>4221</v>
      </c>
      <c r="L1906" s="25"/>
      <c r="M1906" s="119"/>
      <c r="T1906" s="46"/>
      <c r="AT1906" s="13" t="s">
        <v>114</v>
      </c>
      <c r="AU1906" s="13" t="s">
        <v>66</v>
      </c>
    </row>
    <row r="1907" spans="2:65" s="1" customFormat="1" ht="16.5" customHeight="1">
      <c r="B1907" s="104"/>
      <c r="C1907" s="105" t="s">
        <v>2172</v>
      </c>
      <c r="D1907" s="105" t="s">
        <v>107</v>
      </c>
      <c r="E1907" s="106" t="s">
        <v>4222</v>
      </c>
      <c r="F1907" s="107" t="s">
        <v>4223</v>
      </c>
      <c r="G1907" s="108" t="s">
        <v>124</v>
      </c>
      <c r="H1907" s="109">
        <v>60</v>
      </c>
      <c r="I1907" s="110">
        <v>334</v>
      </c>
      <c r="J1907" s="110">
        <f>ROUND(I1907*H1907,2)</f>
        <v>20040</v>
      </c>
      <c r="K1907" s="107" t="s">
        <v>111</v>
      </c>
      <c r="L1907" s="25"/>
      <c r="M1907" s="111" t="s">
        <v>3</v>
      </c>
      <c r="N1907" s="112" t="s">
        <v>37</v>
      </c>
      <c r="O1907" s="113">
        <v>0</v>
      </c>
      <c r="P1907" s="113">
        <f>O1907*H1907</f>
        <v>0</v>
      </c>
      <c r="Q1907" s="113">
        <v>0</v>
      </c>
      <c r="R1907" s="113">
        <f>Q1907*H1907</f>
        <v>0</v>
      </c>
      <c r="S1907" s="113">
        <v>0</v>
      </c>
      <c r="T1907" s="114">
        <f>S1907*H1907</f>
        <v>0</v>
      </c>
      <c r="AR1907" s="115" t="s">
        <v>112</v>
      </c>
      <c r="AT1907" s="115" t="s">
        <v>107</v>
      </c>
      <c r="AU1907" s="115" t="s">
        <v>66</v>
      </c>
      <c r="AY1907" s="13" t="s">
        <v>113</v>
      </c>
      <c r="BE1907" s="116">
        <f>IF(N1907="základní",J1907,0)</f>
        <v>20040</v>
      </c>
      <c r="BF1907" s="116">
        <f>IF(N1907="snížená",J1907,0)</f>
        <v>0</v>
      </c>
      <c r="BG1907" s="116">
        <f>IF(N1907="zákl. přenesená",J1907,0)</f>
        <v>0</v>
      </c>
      <c r="BH1907" s="116">
        <f>IF(N1907="sníž. přenesená",J1907,0)</f>
        <v>0</v>
      </c>
      <c r="BI1907" s="116">
        <f>IF(N1907="nulová",J1907,0)</f>
        <v>0</v>
      </c>
      <c r="BJ1907" s="13" t="s">
        <v>74</v>
      </c>
      <c r="BK1907" s="116">
        <f>ROUND(I1907*H1907,2)</f>
        <v>20040</v>
      </c>
      <c r="BL1907" s="13" t="s">
        <v>112</v>
      </c>
      <c r="BM1907" s="115" t="s">
        <v>4224</v>
      </c>
    </row>
    <row r="1908" spans="2:65" s="1" customFormat="1" ht="39">
      <c r="B1908" s="25"/>
      <c r="D1908" s="117" t="s">
        <v>114</v>
      </c>
      <c r="F1908" s="118" t="s">
        <v>4225</v>
      </c>
      <c r="L1908" s="25"/>
      <c r="M1908" s="119"/>
      <c r="T1908" s="46"/>
      <c r="AT1908" s="13" t="s">
        <v>114</v>
      </c>
      <c r="AU1908" s="13" t="s">
        <v>66</v>
      </c>
    </row>
    <row r="1909" spans="2:65" s="1" customFormat="1" ht="16.5" customHeight="1">
      <c r="B1909" s="104"/>
      <c r="C1909" s="105" t="s">
        <v>4226</v>
      </c>
      <c r="D1909" s="105" t="s">
        <v>107</v>
      </c>
      <c r="E1909" s="106" t="s">
        <v>4227</v>
      </c>
      <c r="F1909" s="107" t="s">
        <v>4228</v>
      </c>
      <c r="G1909" s="108" t="s">
        <v>124</v>
      </c>
      <c r="H1909" s="109">
        <v>60</v>
      </c>
      <c r="I1909" s="110">
        <v>309</v>
      </c>
      <c r="J1909" s="110">
        <f>ROUND(I1909*H1909,2)</f>
        <v>18540</v>
      </c>
      <c r="K1909" s="107" t="s">
        <v>111</v>
      </c>
      <c r="L1909" s="25"/>
      <c r="M1909" s="111" t="s">
        <v>3</v>
      </c>
      <c r="N1909" s="112" t="s">
        <v>37</v>
      </c>
      <c r="O1909" s="113">
        <v>0</v>
      </c>
      <c r="P1909" s="113">
        <f>O1909*H1909</f>
        <v>0</v>
      </c>
      <c r="Q1909" s="113">
        <v>0</v>
      </c>
      <c r="R1909" s="113">
        <f>Q1909*H1909</f>
        <v>0</v>
      </c>
      <c r="S1909" s="113">
        <v>0</v>
      </c>
      <c r="T1909" s="114">
        <f>S1909*H1909</f>
        <v>0</v>
      </c>
      <c r="AR1909" s="115" t="s">
        <v>112</v>
      </c>
      <c r="AT1909" s="115" t="s">
        <v>107</v>
      </c>
      <c r="AU1909" s="115" t="s">
        <v>66</v>
      </c>
      <c r="AY1909" s="13" t="s">
        <v>113</v>
      </c>
      <c r="BE1909" s="116">
        <f>IF(N1909="základní",J1909,0)</f>
        <v>18540</v>
      </c>
      <c r="BF1909" s="116">
        <f>IF(N1909="snížená",J1909,0)</f>
        <v>0</v>
      </c>
      <c r="BG1909" s="116">
        <f>IF(N1909="zákl. přenesená",J1909,0)</f>
        <v>0</v>
      </c>
      <c r="BH1909" s="116">
        <f>IF(N1909="sníž. přenesená",J1909,0)</f>
        <v>0</v>
      </c>
      <c r="BI1909" s="116">
        <f>IF(N1909="nulová",J1909,0)</f>
        <v>0</v>
      </c>
      <c r="BJ1909" s="13" t="s">
        <v>74</v>
      </c>
      <c r="BK1909" s="116">
        <f>ROUND(I1909*H1909,2)</f>
        <v>18540</v>
      </c>
      <c r="BL1909" s="13" t="s">
        <v>112</v>
      </c>
      <c r="BM1909" s="115" t="s">
        <v>4229</v>
      </c>
    </row>
    <row r="1910" spans="2:65" s="1" customFormat="1" ht="39">
      <c r="B1910" s="25"/>
      <c r="D1910" s="117" t="s">
        <v>114</v>
      </c>
      <c r="F1910" s="118" t="s">
        <v>4230</v>
      </c>
      <c r="L1910" s="25"/>
      <c r="M1910" s="119"/>
      <c r="T1910" s="46"/>
      <c r="AT1910" s="13" t="s">
        <v>114</v>
      </c>
      <c r="AU1910" s="13" t="s">
        <v>66</v>
      </c>
    </row>
    <row r="1911" spans="2:65" s="1" customFormat="1" ht="16.5" customHeight="1">
      <c r="B1911" s="104"/>
      <c r="C1911" s="105" t="s">
        <v>2176</v>
      </c>
      <c r="D1911" s="105" t="s">
        <v>107</v>
      </c>
      <c r="E1911" s="106" t="s">
        <v>4231</v>
      </c>
      <c r="F1911" s="107" t="s">
        <v>4232</v>
      </c>
      <c r="G1911" s="108" t="s">
        <v>124</v>
      </c>
      <c r="H1911" s="109">
        <v>50</v>
      </c>
      <c r="I1911" s="110">
        <v>309</v>
      </c>
      <c r="J1911" s="110">
        <f>ROUND(I1911*H1911,2)</f>
        <v>15450</v>
      </c>
      <c r="K1911" s="107" t="s">
        <v>111</v>
      </c>
      <c r="L1911" s="25"/>
      <c r="M1911" s="111" t="s">
        <v>3</v>
      </c>
      <c r="N1911" s="112" t="s">
        <v>37</v>
      </c>
      <c r="O1911" s="113">
        <v>0</v>
      </c>
      <c r="P1911" s="113">
        <f>O1911*H1911</f>
        <v>0</v>
      </c>
      <c r="Q1911" s="113">
        <v>0</v>
      </c>
      <c r="R1911" s="113">
        <f>Q1911*H1911</f>
        <v>0</v>
      </c>
      <c r="S1911" s="113">
        <v>0</v>
      </c>
      <c r="T1911" s="114">
        <f>S1911*H1911</f>
        <v>0</v>
      </c>
      <c r="AR1911" s="115" t="s">
        <v>112</v>
      </c>
      <c r="AT1911" s="115" t="s">
        <v>107</v>
      </c>
      <c r="AU1911" s="115" t="s">
        <v>66</v>
      </c>
      <c r="AY1911" s="13" t="s">
        <v>113</v>
      </c>
      <c r="BE1911" s="116">
        <f>IF(N1911="základní",J1911,0)</f>
        <v>15450</v>
      </c>
      <c r="BF1911" s="116">
        <f>IF(N1911="snížená",J1911,0)</f>
        <v>0</v>
      </c>
      <c r="BG1911" s="116">
        <f>IF(N1911="zákl. přenesená",J1911,0)</f>
        <v>0</v>
      </c>
      <c r="BH1911" s="116">
        <f>IF(N1911="sníž. přenesená",J1911,0)</f>
        <v>0</v>
      </c>
      <c r="BI1911" s="116">
        <f>IF(N1911="nulová",J1911,0)</f>
        <v>0</v>
      </c>
      <c r="BJ1911" s="13" t="s">
        <v>74</v>
      </c>
      <c r="BK1911" s="116">
        <f>ROUND(I1911*H1911,2)</f>
        <v>15450</v>
      </c>
      <c r="BL1911" s="13" t="s">
        <v>112</v>
      </c>
      <c r="BM1911" s="115" t="s">
        <v>4233</v>
      </c>
    </row>
    <row r="1912" spans="2:65" s="1" customFormat="1" ht="39">
      <c r="B1912" s="25"/>
      <c r="D1912" s="117" t="s">
        <v>114</v>
      </c>
      <c r="F1912" s="118" t="s">
        <v>4234</v>
      </c>
      <c r="L1912" s="25"/>
      <c r="M1912" s="119"/>
      <c r="T1912" s="46"/>
      <c r="AT1912" s="13" t="s">
        <v>114</v>
      </c>
      <c r="AU1912" s="13" t="s">
        <v>66</v>
      </c>
    </row>
    <row r="1913" spans="2:65" s="1" customFormat="1" ht="16.5" customHeight="1">
      <c r="B1913" s="104"/>
      <c r="C1913" s="105" t="s">
        <v>4235</v>
      </c>
      <c r="D1913" s="105" t="s">
        <v>107</v>
      </c>
      <c r="E1913" s="106" t="s">
        <v>4236</v>
      </c>
      <c r="F1913" s="107" t="s">
        <v>4237</v>
      </c>
      <c r="G1913" s="108" t="s">
        <v>110</v>
      </c>
      <c r="H1913" s="109">
        <v>2</v>
      </c>
      <c r="I1913" s="110">
        <v>8890</v>
      </c>
      <c r="J1913" s="110">
        <f>ROUND(I1913*H1913,2)</f>
        <v>17780</v>
      </c>
      <c r="K1913" s="107" t="s">
        <v>111</v>
      </c>
      <c r="L1913" s="25"/>
      <c r="M1913" s="111" t="s">
        <v>3</v>
      </c>
      <c r="N1913" s="112" t="s">
        <v>37</v>
      </c>
      <c r="O1913" s="113">
        <v>0</v>
      </c>
      <c r="P1913" s="113">
        <f>O1913*H1913</f>
        <v>0</v>
      </c>
      <c r="Q1913" s="113">
        <v>0</v>
      </c>
      <c r="R1913" s="113">
        <f>Q1913*H1913</f>
        <v>0</v>
      </c>
      <c r="S1913" s="113">
        <v>0</v>
      </c>
      <c r="T1913" s="114">
        <f>S1913*H1913</f>
        <v>0</v>
      </c>
      <c r="AR1913" s="115" t="s">
        <v>112</v>
      </c>
      <c r="AT1913" s="115" t="s">
        <v>107</v>
      </c>
      <c r="AU1913" s="115" t="s">
        <v>66</v>
      </c>
      <c r="AY1913" s="13" t="s">
        <v>113</v>
      </c>
      <c r="BE1913" s="116">
        <f>IF(N1913="základní",J1913,0)</f>
        <v>17780</v>
      </c>
      <c r="BF1913" s="116">
        <f>IF(N1913="snížená",J1913,0)</f>
        <v>0</v>
      </c>
      <c r="BG1913" s="116">
        <f>IF(N1913="zákl. přenesená",J1913,0)</f>
        <v>0</v>
      </c>
      <c r="BH1913" s="116">
        <f>IF(N1913="sníž. přenesená",J1913,0)</f>
        <v>0</v>
      </c>
      <c r="BI1913" s="116">
        <f>IF(N1913="nulová",J1913,0)</f>
        <v>0</v>
      </c>
      <c r="BJ1913" s="13" t="s">
        <v>74</v>
      </c>
      <c r="BK1913" s="116">
        <f>ROUND(I1913*H1913,2)</f>
        <v>17780</v>
      </c>
      <c r="BL1913" s="13" t="s">
        <v>112</v>
      </c>
      <c r="BM1913" s="115" t="s">
        <v>4238</v>
      </c>
    </row>
    <row r="1914" spans="2:65" s="1" customFormat="1" ht="39">
      <c r="B1914" s="25"/>
      <c r="D1914" s="117" t="s">
        <v>114</v>
      </c>
      <c r="F1914" s="118" t="s">
        <v>4239</v>
      </c>
      <c r="L1914" s="25"/>
      <c r="M1914" s="119"/>
      <c r="T1914" s="46"/>
      <c r="AT1914" s="13" t="s">
        <v>114</v>
      </c>
      <c r="AU1914" s="13" t="s">
        <v>66</v>
      </c>
    </row>
    <row r="1915" spans="2:65" s="1" customFormat="1" ht="16.5" customHeight="1">
      <c r="B1915" s="104"/>
      <c r="C1915" s="105" t="s">
        <v>2181</v>
      </c>
      <c r="D1915" s="105" t="s">
        <v>107</v>
      </c>
      <c r="E1915" s="106" t="s">
        <v>4240</v>
      </c>
      <c r="F1915" s="107" t="s">
        <v>4241</v>
      </c>
      <c r="G1915" s="108" t="s">
        <v>110</v>
      </c>
      <c r="H1915" s="109">
        <v>5</v>
      </c>
      <c r="I1915" s="110">
        <v>8890</v>
      </c>
      <c r="J1915" s="110">
        <f>ROUND(I1915*H1915,2)</f>
        <v>44450</v>
      </c>
      <c r="K1915" s="107" t="s">
        <v>111</v>
      </c>
      <c r="L1915" s="25"/>
      <c r="M1915" s="111" t="s">
        <v>3</v>
      </c>
      <c r="N1915" s="112" t="s">
        <v>37</v>
      </c>
      <c r="O1915" s="113">
        <v>0</v>
      </c>
      <c r="P1915" s="113">
        <f>O1915*H1915</f>
        <v>0</v>
      </c>
      <c r="Q1915" s="113">
        <v>0</v>
      </c>
      <c r="R1915" s="113">
        <f>Q1915*H1915</f>
        <v>0</v>
      </c>
      <c r="S1915" s="113">
        <v>0</v>
      </c>
      <c r="T1915" s="114">
        <f>S1915*H1915</f>
        <v>0</v>
      </c>
      <c r="AR1915" s="115" t="s">
        <v>112</v>
      </c>
      <c r="AT1915" s="115" t="s">
        <v>107</v>
      </c>
      <c r="AU1915" s="115" t="s">
        <v>66</v>
      </c>
      <c r="AY1915" s="13" t="s">
        <v>113</v>
      </c>
      <c r="BE1915" s="116">
        <f>IF(N1915="základní",J1915,0)</f>
        <v>44450</v>
      </c>
      <c r="BF1915" s="116">
        <f>IF(N1915="snížená",J1915,0)</f>
        <v>0</v>
      </c>
      <c r="BG1915" s="116">
        <f>IF(N1915="zákl. přenesená",J1915,0)</f>
        <v>0</v>
      </c>
      <c r="BH1915" s="116">
        <f>IF(N1915="sníž. přenesená",J1915,0)</f>
        <v>0</v>
      </c>
      <c r="BI1915" s="116">
        <f>IF(N1915="nulová",J1915,0)</f>
        <v>0</v>
      </c>
      <c r="BJ1915" s="13" t="s">
        <v>74</v>
      </c>
      <c r="BK1915" s="116">
        <f>ROUND(I1915*H1915,2)</f>
        <v>44450</v>
      </c>
      <c r="BL1915" s="13" t="s">
        <v>112</v>
      </c>
      <c r="BM1915" s="115" t="s">
        <v>4242</v>
      </c>
    </row>
    <row r="1916" spans="2:65" s="1" customFormat="1" ht="39">
      <c r="B1916" s="25"/>
      <c r="D1916" s="117" t="s">
        <v>114</v>
      </c>
      <c r="F1916" s="118" t="s">
        <v>4243</v>
      </c>
      <c r="L1916" s="25"/>
      <c r="M1916" s="119"/>
      <c r="T1916" s="46"/>
      <c r="AT1916" s="13" t="s">
        <v>114</v>
      </c>
      <c r="AU1916" s="13" t="s">
        <v>66</v>
      </c>
    </row>
    <row r="1917" spans="2:65" s="1" customFormat="1" ht="16.5" customHeight="1">
      <c r="B1917" s="104"/>
      <c r="C1917" s="105" t="s">
        <v>4244</v>
      </c>
      <c r="D1917" s="105" t="s">
        <v>107</v>
      </c>
      <c r="E1917" s="106" t="s">
        <v>4245</v>
      </c>
      <c r="F1917" s="107" t="s">
        <v>4246</v>
      </c>
      <c r="G1917" s="108" t="s">
        <v>110</v>
      </c>
      <c r="H1917" s="109">
        <v>10</v>
      </c>
      <c r="I1917" s="110">
        <v>7950</v>
      </c>
      <c r="J1917" s="110">
        <f>ROUND(I1917*H1917,2)</f>
        <v>79500</v>
      </c>
      <c r="K1917" s="107" t="s">
        <v>111</v>
      </c>
      <c r="L1917" s="25"/>
      <c r="M1917" s="111" t="s">
        <v>3</v>
      </c>
      <c r="N1917" s="112" t="s">
        <v>37</v>
      </c>
      <c r="O1917" s="113">
        <v>0</v>
      </c>
      <c r="P1917" s="113">
        <f>O1917*H1917</f>
        <v>0</v>
      </c>
      <c r="Q1917" s="113">
        <v>0</v>
      </c>
      <c r="R1917" s="113">
        <f>Q1917*H1917</f>
        <v>0</v>
      </c>
      <c r="S1917" s="113">
        <v>0</v>
      </c>
      <c r="T1917" s="114">
        <f>S1917*H1917</f>
        <v>0</v>
      </c>
      <c r="AR1917" s="115" t="s">
        <v>112</v>
      </c>
      <c r="AT1917" s="115" t="s">
        <v>107</v>
      </c>
      <c r="AU1917" s="115" t="s">
        <v>66</v>
      </c>
      <c r="AY1917" s="13" t="s">
        <v>113</v>
      </c>
      <c r="BE1917" s="116">
        <f>IF(N1917="základní",J1917,0)</f>
        <v>79500</v>
      </c>
      <c r="BF1917" s="116">
        <f>IF(N1917="snížená",J1917,0)</f>
        <v>0</v>
      </c>
      <c r="BG1917" s="116">
        <f>IF(N1917="zákl. přenesená",J1917,0)</f>
        <v>0</v>
      </c>
      <c r="BH1917" s="116">
        <f>IF(N1917="sníž. přenesená",J1917,0)</f>
        <v>0</v>
      </c>
      <c r="BI1917" s="116">
        <f>IF(N1917="nulová",J1917,0)</f>
        <v>0</v>
      </c>
      <c r="BJ1917" s="13" t="s">
        <v>74</v>
      </c>
      <c r="BK1917" s="116">
        <f>ROUND(I1917*H1917,2)</f>
        <v>79500</v>
      </c>
      <c r="BL1917" s="13" t="s">
        <v>112</v>
      </c>
      <c r="BM1917" s="115" t="s">
        <v>4247</v>
      </c>
    </row>
    <row r="1918" spans="2:65" s="1" customFormat="1" ht="39">
      <c r="B1918" s="25"/>
      <c r="D1918" s="117" t="s">
        <v>114</v>
      </c>
      <c r="F1918" s="118" t="s">
        <v>4248</v>
      </c>
      <c r="L1918" s="25"/>
      <c r="M1918" s="119"/>
      <c r="T1918" s="46"/>
      <c r="AT1918" s="13" t="s">
        <v>114</v>
      </c>
      <c r="AU1918" s="13" t="s">
        <v>66</v>
      </c>
    </row>
    <row r="1919" spans="2:65" s="1" customFormat="1" ht="16.5" customHeight="1">
      <c r="B1919" s="104"/>
      <c r="C1919" s="105" t="s">
        <v>2185</v>
      </c>
      <c r="D1919" s="105" t="s">
        <v>107</v>
      </c>
      <c r="E1919" s="106" t="s">
        <v>4249</v>
      </c>
      <c r="F1919" s="107" t="s">
        <v>4250</v>
      </c>
      <c r="G1919" s="108" t="s">
        <v>110</v>
      </c>
      <c r="H1919" s="109">
        <v>2</v>
      </c>
      <c r="I1919" s="110">
        <v>7950</v>
      </c>
      <c r="J1919" s="110">
        <f>ROUND(I1919*H1919,2)</f>
        <v>15900</v>
      </c>
      <c r="K1919" s="107" t="s">
        <v>111</v>
      </c>
      <c r="L1919" s="25"/>
      <c r="M1919" s="111" t="s">
        <v>3</v>
      </c>
      <c r="N1919" s="112" t="s">
        <v>37</v>
      </c>
      <c r="O1919" s="113">
        <v>0</v>
      </c>
      <c r="P1919" s="113">
        <f>O1919*H1919</f>
        <v>0</v>
      </c>
      <c r="Q1919" s="113">
        <v>0</v>
      </c>
      <c r="R1919" s="113">
        <f>Q1919*H1919</f>
        <v>0</v>
      </c>
      <c r="S1919" s="113">
        <v>0</v>
      </c>
      <c r="T1919" s="114">
        <f>S1919*H1919</f>
        <v>0</v>
      </c>
      <c r="AR1919" s="115" t="s">
        <v>112</v>
      </c>
      <c r="AT1919" s="115" t="s">
        <v>107</v>
      </c>
      <c r="AU1919" s="115" t="s">
        <v>66</v>
      </c>
      <c r="AY1919" s="13" t="s">
        <v>113</v>
      </c>
      <c r="BE1919" s="116">
        <f>IF(N1919="základní",J1919,0)</f>
        <v>15900</v>
      </c>
      <c r="BF1919" s="116">
        <f>IF(N1919="snížená",J1919,0)</f>
        <v>0</v>
      </c>
      <c r="BG1919" s="116">
        <f>IF(N1919="zákl. přenesená",J1919,0)</f>
        <v>0</v>
      </c>
      <c r="BH1919" s="116">
        <f>IF(N1919="sníž. přenesená",J1919,0)</f>
        <v>0</v>
      </c>
      <c r="BI1919" s="116">
        <f>IF(N1919="nulová",J1919,0)</f>
        <v>0</v>
      </c>
      <c r="BJ1919" s="13" t="s">
        <v>74</v>
      </c>
      <c r="BK1919" s="116">
        <f>ROUND(I1919*H1919,2)</f>
        <v>15900</v>
      </c>
      <c r="BL1919" s="13" t="s">
        <v>112</v>
      </c>
      <c r="BM1919" s="115" t="s">
        <v>4251</v>
      </c>
    </row>
    <row r="1920" spans="2:65" s="1" customFormat="1" ht="39">
      <c r="B1920" s="25"/>
      <c r="D1920" s="117" t="s">
        <v>114</v>
      </c>
      <c r="F1920" s="118" t="s">
        <v>4252</v>
      </c>
      <c r="L1920" s="25"/>
      <c r="M1920" s="119"/>
      <c r="T1920" s="46"/>
      <c r="AT1920" s="13" t="s">
        <v>114</v>
      </c>
      <c r="AU1920" s="13" t="s">
        <v>66</v>
      </c>
    </row>
    <row r="1921" spans="2:65" s="1" customFormat="1" ht="16.5" customHeight="1">
      <c r="B1921" s="104"/>
      <c r="C1921" s="105" t="s">
        <v>4253</v>
      </c>
      <c r="D1921" s="105" t="s">
        <v>107</v>
      </c>
      <c r="E1921" s="106" t="s">
        <v>4254</v>
      </c>
      <c r="F1921" s="107" t="s">
        <v>4255</v>
      </c>
      <c r="G1921" s="108" t="s">
        <v>110</v>
      </c>
      <c r="H1921" s="109">
        <v>2</v>
      </c>
      <c r="I1921" s="110">
        <v>9250</v>
      </c>
      <c r="J1921" s="110">
        <f>ROUND(I1921*H1921,2)</f>
        <v>18500</v>
      </c>
      <c r="K1921" s="107" t="s">
        <v>111</v>
      </c>
      <c r="L1921" s="25"/>
      <c r="M1921" s="111" t="s">
        <v>3</v>
      </c>
      <c r="N1921" s="112" t="s">
        <v>37</v>
      </c>
      <c r="O1921" s="113">
        <v>0</v>
      </c>
      <c r="P1921" s="113">
        <f>O1921*H1921</f>
        <v>0</v>
      </c>
      <c r="Q1921" s="113">
        <v>0</v>
      </c>
      <c r="R1921" s="113">
        <f>Q1921*H1921</f>
        <v>0</v>
      </c>
      <c r="S1921" s="113">
        <v>0</v>
      </c>
      <c r="T1921" s="114">
        <f>S1921*H1921</f>
        <v>0</v>
      </c>
      <c r="AR1921" s="115" t="s">
        <v>112</v>
      </c>
      <c r="AT1921" s="115" t="s">
        <v>107</v>
      </c>
      <c r="AU1921" s="115" t="s">
        <v>66</v>
      </c>
      <c r="AY1921" s="13" t="s">
        <v>113</v>
      </c>
      <c r="BE1921" s="116">
        <f>IF(N1921="základní",J1921,0)</f>
        <v>18500</v>
      </c>
      <c r="BF1921" s="116">
        <f>IF(N1921="snížená",J1921,0)</f>
        <v>0</v>
      </c>
      <c r="BG1921" s="116">
        <f>IF(N1921="zákl. přenesená",J1921,0)</f>
        <v>0</v>
      </c>
      <c r="BH1921" s="116">
        <f>IF(N1921="sníž. přenesená",J1921,0)</f>
        <v>0</v>
      </c>
      <c r="BI1921" s="116">
        <f>IF(N1921="nulová",J1921,0)</f>
        <v>0</v>
      </c>
      <c r="BJ1921" s="13" t="s">
        <v>74</v>
      </c>
      <c r="BK1921" s="116">
        <f>ROUND(I1921*H1921,2)</f>
        <v>18500</v>
      </c>
      <c r="BL1921" s="13" t="s">
        <v>112</v>
      </c>
      <c r="BM1921" s="115" t="s">
        <v>4256</v>
      </c>
    </row>
    <row r="1922" spans="2:65" s="1" customFormat="1" ht="39">
      <c r="B1922" s="25"/>
      <c r="D1922" s="117" t="s">
        <v>114</v>
      </c>
      <c r="F1922" s="118" t="s">
        <v>4257</v>
      </c>
      <c r="L1922" s="25"/>
      <c r="M1922" s="119"/>
      <c r="T1922" s="46"/>
      <c r="AT1922" s="13" t="s">
        <v>114</v>
      </c>
      <c r="AU1922" s="13" t="s">
        <v>66</v>
      </c>
    </row>
    <row r="1923" spans="2:65" s="1" customFormat="1" ht="16.5" customHeight="1">
      <c r="B1923" s="104"/>
      <c r="C1923" s="105" t="s">
        <v>2190</v>
      </c>
      <c r="D1923" s="105" t="s">
        <v>107</v>
      </c>
      <c r="E1923" s="106" t="s">
        <v>4258</v>
      </c>
      <c r="F1923" s="107" t="s">
        <v>4259</v>
      </c>
      <c r="G1923" s="108" t="s">
        <v>110</v>
      </c>
      <c r="H1923" s="109">
        <v>4</v>
      </c>
      <c r="I1923" s="110">
        <v>9250</v>
      </c>
      <c r="J1923" s="110">
        <f>ROUND(I1923*H1923,2)</f>
        <v>37000</v>
      </c>
      <c r="K1923" s="107" t="s">
        <v>111</v>
      </c>
      <c r="L1923" s="25"/>
      <c r="M1923" s="111" t="s">
        <v>3</v>
      </c>
      <c r="N1923" s="112" t="s">
        <v>37</v>
      </c>
      <c r="O1923" s="113">
        <v>0</v>
      </c>
      <c r="P1923" s="113">
        <f>O1923*H1923</f>
        <v>0</v>
      </c>
      <c r="Q1923" s="113">
        <v>0</v>
      </c>
      <c r="R1923" s="113">
        <f>Q1923*H1923</f>
        <v>0</v>
      </c>
      <c r="S1923" s="113">
        <v>0</v>
      </c>
      <c r="T1923" s="114">
        <f>S1923*H1923</f>
        <v>0</v>
      </c>
      <c r="AR1923" s="115" t="s">
        <v>112</v>
      </c>
      <c r="AT1923" s="115" t="s">
        <v>107</v>
      </c>
      <c r="AU1923" s="115" t="s">
        <v>66</v>
      </c>
      <c r="AY1923" s="13" t="s">
        <v>113</v>
      </c>
      <c r="BE1923" s="116">
        <f>IF(N1923="základní",J1923,0)</f>
        <v>37000</v>
      </c>
      <c r="BF1923" s="116">
        <f>IF(N1923="snížená",J1923,0)</f>
        <v>0</v>
      </c>
      <c r="BG1923" s="116">
        <f>IF(N1923="zákl. přenesená",J1923,0)</f>
        <v>0</v>
      </c>
      <c r="BH1923" s="116">
        <f>IF(N1923="sníž. přenesená",J1923,0)</f>
        <v>0</v>
      </c>
      <c r="BI1923" s="116">
        <f>IF(N1923="nulová",J1923,0)</f>
        <v>0</v>
      </c>
      <c r="BJ1923" s="13" t="s">
        <v>74</v>
      </c>
      <c r="BK1923" s="116">
        <f>ROUND(I1923*H1923,2)</f>
        <v>37000</v>
      </c>
      <c r="BL1923" s="13" t="s">
        <v>112</v>
      </c>
      <c r="BM1923" s="115" t="s">
        <v>4260</v>
      </c>
    </row>
    <row r="1924" spans="2:65" s="1" customFormat="1" ht="39">
      <c r="B1924" s="25"/>
      <c r="D1924" s="117" t="s">
        <v>114</v>
      </c>
      <c r="F1924" s="118" t="s">
        <v>4261</v>
      </c>
      <c r="L1924" s="25"/>
      <c r="M1924" s="119"/>
      <c r="T1924" s="46"/>
      <c r="AT1924" s="13" t="s">
        <v>114</v>
      </c>
      <c r="AU1924" s="13" t="s">
        <v>66</v>
      </c>
    </row>
    <row r="1925" spans="2:65" s="1" customFormat="1" ht="16.5" customHeight="1">
      <c r="B1925" s="104"/>
      <c r="C1925" s="105" t="s">
        <v>4262</v>
      </c>
      <c r="D1925" s="105" t="s">
        <v>107</v>
      </c>
      <c r="E1925" s="106" t="s">
        <v>4263</v>
      </c>
      <c r="F1925" s="107" t="s">
        <v>4264</v>
      </c>
      <c r="G1925" s="108" t="s">
        <v>110</v>
      </c>
      <c r="H1925" s="109">
        <v>4</v>
      </c>
      <c r="I1925" s="110">
        <v>8300</v>
      </c>
      <c r="J1925" s="110">
        <f>ROUND(I1925*H1925,2)</f>
        <v>33200</v>
      </c>
      <c r="K1925" s="107" t="s">
        <v>111</v>
      </c>
      <c r="L1925" s="25"/>
      <c r="M1925" s="111" t="s">
        <v>3</v>
      </c>
      <c r="N1925" s="112" t="s">
        <v>37</v>
      </c>
      <c r="O1925" s="113">
        <v>0</v>
      </c>
      <c r="P1925" s="113">
        <f>O1925*H1925</f>
        <v>0</v>
      </c>
      <c r="Q1925" s="113">
        <v>0</v>
      </c>
      <c r="R1925" s="113">
        <f>Q1925*H1925</f>
        <v>0</v>
      </c>
      <c r="S1925" s="113">
        <v>0</v>
      </c>
      <c r="T1925" s="114">
        <f>S1925*H1925</f>
        <v>0</v>
      </c>
      <c r="AR1925" s="115" t="s">
        <v>112</v>
      </c>
      <c r="AT1925" s="115" t="s">
        <v>107</v>
      </c>
      <c r="AU1925" s="115" t="s">
        <v>66</v>
      </c>
      <c r="AY1925" s="13" t="s">
        <v>113</v>
      </c>
      <c r="BE1925" s="116">
        <f>IF(N1925="základní",J1925,0)</f>
        <v>33200</v>
      </c>
      <c r="BF1925" s="116">
        <f>IF(N1925="snížená",J1925,0)</f>
        <v>0</v>
      </c>
      <c r="BG1925" s="116">
        <f>IF(N1925="zákl. přenesená",J1925,0)</f>
        <v>0</v>
      </c>
      <c r="BH1925" s="116">
        <f>IF(N1925="sníž. přenesená",J1925,0)</f>
        <v>0</v>
      </c>
      <c r="BI1925" s="116">
        <f>IF(N1925="nulová",J1925,0)</f>
        <v>0</v>
      </c>
      <c r="BJ1925" s="13" t="s">
        <v>74</v>
      </c>
      <c r="BK1925" s="116">
        <f>ROUND(I1925*H1925,2)</f>
        <v>33200</v>
      </c>
      <c r="BL1925" s="13" t="s">
        <v>112</v>
      </c>
      <c r="BM1925" s="115" t="s">
        <v>4265</v>
      </c>
    </row>
    <row r="1926" spans="2:65" s="1" customFormat="1" ht="39">
      <c r="B1926" s="25"/>
      <c r="D1926" s="117" t="s">
        <v>114</v>
      </c>
      <c r="F1926" s="118" t="s">
        <v>4266</v>
      </c>
      <c r="L1926" s="25"/>
      <c r="M1926" s="119"/>
      <c r="T1926" s="46"/>
      <c r="AT1926" s="13" t="s">
        <v>114</v>
      </c>
      <c r="AU1926" s="13" t="s">
        <v>66</v>
      </c>
    </row>
    <row r="1927" spans="2:65" s="1" customFormat="1" ht="16.5" customHeight="1">
      <c r="B1927" s="104"/>
      <c r="C1927" s="105" t="s">
        <v>2194</v>
      </c>
      <c r="D1927" s="105" t="s">
        <v>107</v>
      </c>
      <c r="E1927" s="106" t="s">
        <v>4267</v>
      </c>
      <c r="F1927" s="107" t="s">
        <v>4268</v>
      </c>
      <c r="G1927" s="108" t="s">
        <v>124</v>
      </c>
      <c r="H1927" s="109">
        <v>20</v>
      </c>
      <c r="I1927" s="110">
        <v>1190</v>
      </c>
      <c r="J1927" s="110">
        <f>ROUND(I1927*H1927,2)</f>
        <v>23800</v>
      </c>
      <c r="K1927" s="107" t="s">
        <v>111</v>
      </c>
      <c r="L1927" s="25"/>
      <c r="M1927" s="111" t="s">
        <v>3</v>
      </c>
      <c r="N1927" s="112" t="s">
        <v>37</v>
      </c>
      <c r="O1927" s="113">
        <v>0</v>
      </c>
      <c r="P1927" s="113">
        <f>O1927*H1927</f>
        <v>0</v>
      </c>
      <c r="Q1927" s="113">
        <v>0</v>
      </c>
      <c r="R1927" s="113">
        <f>Q1927*H1927</f>
        <v>0</v>
      </c>
      <c r="S1927" s="113">
        <v>0</v>
      </c>
      <c r="T1927" s="114">
        <f>S1927*H1927</f>
        <v>0</v>
      </c>
      <c r="AR1927" s="115" t="s">
        <v>112</v>
      </c>
      <c r="AT1927" s="115" t="s">
        <v>107</v>
      </c>
      <c r="AU1927" s="115" t="s">
        <v>66</v>
      </c>
      <c r="AY1927" s="13" t="s">
        <v>113</v>
      </c>
      <c r="BE1927" s="116">
        <f>IF(N1927="základní",J1927,0)</f>
        <v>23800</v>
      </c>
      <c r="BF1927" s="116">
        <f>IF(N1927="snížená",J1927,0)</f>
        <v>0</v>
      </c>
      <c r="BG1927" s="116">
        <f>IF(N1927="zákl. přenesená",J1927,0)</f>
        <v>0</v>
      </c>
      <c r="BH1927" s="116">
        <f>IF(N1927="sníž. přenesená",J1927,0)</f>
        <v>0</v>
      </c>
      <c r="BI1927" s="116">
        <f>IF(N1927="nulová",J1927,0)</f>
        <v>0</v>
      </c>
      <c r="BJ1927" s="13" t="s">
        <v>74</v>
      </c>
      <c r="BK1927" s="116">
        <f>ROUND(I1927*H1927,2)</f>
        <v>23800</v>
      </c>
      <c r="BL1927" s="13" t="s">
        <v>112</v>
      </c>
      <c r="BM1927" s="115" t="s">
        <v>4269</v>
      </c>
    </row>
    <row r="1928" spans="2:65" s="1" customFormat="1" ht="29.25">
      <c r="B1928" s="25"/>
      <c r="D1928" s="117" t="s">
        <v>114</v>
      </c>
      <c r="F1928" s="118" t="s">
        <v>4270</v>
      </c>
      <c r="L1928" s="25"/>
      <c r="M1928" s="119"/>
      <c r="T1928" s="46"/>
      <c r="AT1928" s="13" t="s">
        <v>114</v>
      </c>
      <c r="AU1928" s="13" t="s">
        <v>66</v>
      </c>
    </row>
    <row r="1929" spans="2:65" s="1" customFormat="1" ht="16.5" customHeight="1">
      <c r="B1929" s="104"/>
      <c r="C1929" s="105" t="s">
        <v>4271</v>
      </c>
      <c r="D1929" s="105" t="s">
        <v>107</v>
      </c>
      <c r="E1929" s="106" t="s">
        <v>4272</v>
      </c>
      <c r="F1929" s="107" t="s">
        <v>4273</v>
      </c>
      <c r="G1929" s="108" t="s">
        <v>124</v>
      </c>
      <c r="H1929" s="109">
        <v>20</v>
      </c>
      <c r="I1929" s="110">
        <v>1190</v>
      </c>
      <c r="J1929" s="110">
        <f>ROUND(I1929*H1929,2)</f>
        <v>23800</v>
      </c>
      <c r="K1929" s="107" t="s">
        <v>111</v>
      </c>
      <c r="L1929" s="25"/>
      <c r="M1929" s="111" t="s">
        <v>3</v>
      </c>
      <c r="N1929" s="112" t="s">
        <v>37</v>
      </c>
      <c r="O1929" s="113">
        <v>0</v>
      </c>
      <c r="P1929" s="113">
        <f>O1929*H1929</f>
        <v>0</v>
      </c>
      <c r="Q1929" s="113">
        <v>0</v>
      </c>
      <c r="R1929" s="113">
        <f>Q1929*H1929</f>
        <v>0</v>
      </c>
      <c r="S1929" s="113">
        <v>0</v>
      </c>
      <c r="T1929" s="114">
        <f>S1929*H1929</f>
        <v>0</v>
      </c>
      <c r="AR1929" s="115" t="s">
        <v>112</v>
      </c>
      <c r="AT1929" s="115" t="s">
        <v>107</v>
      </c>
      <c r="AU1929" s="115" t="s">
        <v>66</v>
      </c>
      <c r="AY1929" s="13" t="s">
        <v>113</v>
      </c>
      <c r="BE1929" s="116">
        <f>IF(N1929="základní",J1929,0)</f>
        <v>23800</v>
      </c>
      <c r="BF1929" s="116">
        <f>IF(N1929="snížená",J1929,0)</f>
        <v>0</v>
      </c>
      <c r="BG1929" s="116">
        <f>IF(N1929="zákl. přenesená",J1929,0)</f>
        <v>0</v>
      </c>
      <c r="BH1929" s="116">
        <f>IF(N1929="sníž. přenesená",J1929,0)</f>
        <v>0</v>
      </c>
      <c r="BI1929" s="116">
        <f>IF(N1929="nulová",J1929,0)</f>
        <v>0</v>
      </c>
      <c r="BJ1929" s="13" t="s">
        <v>74</v>
      </c>
      <c r="BK1929" s="116">
        <f>ROUND(I1929*H1929,2)</f>
        <v>23800</v>
      </c>
      <c r="BL1929" s="13" t="s">
        <v>112</v>
      </c>
      <c r="BM1929" s="115" t="s">
        <v>4274</v>
      </c>
    </row>
    <row r="1930" spans="2:65" s="1" customFormat="1" ht="29.25">
      <c r="B1930" s="25"/>
      <c r="D1930" s="117" t="s">
        <v>114</v>
      </c>
      <c r="F1930" s="118" t="s">
        <v>4275</v>
      </c>
      <c r="L1930" s="25"/>
      <c r="M1930" s="119"/>
      <c r="T1930" s="46"/>
      <c r="AT1930" s="13" t="s">
        <v>114</v>
      </c>
      <c r="AU1930" s="13" t="s">
        <v>66</v>
      </c>
    </row>
    <row r="1931" spans="2:65" s="1" customFormat="1" ht="16.5" customHeight="1">
      <c r="B1931" s="104"/>
      <c r="C1931" s="105" t="s">
        <v>2199</v>
      </c>
      <c r="D1931" s="105" t="s">
        <v>107</v>
      </c>
      <c r="E1931" s="106" t="s">
        <v>4276</v>
      </c>
      <c r="F1931" s="107" t="s">
        <v>4277</v>
      </c>
      <c r="G1931" s="108" t="s">
        <v>124</v>
      </c>
      <c r="H1931" s="109">
        <v>20</v>
      </c>
      <c r="I1931" s="110">
        <v>1150</v>
      </c>
      <c r="J1931" s="110">
        <f>ROUND(I1931*H1931,2)</f>
        <v>23000</v>
      </c>
      <c r="K1931" s="107" t="s">
        <v>111</v>
      </c>
      <c r="L1931" s="25"/>
      <c r="M1931" s="111" t="s">
        <v>3</v>
      </c>
      <c r="N1931" s="112" t="s">
        <v>37</v>
      </c>
      <c r="O1931" s="113">
        <v>0</v>
      </c>
      <c r="P1931" s="113">
        <f>O1931*H1931</f>
        <v>0</v>
      </c>
      <c r="Q1931" s="113">
        <v>0</v>
      </c>
      <c r="R1931" s="113">
        <f>Q1931*H1931</f>
        <v>0</v>
      </c>
      <c r="S1931" s="113">
        <v>0</v>
      </c>
      <c r="T1931" s="114">
        <f>S1931*H1931</f>
        <v>0</v>
      </c>
      <c r="AR1931" s="115" t="s">
        <v>112</v>
      </c>
      <c r="AT1931" s="115" t="s">
        <v>107</v>
      </c>
      <c r="AU1931" s="115" t="s">
        <v>66</v>
      </c>
      <c r="AY1931" s="13" t="s">
        <v>113</v>
      </c>
      <c r="BE1931" s="116">
        <f>IF(N1931="základní",J1931,0)</f>
        <v>23000</v>
      </c>
      <c r="BF1931" s="116">
        <f>IF(N1931="snížená",J1931,0)</f>
        <v>0</v>
      </c>
      <c r="BG1931" s="116">
        <f>IF(N1931="zákl. přenesená",J1931,0)</f>
        <v>0</v>
      </c>
      <c r="BH1931" s="116">
        <f>IF(N1931="sníž. přenesená",J1931,0)</f>
        <v>0</v>
      </c>
      <c r="BI1931" s="116">
        <f>IF(N1931="nulová",J1931,0)</f>
        <v>0</v>
      </c>
      <c r="BJ1931" s="13" t="s">
        <v>74</v>
      </c>
      <c r="BK1931" s="116">
        <f>ROUND(I1931*H1931,2)</f>
        <v>23000</v>
      </c>
      <c r="BL1931" s="13" t="s">
        <v>112</v>
      </c>
      <c r="BM1931" s="115" t="s">
        <v>4278</v>
      </c>
    </row>
    <row r="1932" spans="2:65" s="1" customFormat="1" ht="29.25">
      <c r="B1932" s="25"/>
      <c r="D1932" s="117" t="s">
        <v>114</v>
      </c>
      <c r="F1932" s="118" t="s">
        <v>4279</v>
      </c>
      <c r="L1932" s="25"/>
      <c r="M1932" s="119"/>
      <c r="T1932" s="46"/>
      <c r="AT1932" s="13" t="s">
        <v>114</v>
      </c>
      <c r="AU1932" s="13" t="s">
        <v>66</v>
      </c>
    </row>
    <row r="1933" spans="2:65" s="1" customFormat="1" ht="16.5" customHeight="1">
      <c r="B1933" s="104"/>
      <c r="C1933" s="105" t="s">
        <v>4280</v>
      </c>
      <c r="D1933" s="105" t="s">
        <v>107</v>
      </c>
      <c r="E1933" s="106" t="s">
        <v>4281</v>
      </c>
      <c r="F1933" s="107" t="s">
        <v>4282</v>
      </c>
      <c r="G1933" s="108" t="s">
        <v>124</v>
      </c>
      <c r="H1933" s="109">
        <v>5</v>
      </c>
      <c r="I1933" s="110">
        <v>2110</v>
      </c>
      <c r="J1933" s="110">
        <f>ROUND(I1933*H1933,2)</f>
        <v>10550</v>
      </c>
      <c r="K1933" s="107" t="s">
        <v>111</v>
      </c>
      <c r="L1933" s="25"/>
      <c r="M1933" s="111" t="s">
        <v>3</v>
      </c>
      <c r="N1933" s="112" t="s">
        <v>37</v>
      </c>
      <c r="O1933" s="113">
        <v>0</v>
      </c>
      <c r="P1933" s="113">
        <f>O1933*H1933</f>
        <v>0</v>
      </c>
      <c r="Q1933" s="113">
        <v>0</v>
      </c>
      <c r="R1933" s="113">
        <f>Q1933*H1933</f>
        <v>0</v>
      </c>
      <c r="S1933" s="113">
        <v>0</v>
      </c>
      <c r="T1933" s="114">
        <f>S1933*H1933</f>
        <v>0</v>
      </c>
      <c r="AR1933" s="115" t="s">
        <v>112</v>
      </c>
      <c r="AT1933" s="115" t="s">
        <v>107</v>
      </c>
      <c r="AU1933" s="115" t="s">
        <v>66</v>
      </c>
      <c r="AY1933" s="13" t="s">
        <v>113</v>
      </c>
      <c r="BE1933" s="116">
        <f>IF(N1933="základní",J1933,0)</f>
        <v>10550</v>
      </c>
      <c r="BF1933" s="116">
        <f>IF(N1933="snížená",J1933,0)</f>
        <v>0</v>
      </c>
      <c r="BG1933" s="116">
        <f>IF(N1933="zákl. přenesená",J1933,0)</f>
        <v>0</v>
      </c>
      <c r="BH1933" s="116">
        <f>IF(N1933="sníž. přenesená",J1933,0)</f>
        <v>0</v>
      </c>
      <c r="BI1933" s="116">
        <f>IF(N1933="nulová",J1933,0)</f>
        <v>0</v>
      </c>
      <c r="BJ1933" s="13" t="s">
        <v>74</v>
      </c>
      <c r="BK1933" s="116">
        <f>ROUND(I1933*H1933,2)</f>
        <v>10550</v>
      </c>
      <c r="BL1933" s="13" t="s">
        <v>112</v>
      </c>
      <c r="BM1933" s="115" t="s">
        <v>4283</v>
      </c>
    </row>
    <row r="1934" spans="2:65" s="1" customFormat="1" ht="29.25">
      <c r="B1934" s="25"/>
      <c r="D1934" s="117" t="s">
        <v>114</v>
      </c>
      <c r="F1934" s="118" t="s">
        <v>4284</v>
      </c>
      <c r="L1934" s="25"/>
      <c r="M1934" s="119"/>
      <c r="T1934" s="46"/>
      <c r="AT1934" s="13" t="s">
        <v>114</v>
      </c>
      <c r="AU1934" s="13" t="s">
        <v>66</v>
      </c>
    </row>
    <row r="1935" spans="2:65" s="1" customFormat="1" ht="16.5" customHeight="1">
      <c r="B1935" s="104"/>
      <c r="C1935" s="105" t="s">
        <v>2203</v>
      </c>
      <c r="D1935" s="105" t="s">
        <v>107</v>
      </c>
      <c r="E1935" s="106" t="s">
        <v>4285</v>
      </c>
      <c r="F1935" s="107" t="s">
        <v>4286</v>
      </c>
      <c r="G1935" s="108" t="s">
        <v>124</v>
      </c>
      <c r="H1935" s="109">
        <v>5</v>
      </c>
      <c r="I1935" s="110">
        <v>2060</v>
      </c>
      <c r="J1935" s="110">
        <f>ROUND(I1935*H1935,2)</f>
        <v>10300</v>
      </c>
      <c r="K1935" s="107" t="s">
        <v>111</v>
      </c>
      <c r="L1935" s="25"/>
      <c r="M1935" s="111" t="s">
        <v>3</v>
      </c>
      <c r="N1935" s="112" t="s">
        <v>37</v>
      </c>
      <c r="O1935" s="113">
        <v>0</v>
      </c>
      <c r="P1935" s="113">
        <f>O1935*H1935</f>
        <v>0</v>
      </c>
      <c r="Q1935" s="113">
        <v>0</v>
      </c>
      <c r="R1935" s="113">
        <f>Q1935*H1935</f>
        <v>0</v>
      </c>
      <c r="S1935" s="113">
        <v>0</v>
      </c>
      <c r="T1935" s="114">
        <f>S1935*H1935</f>
        <v>0</v>
      </c>
      <c r="AR1935" s="115" t="s">
        <v>112</v>
      </c>
      <c r="AT1935" s="115" t="s">
        <v>107</v>
      </c>
      <c r="AU1935" s="115" t="s">
        <v>66</v>
      </c>
      <c r="AY1935" s="13" t="s">
        <v>113</v>
      </c>
      <c r="BE1935" s="116">
        <f>IF(N1935="základní",J1935,0)</f>
        <v>10300</v>
      </c>
      <c r="BF1935" s="116">
        <f>IF(N1935="snížená",J1935,0)</f>
        <v>0</v>
      </c>
      <c r="BG1935" s="116">
        <f>IF(N1935="zákl. přenesená",J1935,0)</f>
        <v>0</v>
      </c>
      <c r="BH1935" s="116">
        <f>IF(N1935="sníž. přenesená",J1935,0)</f>
        <v>0</v>
      </c>
      <c r="BI1935" s="116">
        <f>IF(N1935="nulová",J1935,0)</f>
        <v>0</v>
      </c>
      <c r="BJ1935" s="13" t="s">
        <v>74</v>
      </c>
      <c r="BK1935" s="116">
        <f>ROUND(I1935*H1935,2)</f>
        <v>10300</v>
      </c>
      <c r="BL1935" s="13" t="s">
        <v>112</v>
      </c>
      <c r="BM1935" s="115" t="s">
        <v>4287</v>
      </c>
    </row>
    <row r="1936" spans="2:65" s="1" customFormat="1" ht="29.25">
      <c r="B1936" s="25"/>
      <c r="D1936" s="117" t="s">
        <v>114</v>
      </c>
      <c r="F1936" s="118" t="s">
        <v>4288</v>
      </c>
      <c r="L1936" s="25"/>
      <c r="M1936" s="119"/>
      <c r="T1936" s="46"/>
      <c r="AT1936" s="13" t="s">
        <v>114</v>
      </c>
      <c r="AU1936" s="13" t="s">
        <v>66</v>
      </c>
    </row>
    <row r="1937" spans="2:65" s="1" customFormat="1" ht="24.2" customHeight="1">
      <c r="B1937" s="104"/>
      <c r="C1937" s="105" t="s">
        <v>4289</v>
      </c>
      <c r="D1937" s="105" t="s">
        <v>107</v>
      </c>
      <c r="E1937" s="106" t="s">
        <v>4290</v>
      </c>
      <c r="F1937" s="107" t="s">
        <v>4291</v>
      </c>
      <c r="G1937" s="108" t="s">
        <v>110</v>
      </c>
      <c r="H1937" s="109">
        <v>10</v>
      </c>
      <c r="I1937" s="110">
        <v>5840</v>
      </c>
      <c r="J1937" s="110">
        <f>ROUND(I1937*H1937,2)</f>
        <v>58400</v>
      </c>
      <c r="K1937" s="107" t="s">
        <v>111</v>
      </c>
      <c r="L1937" s="25"/>
      <c r="M1937" s="111" t="s">
        <v>3</v>
      </c>
      <c r="N1937" s="112" t="s">
        <v>37</v>
      </c>
      <c r="O1937" s="113">
        <v>0</v>
      </c>
      <c r="P1937" s="113">
        <f>O1937*H1937</f>
        <v>0</v>
      </c>
      <c r="Q1937" s="113">
        <v>0</v>
      </c>
      <c r="R1937" s="113">
        <f>Q1937*H1937</f>
        <v>0</v>
      </c>
      <c r="S1937" s="113">
        <v>0</v>
      </c>
      <c r="T1937" s="114">
        <f>S1937*H1937</f>
        <v>0</v>
      </c>
      <c r="AR1937" s="115" t="s">
        <v>112</v>
      </c>
      <c r="AT1937" s="115" t="s">
        <v>107</v>
      </c>
      <c r="AU1937" s="115" t="s">
        <v>66</v>
      </c>
      <c r="AY1937" s="13" t="s">
        <v>113</v>
      </c>
      <c r="BE1937" s="116">
        <f>IF(N1937="základní",J1937,0)</f>
        <v>58400</v>
      </c>
      <c r="BF1937" s="116">
        <f>IF(N1937="snížená",J1937,0)</f>
        <v>0</v>
      </c>
      <c r="BG1937" s="116">
        <f>IF(N1937="zákl. přenesená",J1937,0)</f>
        <v>0</v>
      </c>
      <c r="BH1937" s="116">
        <f>IF(N1937="sníž. přenesená",J1937,0)</f>
        <v>0</v>
      </c>
      <c r="BI1937" s="116">
        <f>IF(N1937="nulová",J1937,0)</f>
        <v>0</v>
      </c>
      <c r="BJ1937" s="13" t="s">
        <v>74</v>
      </c>
      <c r="BK1937" s="116">
        <f>ROUND(I1937*H1937,2)</f>
        <v>58400</v>
      </c>
      <c r="BL1937" s="13" t="s">
        <v>112</v>
      </c>
      <c r="BM1937" s="115" t="s">
        <v>4292</v>
      </c>
    </row>
    <row r="1938" spans="2:65" s="1" customFormat="1" ht="78">
      <c r="B1938" s="25"/>
      <c r="D1938" s="117" t="s">
        <v>114</v>
      </c>
      <c r="F1938" s="118" t="s">
        <v>4293</v>
      </c>
      <c r="L1938" s="25"/>
      <c r="M1938" s="119"/>
      <c r="T1938" s="46"/>
      <c r="AT1938" s="13" t="s">
        <v>114</v>
      </c>
      <c r="AU1938" s="13" t="s">
        <v>66</v>
      </c>
    </row>
    <row r="1939" spans="2:65" s="1" customFormat="1" ht="24.2" customHeight="1">
      <c r="B1939" s="104"/>
      <c r="C1939" s="105" t="s">
        <v>2208</v>
      </c>
      <c r="D1939" s="105" t="s">
        <v>107</v>
      </c>
      <c r="E1939" s="106" t="s">
        <v>4294</v>
      </c>
      <c r="F1939" s="107" t="s">
        <v>4295</v>
      </c>
      <c r="G1939" s="108" t="s">
        <v>110</v>
      </c>
      <c r="H1939" s="109">
        <v>10</v>
      </c>
      <c r="I1939" s="110">
        <v>5840</v>
      </c>
      <c r="J1939" s="110">
        <f>ROUND(I1939*H1939,2)</f>
        <v>58400</v>
      </c>
      <c r="K1939" s="107" t="s">
        <v>111</v>
      </c>
      <c r="L1939" s="25"/>
      <c r="M1939" s="111" t="s">
        <v>3</v>
      </c>
      <c r="N1939" s="112" t="s">
        <v>37</v>
      </c>
      <c r="O1939" s="113">
        <v>0</v>
      </c>
      <c r="P1939" s="113">
        <f>O1939*H1939</f>
        <v>0</v>
      </c>
      <c r="Q1939" s="113">
        <v>0</v>
      </c>
      <c r="R1939" s="113">
        <f>Q1939*H1939</f>
        <v>0</v>
      </c>
      <c r="S1939" s="113">
        <v>0</v>
      </c>
      <c r="T1939" s="114">
        <f>S1939*H1939</f>
        <v>0</v>
      </c>
      <c r="AR1939" s="115" t="s">
        <v>112</v>
      </c>
      <c r="AT1939" s="115" t="s">
        <v>107</v>
      </c>
      <c r="AU1939" s="115" t="s">
        <v>66</v>
      </c>
      <c r="AY1939" s="13" t="s">
        <v>113</v>
      </c>
      <c r="BE1939" s="116">
        <f>IF(N1939="základní",J1939,0)</f>
        <v>58400</v>
      </c>
      <c r="BF1939" s="116">
        <f>IF(N1939="snížená",J1939,0)</f>
        <v>0</v>
      </c>
      <c r="BG1939" s="116">
        <f>IF(N1939="zákl. přenesená",J1939,0)</f>
        <v>0</v>
      </c>
      <c r="BH1939" s="116">
        <f>IF(N1939="sníž. přenesená",J1939,0)</f>
        <v>0</v>
      </c>
      <c r="BI1939" s="116">
        <f>IF(N1939="nulová",J1939,0)</f>
        <v>0</v>
      </c>
      <c r="BJ1939" s="13" t="s">
        <v>74</v>
      </c>
      <c r="BK1939" s="116">
        <f>ROUND(I1939*H1939,2)</f>
        <v>58400</v>
      </c>
      <c r="BL1939" s="13" t="s">
        <v>112</v>
      </c>
      <c r="BM1939" s="115" t="s">
        <v>4296</v>
      </c>
    </row>
    <row r="1940" spans="2:65" s="1" customFormat="1" ht="78">
      <c r="B1940" s="25"/>
      <c r="D1940" s="117" t="s">
        <v>114</v>
      </c>
      <c r="F1940" s="118" t="s">
        <v>4297</v>
      </c>
      <c r="L1940" s="25"/>
      <c r="M1940" s="119"/>
      <c r="T1940" s="46"/>
      <c r="AT1940" s="13" t="s">
        <v>114</v>
      </c>
      <c r="AU1940" s="13" t="s">
        <v>66</v>
      </c>
    </row>
    <row r="1941" spans="2:65" s="1" customFormat="1" ht="24.2" customHeight="1">
      <c r="B1941" s="104"/>
      <c r="C1941" s="105" t="s">
        <v>4298</v>
      </c>
      <c r="D1941" s="105" t="s">
        <v>107</v>
      </c>
      <c r="E1941" s="106" t="s">
        <v>4299</v>
      </c>
      <c r="F1941" s="107" t="s">
        <v>4300</v>
      </c>
      <c r="G1941" s="108" t="s">
        <v>110</v>
      </c>
      <c r="H1941" s="109">
        <v>10</v>
      </c>
      <c r="I1941" s="110">
        <v>5840</v>
      </c>
      <c r="J1941" s="110">
        <f>ROUND(I1941*H1941,2)</f>
        <v>58400</v>
      </c>
      <c r="K1941" s="107" t="s">
        <v>111</v>
      </c>
      <c r="L1941" s="25"/>
      <c r="M1941" s="111" t="s">
        <v>3</v>
      </c>
      <c r="N1941" s="112" t="s">
        <v>37</v>
      </c>
      <c r="O1941" s="113">
        <v>0</v>
      </c>
      <c r="P1941" s="113">
        <f>O1941*H1941</f>
        <v>0</v>
      </c>
      <c r="Q1941" s="113">
        <v>0</v>
      </c>
      <c r="R1941" s="113">
        <f>Q1941*H1941</f>
        <v>0</v>
      </c>
      <c r="S1941" s="113">
        <v>0</v>
      </c>
      <c r="T1941" s="114">
        <f>S1941*H1941</f>
        <v>0</v>
      </c>
      <c r="AR1941" s="115" t="s">
        <v>112</v>
      </c>
      <c r="AT1941" s="115" t="s">
        <v>107</v>
      </c>
      <c r="AU1941" s="115" t="s">
        <v>66</v>
      </c>
      <c r="AY1941" s="13" t="s">
        <v>113</v>
      </c>
      <c r="BE1941" s="116">
        <f>IF(N1941="základní",J1941,0)</f>
        <v>58400</v>
      </c>
      <c r="BF1941" s="116">
        <f>IF(N1941="snížená",J1941,0)</f>
        <v>0</v>
      </c>
      <c r="BG1941" s="116">
        <f>IF(N1941="zákl. přenesená",J1941,0)</f>
        <v>0</v>
      </c>
      <c r="BH1941" s="116">
        <f>IF(N1941="sníž. přenesená",J1941,0)</f>
        <v>0</v>
      </c>
      <c r="BI1941" s="116">
        <f>IF(N1941="nulová",J1941,0)</f>
        <v>0</v>
      </c>
      <c r="BJ1941" s="13" t="s">
        <v>74</v>
      </c>
      <c r="BK1941" s="116">
        <f>ROUND(I1941*H1941,2)</f>
        <v>58400</v>
      </c>
      <c r="BL1941" s="13" t="s">
        <v>112</v>
      </c>
      <c r="BM1941" s="115" t="s">
        <v>4301</v>
      </c>
    </row>
    <row r="1942" spans="2:65" s="1" customFormat="1" ht="78">
      <c r="B1942" s="25"/>
      <c r="D1942" s="117" t="s">
        <v>114</v>
      </c>
      <c r="F1942" s="118" t="s">
        <v>4302</v>
      </c>
      <c r="L1942" s="25"/>
      <c r="M1942" s="119"/>
      <c r="T1942" s="46"/>
      <c r="AT1942" s="13" t="s">
        <v>114</v>
      </c>
      <c r="AU1942" s="13" t="s">
        <v>66</v>
      </c>
    </row>
    <row r="1943" spans="2:65" s="1" customFormat="1" ht="16.5" customHeight="1">
      <c r="B1943" s="104"/>
      <c r="C1943" s="105" t="s">
        <v>2212</v>
      </c>
      <c r="D1943" s="105" t="s">
        <v>107</v>
      </c>
      <c r="E1943" s="106" t="s">
        <v>4303</v>
      </c>
      <c r="F1943" s="107" t="s">
        <v>4304</v>
      </c>
      <c r="G1943" s="108" t="s">
        <v>110</v>
      </c>
      <c r="H1943" s="109">
        <v>10</v>
      </c>
      <c r="I1943" s="110">
        <v>2920</v>
      </c>
      <c r="J1943" s="110">
        <f>ROUND(I1943*H1943,2)</f>
        <v>29200</v>
      </c>
      <c r="K1943" s="107" t="s">
        <v>111</v>
      </c>
      <c r="L1943" s="25"/>
      <c r="M1943" s="111" t="s">
        <v>3</v>
      </c>
      <c r="N1943" s="112" t="s">
        <v>37</v>
      </c>
      <c r="O1943" s="113">
        <v>0</v>
      </c>
      <c r="P1943" s="113">
        <f>O1943*H1943</f>
        <v>0</v>
      </c>
      <c r="Q1943" s="113">
        <v>0</v>
      </c>
      <c r="R1943" s="113">
        <f>Q1943*H1943</f>
        <v>0</v>
      </c>
      <c r="S1943" s="113">
        <v>0</v>
      </c>
      <c r="T1943" s="114">
        <f>S1943*H1943</f>
        <v>0</v>
      </c>
      <c r="AR1943" s="115" t="s">
        <v>112</v>
      </c>
      <c r="AT1943" s="115" t="s">
        <v>107</v>
      </c>
      <c r="AU1943" s="115" t="s">
        <v>66</v>
      </c>
      <c r="AY1943" s="13" t="s">
        <v>113</v>
      </c>
      <c r="BE1943" s="116">
        <f>IF(N1943="základní",J1943,0)</f>
        <v>29200</v>
      </c>
      <c r="BF1943" s="116">
        <f>IF(N1943="snížená",J1943,0)</f>
        <v>0</v>
      </c>
      <c r="BG1943" s="116">
        <f>IF(N1943="zákl. přenesená",J1943,0)</f>
        <v>0</v>
      </c>
      <c r="BH1943" s="116">
        <f>IF(N1943="sníž. přenesená",J1943,0)</f>
        <v>0</v>
      </c>
      <c r="BI1943" s="116">
        <f>IF(N1943="nulová",J1943,0)</f>
        <v>0</v>
      </c>
      <c r="BJ1943" s="13" t="s">
        <v>74</v>
      </c>
      <c r="BK1943" s="116">
        <f>ROUND(I1943*H1943,2)</f>
        <v>29200</v>
      </c>
      <c r="BL1943" s="13" t="s">
        <v>112</v>
      </c>
      <c r="BM1943" s="115" t="s">
        <v>4305</v>
      </c>
    </row>
    <row r="1944" spans="2:65" s="1" customFormat="1" ht="19.5">
      <c r="B1944" s="25"/>
      <c r="D1944" s="117" t="s">
        <v>114</v>
      </c>
      <c r="F1944" s="118" t="s">
        <v>4306</v>
      </c>
      <c r="L1944" s="25"/>
      <c r="M1944" s="119"/>
      <c r="T1944" s="46"/>
      <c r="AT1944" s="13" t="s">
        <v>114</v>
      </c>
      <c r="AU1944" s="13" t="s">
        <v>66</v>
      </c>
    </row>
    <row r="1945" spans="2:65" s="1" customFormat="1" ht="16.5" customHeight="1">
      <c r="B1945" s="104"/>
      <c r="C1945" s="105" t="s">
        <v>4307</v>
      </c>
      <c r="D1945" s="105" t="s">
        <v>107</v>
      </c>
      <c r="E1945" s="106" t="s">
        <v>4308</v>
      </c>
      <c r="F1945" s="107" t="s">
        <v>4309</v>
      </c>
      <c r="G1945" s="108" t="s">
        <v>110</v>
      </c>
      <c r="H1945" s="109">
        <v>10</v>
      </c>
      <c r="I1945" s="110">
        <v>2920</v>
      </c>
      <c r="J1945" s="110">
        <f>ROUND(I1945*H1945,2)</f>
        <v>29200</v>
      </c>
      <c r="K1945" s="107" t="s">
        <v>111</v>
      </c>
      <c r="L1945" s="25"/>
      <c r="M1945" s="111" t="s">
        <v>3</v>
      </c>
      <c r="N1945" s="112" t="s">
        <v>37</v>
      </c>
      <c r="O1945" s="113">
        <v>0</v>
      </c>
      <c r="P1945" s="113">
        <f>O1945*H1945</f>
        <v>0</v>
      </c>
      <c r="Q1945" s="113">
        <v>0</v>
      </c>
      <c r="R1945" s="113">
        <f>Q1945*H1945</f>
        <v>0</v>
      </c>
      <c r="S1945" s="113">
        <v>0</v>
      </c>
      <c r="T1945" s="114">
        <f>S1945*H1945</f>
        <v>0</v>
      </c>
      <c r="AR1945" s="115" t="s">
        <v>112</v>
      </c>
      <c r="AT1945" s="115" t="s">
        <v>107</v>
      </c>
      <c r="AU1945" s="115" t="s">
        <v>66</v>
      </c>
      <c r="AY1945" s="13" t="s">
        <v>113</v>
      </c>
      <c r="BE1945" s="116">
        <f>IF(N1945="základní",J1945,0)</f>
        <v>29200</v>
      </c>
      <c r="BF1945" s="116">
        <f>IF(N1945="snížená",J1945,0)</f>
        <v>0</v>
      </c>
      <c r="BG1945" s="116">
        <f>IF(N1945="zákl. přenesená",J1945,0)</f>
        <v>0</v>
      </c>
      <c r="BH1945" s="116">
        <f>IF(N1945="sníž. přenesená",J1945,0)</f>
        <v>0</v>
      </c>
      <c r="BI1945" s="116">
        <f>IF(N1945="nulová",J1945,0)</f>
        <v>0</v>
      </c>
      <c r="BJ1945" s="13" t="s">
        <v>74</v>
      </c>
      <c r="BK1945" s="116">
        <f>ROUND(I1945*H1945,2)</f>
        <v>29200</v>
      </c>
      <c r="BL1945" s="13" t="s">
        <v>112</v>
      </c>
      <c r="BM1945" s="115" t="s">
        <v>4310</v>
      </c>
    </row>
    <row r="1946" spans="2:65" s="1" customFormat="1" ht="19.5">
      <c r="B1946" s="25"/>
      <c r="D1946" s="117" t="s">
        <v>114</v>
      </c>
      <c r="F1946" s="118" t="s">
        <v>4311</v>
      </c>
      <c r="L1946" s="25"/>
      <c r="M1946" s="119"/>
      <c r="T1946" s="46"/>
      <c r="AT1946" s="13" t="s">
        <v>114</v>
      </c>
      <c r="AU1946" s="13" t="s">
        <v>66</v>
      </c>
    </row>
    <row r="1947" spans="2:65" s="1" customFormat="1" ht="16.5" customHeight="1">
      <c r="B1947" s="104"/>
      <c r="C1947" s="105" t="s">
        <v>2217</v>
      </c>
      <c r="D1947" s="105" t="s">
        <v>107</v>
      </c>
      <c r="E1947" s="106" t="s">
        <v>4312</v>
      </c>
      <c r="F1947" s="107" t="s">
        <v>4313</v>
      </c>
      <c r="G1947" s="108" t="s">
        <v>110</v>
      </c>
      <c r="H1947" s="109">
        <v>10</v>
      </c>
      <c r="I1947" s="110">
        <v>2920</v>
      </c>
      <c r="J1947" s="110">
        <f>ROUND(I1947*H1947,2)</f>
        <v>29200</v>
      </c>
      <c r="K1947" s="107" t="s">
        <v>111</v>
      </c>
      <c r="L1947" s="25"/>
      <c r="M1947" s="111" t="s">
        <v>3</v>
      </c>
      <c r="N1947" s="112" t="s">
        <v>37</v>
      </c>
      <c r="O1947" s="113">
        <v>0</v>
      </c>
      <c r="P1947" s="113">
        <f>O1947*H1947</f>
        <v>0</v>
      </c>
      <c r="Q1947" s="113">
        <v>0</v>
      </c>
      <c r="R1947" s="113">
        <f>Q1947*H1947</f>
        <v>0</v>
      </c>
      <c r="S1947" s="113">
        <v>0</v>
      </c>
      <c r="T1947" s="114">
        <f>S1947*H1947</f>
        <v>0</v>
      </c>
      <c r="AR1947" s="115" t="s">
        <v>112</v>
      </c>
      <c r="AT1947" s="115" t="s">
        <v>107</v>
      </c>
      <c r="AU1947" s="115" t="s">
        <v>66</v>
      </c>
      <c r="AY1947" s="13" t="s">
        <v>113</v>
      </c>
      <c r="BE1947" s="116">
        <f>IF(N1947="základní",J1947,0)</f>
        <v>29200</v>
      </c>
      <c r="BF1947" s="116">
        <f>IF(N1947="snížená",J1947,0)</f>
        <v>0</v>
      </c>
      <c r="BG1947" s="116">
        <f>IF(N1947="zákl. přenesená",J1947,0)</f>
        <v>0</v>
      </c>
      <c r="BH1947" s="116">
        <f>IF(N1947="sníž. přenesená",J1947,0)</f>
        <v>0</v>
      </c>
      <c r="BI1947" s="116">
        <f>IF(N1947="nulová",J1947,0)</f>
        <v>0</v>
      </c>
      <c r="BJ1947" s="13" t="s">
        <v>74</v>
      </c>
      <c r="BK1947" s="116">
        <f>ROUND(I1947*H1947,2)</f>
        <v>29200</v>
      </c>
      <c r="BL1947" s="13" t="s">
        <v>112</v>
      </c>
      <c r="BM1947" s="115" t="s">
        <v>4314</v>
      </c>
    </row>
    <row r="1948" spans="2:65" s="1" customFormat="1" ht="19.5">
      <c r="B1948" s="25"/>
      <c r="D1948" s="117" t="s">
        <v>114</v>
      </c>
      <c r="F1948" s="118" t="s">
        <v>4315</v>
      </c>
      <c r="L1948" s="25"/>
      <c r="M1948" s="119"/>
      <c r="T1948" s="46"/>
      <c r="AT1948" s="13" t="s">
        <v>114</v>
      </c>
      <c r="AU1948" s="13" t="s">
        <v>66</v>
      </c>
    </row>
    <row r="1949" spans="2:65" s="1" customFormat="1" ht="16.5" customHeight="1">
      <c r="B1949" s="104"/>
      <c r="C1949" s="105" t="s">
        <v>4316</v>
      </c>
      <c r="D1949" s="105" t="s">
        <v>107</v>
      </c>
      <c r="E1949" s="106" t="s">
        <v>4317</v>
      </c>
      <c r="F1949" s="107" t="s">
        <v>4318</v>
      </c>
      <c r="G1949" s="108" t="s">
        <v>110</v>
      </c>
      <c r="H1949" s="109">
        <v>10</v>
      </c>
      <c r="I1949" s="110">
        <v>2590</v>
      </c>
      <c r="J1949" s="110">
        <f>ROUND(I1949*H1949,2)</f>
        <v>25900</v>
      </c>
      <c r="K1949" s="107" t="s">
        <v>111</v>
      </c>
      <c r="L1949" s="25"/>
      <c r="M1949" s="111" t="s">
        <v>3</v>
      </c>
      <c r="N1949" s="112" t="s">
        <v>37</v>
      </c>
      <c r="O1949" s="113">
        <v>0</v>
      </c>
      <c r="P1949" s="113">
        <f>O1949*H1949</f>
        <v>0</v>
      </c>
      <c r="Q1949" s="113">
        <v>0</v>
      </c>
      <c r="R1949" s="113">
        <f>Q1949*H1949</f>
        <v>0</v>
      </c>
      <c r="S1949" s="113">
        <v>0</v>
      </c>
      <c r="T1949" s="114">
        <f>S1949*H1949</f>
        <v>0</v>
      </c>
      <c r="AR1949" s="115" t="s">
        <v>112</v>
      </c>
      <c r="AT1949" s="115" t="s">
        <v>107</v>
      </c>
      <c r="AU1949" s="115" t="s">
        <v>66</v>
      </c>
      <c r="AY1949" s="13" t="s">
        <v>113</v>
      </c>
      <c r="BE1949" s="116">
        <f>IF(N1949="základní",J1949,0)</f>
        <v>25900</v>
      </c>
      <c r="BF1949" s="116">
        <f>IF(N1949="snížená",J1949,0)</f>
        <v>0</v>
      </c>
      <c r="BG1949" s="116">
        <f>IF(N1949="zákl. přenesená",J1949,0)</f>
        <v>0</v>
      </c>
      <c r="BH1949" s="116">
        <f>IF(N1949="sníž. přenesená",J1949,0)</f>
        <v>0</v>
      </c>
      <c r="BI1949" s="116">
        <f>IF(N1949="nulová",J1949,0)</f>
        <v>0</v>
      </c>
      <c r="BJ1949" s="13" t="s">
        <v>74</v>
      </c>
      <c r="BK1949" s="116">
        <f>ROUND(I1949*H1949,2)</f>
        <v>25900</v>
      </c>
      <c r="BL1949" s="13" t="s">
        <v>112</v>
      </c>
      <c r="BM1949" s="115" t="s">
        <v>4319</v>
      </c>
    </row>
    <row r="1950" spans="2:65" s="1" customFormat="1" ht="19.5">
      <c r="B1950" s="25"/>
      <c r="D1950" s="117" t="s">
        <v>114</v>
      </c>
      <c r="F1950" s="118" t="s">
        <v>4320</v>
      </c>
      <c r="L1950" s="25"/>
      <c r="M1950" s="119"/>
      <c r="T1950" s="46"/>
      <c r="AT1950" s="13" t="s">
        <v>114</v>
      </c>
      <c r="AU1950" s="13" t="s">
        <v>66</v>
      </c>
    </row>
    <row r="1951" spans="2:65" s="1" customFormat="1" ht="16.5" customHeight="1">
      <c r="B1951" s="104"/>
      <c r="C1951" s="105" t="s">
        <v>2221</v>
      </c>
      <c r="D1951" s="105" t="s">
        <v>107</v>
      </c>
      <c r="E1951" s="106" t="s">
        <v>4321</v>
      </c>
      <c r="F1951" s="107" t="s">
        <v>4322</v>
      </c>
      <c r="G1951" s="108" t="s">
        <v>110</v>
      </c>
      <c r="H1951" s="109">
        <v>5</v>
      </c>
      <c r="I1951" s="110">
        <v>3180</v>
      </c>
      <c r="J1951" s="110">
        <f>ROUND(I1951*H1951,2)</f>
        <v>15900</v>
      </c>
      <c r="K1951" s="107" t="s">
        <v>111</v>
      </c>
      <c r="L1951" s="25"/>
      <c r="M1951" s="111" t="s">
        <v>3</v>
      </c>
      <c r="N1951" s="112" t="s">
        <v>37</v>
      </c>
      <c r="O1951" s="113">
        <v>0</v>
      </c>
      <c r="P1951" s="113">
        <f>O1951*H1951</f>
        <v>0</v>
      </c>
      <c r="Q1951" s="113">
        <v>0</v>
      </c>
      <c r="R1951" s="113">
        <f>Q1951*H1951</f>
        <v>0</v>
      </c>
      <c r="S1951" s="113">
        <v>0</v>
      </c>
      <c r="T1951" s="114">
        <f>S1951*H1951</f>
        <v>0</v>
      </c>
      <c r="AR1951" s="115" t="s">
        <v>112</v>
      </c>
      <c r="AT1951" s="115" t="s">
        <v>107</v>
      </c>
      <c r="AU1951" s="115" t="s">
        <v>66</v>
      </c>
      <c r="AY1951" s="13" t="s">
        <v>113</v>
      </c>
      <c r="BE1951" s="116">
        <f>IF(N1951="základní",J1951,0)</f>
        <v>15900</v>
      </c>
      <c r="BF1951" s="116">
        <f>IF(N1951="snížená",J1951,0)</f>
        <v>0</v>
      </c>
      <c r="BG1951" s="116">
        <f>IF(N1951="zákl. přenesená",J1951,0)</f>
        <v>0</v>
      </c>
      <c r="BH1951" s="116">
        <f>IF(N1951="sníž. přenesená",J1951,0)</f>
        <v>0</v>
      </c>
      <c r="BI1951" s="116">
        <f>IF(N1951="nulová",J1951,0)</f>
        <v>0</v>
      </c>
      <c r="BJ1951" s="13" t="s">
        <v>74</v>
      </c>
      <c r="BK1951" s="116">
        <f>ROUND(I1951*H1951,2)</f>
        <v>15900</v>
      </c>
      <c r="BL1951" s="13" t="s">
        <v>112</v>
      </c>
      <c r="BM1951" s="115" t="s">
        <v>4323</v>
      </c>
    </row>
    <row r="1952" spans="2:65" s="1" customFormat="1" ht="19.5">
      <c r="B1952" s="25"/>
      <c r="D1952" s="117" t="s">
        <v>114</v>
      </c>
      <c r="F1952" s="118" t="s">
        <v>4324</v>
      </c>
      <c r="L1952" s="25"/>
      <c r="M1952" s="119"/>
      <c r="T1952" s="46"/>
      <c r="AT1952" s="13" t="s">
        <v>114</v>
      </c>
      <c r="AU1952" s="13" t="s">
        <v>66</v>
      </c>
    </row>
    <row r="1953" spans="2:65" s="1" customFormat="1" ht="16.5" customHeight="1">
      <c r="B1953" s="104"/>
      <c r="C1953" s="105" t="s">
        <v>4325</v>
      </c>
      <c r="D1953" s="105" t="s">
        <v>107</v>
      </c>
      <c r="E1953" s="106" t="s">
        <v>4326</v>
      </c>
      <c r="F1953" s="107" t="s">
        <v>4327</v>
      </c>
      <c r="G1953" s="108" t="s">
        <v>110</v>
      </c>
      <c r="H1953" s="109">
        <v>10</v>
      </c>
      <c r="I1953" s="110">
        <v>2860</v>
      </c>
      <c r="J1953" s="110">
        <f>ROUND(I1953*H1953,2)</f>
        <v>28600</v>
      </c>
      <c r="K1953" s="107" t="s">
        <v>111</v>
      </c>
      <c r="L1953" s="25"/>
      <c r="M1953" s="111" t="s">
        <v>3</v>
      </c>
      <c r="N1953" s="112" t="s">
        <v>37</v>
      </c>
      <c r="O1953" s="113">
        <v>0</v>
      </c>
      <c r="P1953" s="113">
        <f>O1953*H1953</f>
        <v>0</v>
      </c>
      <c r="Q1953" s="113">
        <v>0</v>
      </c>
      <c r="R1953" s="113">
        <f>Q1953*H1953</f>
        <v>0</v>
      </c>
      <c r="S1953" s="113">
        <v>0</v>
      </c>
      <c r="T1953" s="114">
        <f>S1953*H1953</f>
        <v>0</v>
      </c>
      <c r="AR1953" s="115" t="s">
        <v>112</v>
      </c>
      <c r="AT1953" s="115" t="s">
        <v>107</v>
      </c>
      <c r="AU1953" s="115" t="s">
        <v>66</v>
      </c>
      <c r="AY1953" s="13" t="s">
        <v>113</v>
      </c>
      <c r="BE1953" s="116">
        <f>IF(N1953="základní",J1953,0)</f>
        <v>28600</v>
      </c>
      <c r="BF1953" s="116">
        <f>IF(N1953="snížená",J1953,0)</f>
        <v>0</v>
      </c>
      <c r="BG1953" s="116">
        <f>IF(N1953="zákl. přenesená",J1953,0)</f>
        <v>0</v>
      </c>
      <c r="BH1953" s="116">
        <f>IF(N1953="sníž. přenesená",J1953,0)</f>
        <v>0</v>
      </c>
      <c r="BI1953" s="116">
        <f>IF(N1953="nulová",J1953,0)</f>
        <v>0</v>
      </c>
      <c r="BJ1953" s="13" t="s">
        <v>74</v>
      </c>
      <c r="BK1953" s="116">
        <f>ROUND(I1953*H1953,2)</f>
        <v>28600</v>
      </c>
      <c r="BL1953" s="13" t="s">
        <v>112</v>
      </c>
      <c r="BM1953" s="115" t="s">
        <v>4328</v>
      </c>
    </row>
    <row r="1954" spans="2:65" s="1" customFormat="1" ht="19.5">
      <c r="B1954" s="25"/>
      <c r="D1954" s="117" t="s">
        <v>114</v>
      </c>
      <c r="F1954" s="118" t="s">
        <v>4329</v>
      </c>
      <c r="L1954" s="25"/>
      <c r="M1954" s="119"/>
      <c r="T1954" s="46"/>
      <c r="AT1954" s="13" t="s">
        <v>114</v>
      </c>
      <c r="AU1954" s="13" t="s">
        <v>66</v>
      </c>
    </row>
    <row r="1955" spans="2:65" s="1" customFormat="1" ht="16.5" customHeight="1">
      <c r="B1955" s="104"/>
      <c r="C1955" s="105" t="s">
        <v>2226</v>
      </c>
      <c r="D1955" s="105" t="s">
        <v>107</v>
      </c>
      <c r="E1955" s="106" t="s">
        <v>4330</v>
      </c>
      <c r="F1955" s="107" t="s">
        <v>4331</v>
      </c>
      <c r="G1955" s="108" t="s">
        <v>110</v>
      </c>
      <c r="H1955" s="109">
        <v>10</v>
      </c>
      <c r="I1955" s="110">
        <v>2860</v>
      </c>
      <c r="J1955" s="110">
        <f>ROUND(I1955*H1955,2)</f>
        <v>28600</v>
      </c>
      <c r="K1955" s="107" t="s">
        <v>111</v>
      </c>
      <c r="L1955" s="25"/>
      <c r="M1955" s="111" t="s">
        <v>3</v>
      </c>
      <c r="N1955" s="112" t="s">
        <v>37</v>
      </c>
      <c r="O1955" s="113">
        <v>0</v>
      </c>
      <c r="P1955" s="113">
        <f>O1955*H1955</f>
        <v>0</v>
      </c>
      <c r="Q1955" s="113">
        <v>0</v>
      </c>
      <c r="R1955" s="113">
        <f>Q1955*H1955</f>
        <v>0</v>
      </c>
      <c r="S1955" s="113">
        <v>0</v>
      </c>
      <c r="T1955" s="114">
        <f>S1955*H1955</f>
        <v>0</v>
      </c>
      <c r="AR1955" s="115" t="s">
        <v>112</v>
      </c>
      <c r="AT1955" s="115" t="s">
        <v>107</v>
      </c>
      <c r="AU1955" s="115" t="s">
        <v>66</v>
      </c>
      <c r="AY1955" s="13" t="s">
        <v>113</v>
      </c>
      <c r="BE1955" s="116">
        <f>IF(N1955="základní",J1955,0)</f>
        <v>28600</v>
      </c>
      <c r="BF1955" s="116">
        <f>IF(N1955="snížená",J1955,0)</f>
        <v>0</v>
      </c>
      <c r="BG1955" s="116">
        <f>IF(N1955="zákl. přenesená",J1955,0)</f>
        <v>0</v>
      </c>
      <c r="BH1955" s="116">
        <f>IF(N1955="sníž. přenesená",J1955,0)</f>
        <v>0</v>
      </c>
      <c r="BI1955" s="116">
        <f>IF(N1955="nulová",J1955,0)</f>
        <v>0</v>
      </c>
      <c r="BJ1955" s="13" t="s">
        <v>74</v>
      </c>
      <c r="BK1955" s="116">
        <f>ROUND(I1955*H1955,2)</f>
        <v>28600</v>
      </c>
      <c r="BL1955" s="13" t="s">
        <v>112</v>
      </c>
      <c r="BM1955" s="115" t="s">
        <v>4332</v>
      </c>
    </row>
    <row r="1956" spans="2:65" s="1" customFormat="1" ht="19.5">
      <c r="B1956" s="25"/>
      <c r="D1956" s="117" t="s">
        <v>114</v>
      </c>
      <c r="F1956" s="118" t="s">
        <v>4333</v>
      </c>
      <c r="L1956" s="25"/>
      <c r="M1956" s="119"/>
      <c r="T1956" s="46"/>
      <c r="AT1956" s="13" t="s">
        <v>114</v>
      </c>
      <c r="AU1956" s="13" t="s">
        <v>66</v>
      </c>
    </row>
    <row r="1957" spans="2:65" s="1" customFormat="1" ht="16.5" customHeight="1">
      <c r="B1957" s="104"/>
      <c r="C1957" s="105" t="s">
        <v>4334</v>
      </c>
      <c r="D1957" s="105" t="s">
        <v>107</v>
      </c>
      <c r="E1957" s="106" t="s">
        <v>4335</v>
      </c>
      <c r="F1957" s="107" t="s">
        <v>4336</v>
      </c>
      <c r="G1957" s="108" t="s">
        <v>110</v>
      </c>
      <c r="H1957" s="109">
        <v>1</v>
      </c>
      <c r="I1957" s="110">
        <v>2370</v>
      </c>
      <c r="J1957" s="110">
        <f>ROUND(I1957*H1957,2)</f>
        <v>2370</v>
      </c>
      <c r="K1957" s="107" t="s">
        <v>111</v>
      </c>
      <c r="L1957" s="25"/>
      <c r="M1957" s="111" t="s">
        <v>3</v>
      </c>
      <c r="N1957" s="112" t="s">
        <v>37</v>
      </c>
      <c r="O1957" s="113">
        <v>0</v>
      </c>
      <c r="P1957" s="113">
        <f>O1957*H1957</f>
        <v>0</v>
      </c>
      <c r="Q1957" s="113">
        <v>0</v>
      </c>
      <c r="R1957" s="113">
        <f>Q1957*H1957</f>
        <v>0</v>
      </c>
      <c r="S1957" s="113">
        <v>0</v>
      </c>
      <c r="T1957" s="114">
        <f>S1957*H1957</f>
        <v>0</v>
      </c>
      <c r="AR1957" s="115" t="s">
        <v>112</v>
      </c>
      <c r="AT1957" s="115" t="s">
        <v>107</v>
      </c>
      <c r="AU1957" s="115" t="s">
        <v>66</v>
      </c>
      <c r="AY1957" s="13" t="s">
        <v>113</v>
      </c>
      <c r="BE1957" s="116">
        <f>IF(N1957="základní",J1957,0)</f>
        <v>2370</v>
      </c>
      <c r="BF1957" s="116">
        <f>IF(N1957="snížená",J1957,0)</f>
        <v>0</v>
      </c>
      <c r="BG1957" s="116">
        <f>IF(N1957="zákl. přenesená",J1957,0)</f>
        <v>0</v>
      </c>
      <c r="BH1957" s="116">
        <f>IF(N1957="sníž. přenesená",J1957,0)</f>
        <v>0</v>
      </c>
      <c r="BI1957" s="116">
        <f>IF(N1957="nulová",J1957,0)</f>
        <v>0</v>
      </c>
      <c r="BJ1957" s="13" t="s">
        <v>74</v>
      </c>
      <c r="BK1957" s="116">
        <f>ROUND(I1957*H1957,2)</f>
        <v>2370</v>
      </c>
      <c r="BL1957" s="13" t="s">
        <v>112</v>
      </c>
      <c r="BM1957" s="115" t="s">
        <v>4337</v>
      </c>
    </row>
    <row r="1958" spans="2:65" s="1" customFormat="1" ht="19.5">
      <c r="B1958" s="25"/>
      <c r="D1958" s="117" t="s">
        <v>114</v>
      </c>
      <c r="F1958" s="118" t="s">
        <v>4338</v>
      </c>
      <c r="L1958" s="25"/>
      <c r="M1958" s="119"/>
      <c r="T1958" s="46"/>
      <c r="AT1958" s="13" t="s">
        <v>114</v>
      </c>
      <c r="AU1958" s="13" t="s">
        <v>66</v>
      </c>
    </row>
    <row r="1959" spans="2:65" s="1" customFormat="1" ht="16.5" customHeight="1">
      <c r="B1959" s="104"/>
      <c r="C1959" s="105" t="s">
        <v>2230</v>
      </c>
      <c r="D1959" s="105" t="s">
        <v>107</v>
      </c>
      <c r="E1959" s="106" t="s">
        <v>4339</v>
      </c>
      <c r="F1959" s="107" t="s">
        <v>4340</v>
      </c>
      <c r="G1959" s="108" t="s">
        <v>110</v>
      </c>
      <c r="H1959" s="109">
        <v>10</v>
      </c>
      <c r="I1959" s="110">
        <v>4380</v>
      </c>
      <c r="J1959" s="110">
        <f>ROUND(I1959*H1959,2)</f>
        <v>43800</v>
      </c>
      <c r="K1959" s="107" t="s">
        <v>111</v>
      </c>
      <c r="L1959" s="25"/>
      <c r="M1959" s="111" t="s">
        <v>3</v>
      </c>
      <c r="N1959" s="112" t="s">
        <v>37</v>
      </c>
      <c r="O1959" s="113">
        <v>0</v>
      </c>
      <c r="P1959" s="113">
        <f>O1959*H1959</f>
        <v>0</v>
      </c>
      <c r="Q1959" s="113">
        <v>0</v>
      </c>
      <c r="R1959" s="113">
        <f>Q1959*H1959</f>
        <v>0</v>
      </c>
      <c r="S1959" s="113">
        <v>0</v>
      </c>
      <c r="T1959" s="114">
        <f>S1959*H1959</f>
        <v>0</v>
      </c>
      <c r="AR1959" s="115" t="s">
        <v>112</v>
      </c>
      <c r="AT1959" s="115" t="s">
        <v>107</v>
      </c>
      <c r="AU1959" s="115" t="s">
        <v>66</v>
      </c>
      <c r="AY1959" s="13" t="s">
        <v>113</v>
      </c>
      <c r="BE1959" s="116">
        <f>IF(N1959="základní",J1959,0)</f>
        <v>43800</v>
      </c>
      <c r="BF1959" s="116">
        <f>IF(N1959="snížená",J1959,0)</f>
        <v>0</v>
      </c>
      <c r="BG1959" s="116">
        <f>IF(N1959="zákl. přenesená",J1959,0)</f>
        <v>0</v>
      </c>
      <c r="BH1959" s="116">
        <f>IF(N1959="sníž. přenesená",J1959,0)</f>
        <v>0</v>
      </c>
      <c r="BI1959" s="116">
        <f>IF(N1959="nulová",J1959,0)</f>
        <v>0</v>
      </c>
      <c r="BJ1959" s="13" t="s">
        <v>74</v>
      </c>
      <c r="BK1959" s="116">
        <f>ROUND(I1959*H1959,2)</f>
        <v>43800</v>
      </c>
      <c r="BL1959" s="13" t="s">
        <v>112</v>
      </c>
      <c r="BM1959" s="115" t="s">
        <v>4341</v>
      </c>
    </row>
    <row r="1960" spans="2:65" s="1" customFormat="1" ht="29.25">
      <c r="B1960" s="25"/>
      <c r="D1960" s="117" t="s">
        <v>114</v>
      </c>
      <c r="F1960" s="118" t="s">
        <v>4342</v>
      </c>
      <c r="L1960" s="25"/>
      <c r="M1960" s="119"/>
      <c r="T1960" s="46"/>
      <c r="AT1960" s="13" t="s">
        <v>114</v>
      </c>
      <c r="AU1960" s="13" t="s">
        <v>66</v>
      </c>
    </row>
    <row r="1961" spans="2:65" s="1" customFormat="1" ht="16.5" customHeight="1">
      <c r="B1961" s="104"/>
      <c r="C1961" s="105" t="s">
        <v>4343</v>
      </c>
      <c r="D1961" s="105" t="s">
        <v>107</v>
      </c>
      <c r="E1961" s="106" t="s">
        <v>4344</v>
      </c>
      <c r="F1961" s="107" t="s">
        <v>4345</v>
      </c>
      <c r="G1961" s="108" t="s">
        <v>110</v>
      </c>
      <c r="H1961" s="109">
        <v>10</v>
      </c>
      <c r="I1961" s="110">
        <v>4380</v>
      </c>
      <c r="J1961" s="110">
        <f>ROUND(I1961*H1961,2)</f>
        <v>43800</v>
      </c>
      <c r="K1961" s="107" t="s">
        <v>111</v>
      </c>
      <c r="L1961" s="25"/>
      <c r="M1961" s="111" t="s">
        <v>3</v>
      </c>
      <c r="N1961" s="112" t="s">
        <v>37</v>
      </c>
      <c r="O1961" s="113">
        <v>0</v>
      </c>
      <c r="P1961" s="113">
        <f>O1961*H1961</f>
        <v>0</v>
      </c>
      <c r="Q1961" s="113">
        <v>0</v>
      </c>
      <c r="R1961" s="113">
        <f>Q1961*H1961</f>
        <v>0</v>
      </c>
      <c r="S1961" s="113">
        <v>0</v>
      </c>
      <c r="T1961" s="114">
        <f>S1961*H1961</f>
        <v>0</v>
      </c>
      <c r="AR1961" s="115" t="s">
        <v>112</v>
      </c>
      <c r="AT1961" s="115" t="s">
        <v>107</v>
      </c>
      <c r="AU1961" s="115" t="s">
        <v>66</v>
      </c>
      <c r="AY1961" s="13" t="s">
        <v>113</v>
      </c>
      <c r="BE1961" s="116">
        <f>IF(N1961="základní",J1961,0)</f>
        <v>43800</v>
      </c>
      <c r="BF1961" s="116">
        <f>IF(N1961="snížená",J1961,0)</f>
        <v>0</v>
      </c>
      <c r="BG1961" s="116">
        <f>IF(N1961="zákl. přenesená",J1961,0)</f>
        <v>0</v>
      </c>
      <c r="BH1961" s="116">
        <f>IF(N1961="sníž. přenesená",J1961,0)</f>
        <v>0</v>
      </c>
      <c r="BI1961" s="116">
        <f>IF(N1961="nulová",J1961,0)</f>
        <v>0</v>
      </c>
      <c r="BJ1961" s="13" t="s">
        <v>74</v>
      </c>
      <c r="BK1961" s="116">
        <f>ROUND(I1961*H1961,2)</f>
        <v>43800</v>
      </c>
      <c r="BL1961" s="13" t="s">
        <v>112</v>
      </c>
      <c r="BM1961" s="115" t="s">
        <v>4346</v>
      </c>
    </row>
    <row r="1962" spans="2:65" s="1" customFormat="1" ht="29.25">
      <c r="B1962" s="25"/>
      <c r="D1962" s="117" t="s">
        <v>114</v>
      </c>
      <c r="F1962" s="118" t="s">
        <v>4347</v>
      </c>
      <c r="L1962" s="25"/>
      <c r="M1962" s="119"/>
      <c r="T1962" s="46"/>
      <c r="AT1962" s="13" t="s">
        <v>114</v>
      </c>
      <c r="AU1962" s="13" t="s">
        <v>66</v>
      </c>
    </row>
    <row r="1963" spans="2:65" s="1" customFormat="1" ht="16.5" customHeight="1">
      <c r="B1963" s="104"/>
      <c r="C1963" s="105" t="s">
        <v>2235</v>
      </c>
      <c r="D1963" s="105" t="s">
        <v>107</v>
      </c>
      <c r="E1963" s="106" t="s">
        <v>4348</v>
      </c>
      <c r="F1963" s="107" t="s">
        <v>4349</v>
      </c>
      <c r="G1963" s="108" t="s">
        <v>110</v>
      </c>
      <c r="H1963" s="109">
        <v>2</v>
      </c>
      <c r="I1963" s="110">
        <v>4350</v>
      </c>
      <c r="J1963" s="110">
        <f>ROUND(I1963*H1963,2)</f>
        <v>8700</v>
      </c>
      <c r="K1963" s="107" t="s">
        <v>111</v>
      </c>
      <c r="L1963" s="25"/>
      <c r="M1963" s="111" t="s">
        <v>3</v>
      </c>
      <c r="N1963" s="112" t="s">
        <v>37</v>
      </c>
      <c r="O1963" s="113">
        <v>0</v>
      </c>
      <c r="P1963" s="113">
        <f>O1963*H1963</f>
        <v>0</v>
      </c>
      <c r="Q1963" s="113">
        <v>0</v>
      </c>
      <c r="R1963" s="113">
        <f>Q1963*H1963</f>
        <v>0</v>
      </c>
      <c r="S1963" s="113">
        <v>0</v>
      </c>
      <c r="T1963" s="114">
        <f>S1963*H1963</f>
        <v>0</v>
      </c>
      <c r="AR1963" s="115" t="s">
        <v>112</v>
      </c>
      <c r="AT1963" s="115" t="s">
        <v>107</v>
      </c>
      <c r="AU1963" s="115" t="s">
        <v>66</v>
      </c>
      <c r="AY1963" s="13" t="s">
        <v>113</v>
      </c>
      <c r="BE1963" s="116">
        <f>IF(N1963="základní",J1963,0)</f>
        <v>8700</v>
      </c>
      <c r="BF1963" s="116">
        <f>IF(N1963="snížená",J1963,0)</f>
        <v>0</v>
      </c>
      <c r="BG1963" s="116">
        <f>IF(N1963="zákl. přenesená",J1963,0)</f>
        <v>0</v>
      </c>
      <c r="BH1963" s="116">
        <f>IF(N1963="sníž. přenesená",J1963,0)</f>
        <v>0</v>
      </c>
      <c r="BI1963" s="116">
        <f>IF(N1963="nulová",J1963,0)</f>
        <v>0</v>
      </c>
      <c r="BJ1963" s="13" t="s">
        <v>74</v>
      </c>
      <c r="BK1963" s="116">
        <f>ROUND(I1963*H1963,2)</f>
        <v>8700</v>
      </c>
      <c r="BL1963" s="13" t="s">
        <v>112</v>
      </c>
      <c r="BM1963" s="115" t="s">
        <v>4350</v>
      </c>
    </row>
    <row r="1964" spans="2:65" s="1" customFormat="1" ht="29.25">
      <c r="B1964" s="25"/>
      <c r="D1964" s="117" t="s">
        <v>114</v>
      </c>
      <c r="F1964" s="118" t="s">
        <v>4351</v>
      </c>
      <c r="L1964" s="25"/>
      <c r="M1964" s="119"/>
      <c r="T1964" s="46"/>
      <c r="AT1964" s="13" t="s">
        <v>114</v>
      </c>
      <c r="AU1964" s="13" t="s">
        <v>66</v>
      </c>
    </row>
    <row r="1965" spans="2:65" s="1" customFormat="1" ht="16.5" customHeight="1">
      <c r="B1965" s="104"/>
      <c r="C1965" s="105" t="s">
        <v>4352</v>
      </c>
      <c r="D1965" s="105" t="s">
        <v>107</v>
      </c>
      <c r="E1965" s="106" t="s">
        <v>4353</v>
      </c>
      <c r="F1965" s="107" t="s">
        <v>4354</v>
      </c>
      <c r="G1965" s="108" t="s">
        <v>110</v>
      </c>
      <c r="H1965" s="109">
        <v>2</v>
      </c>
      <c r="I1965" s="110">
        <v>3890</v>
      </c>
      <c r="J1965" s="110">
        <f>ROUND(I1965*H1965,2)</f>
        <v>7780</v>
      </c>
      <c r="K1965" s="107" t="s">
        <v>111</v>
      </c>
      <c r="L1965" s="25"/>
      <c r="M1965" s="111" t="s">
        <v>3</v>
      </c>
      <c r="N1965" s="112" t="s">
        <v>37</v>
      </c>
      <c r="O1965" s="113">
        <v>0</v>
      </c>
      <c r="P1965" s="113">
        <f>O1965*H1965</f>
        <v>0</v>
      </c>
      <c r="Q1965" s="113">
        <v>0</v>
      </c>
      <c r="R1965" s="113">
        <f>Q1965*H1965</f>
        <v>0</v>
      </c>
      <c r="S1965" s="113">
        <v>0</v>
      </c>
      <c r="T1965" s="114">
        <f>S1965*H1965</f>
        <v>0</v>
      </c>
      <c r="AR1965" s="115" t="s">
        <v>112</v>
      </c>
      <c r="AT1965" s="115" t="s">
        <v>107</v>
      </c>
      <c r="AU1965" s="115" t="s">
        <v>66</v>
      </c>
      <c r="AY1965" s="13" t="s">
        <v>113</v>
      </c>
      <c r="BE1965" s="116">
        <f>IF(N1965="základní",J1965,0)</f>
        <v>7780</v>
      </c>
      <c r="BF1965" s="116">
        <f>IF(N1965="snížená",J1965,0)</f>
        <v>0</v>
      </c>
      <c r="BG1965" s="116">
        <f>IF(N1965="zákl. přenesená",J1965,0)</f>
        <v>0</v>
      </c>
      <c r="BH1965" s="116">
        <f>IF(N1965="sníž. přenesená",J1965,0)</f>
        <v>0</v>
      </c>
      <c r="BI1965" s="116">
        <f>IF(N1965="nulová",J1965,0)</f>
        <v>0</v>
      </c>
      <c r="BJ1965" s="13" t="s">
        <v>74</v>
      </c>
      <c r="BK1965" s="116">
        <f>ROUND(I1965*H1965,2)</f>
        <v>7780</v>
      </c>
      <c r="BL1965" s="13" t="s">
        <v>112</v>
      </c>
      <c r="BM1965" s="115" t="s">
        <v>4355</v>
      </c>
    </row>
    <row r="1966" spans="2:65" s="1" customFormat="1" ht="29.25">
      <c r="B1966" s="25"/>
      <c r="D1966" s="117" t="s">
        <v>114</v>
      </c>
      <c r="F1966" s="118" t="s">
        <v>4356</v>
      </c>
      <c r="L1966" s="25"/>
      <c r="M1966" s="119"/>
      <c r="T1966" s="46"/>
      <c r="AT1966" s="13" t="s">
        <v>114</v>
      </c>
      <c r="AU1966" s="13" t="s">
        <v>66</v>
      </c>
    </row>
    <row r="1967" spans="2:65" s="1" customFormat="1" ht="16.5" customHeight="1">
      <c r="B1967" s="104"/>
      <c r="C1967" s="105" t="s">
        <v>2239</v>
      </c>
      <c r="D1967" s="105" t="s">
        <v>107</v>
      </c>
      <c r="E1967" s="106" t="s">
        <v>4357</v>
      </c>
      <c r="F1967" s="107" t="s">
        <v>4358</v>
      </c>
      <c r="G1967" s="108" t="s">
        <v>110</v>
      </c>
      <c r="H1967" s="109">
        <v>10</v>
      </c>
      <c r="I1967" s="110">
        <v>4770</v>
      </c>
      <c r="J1967" s="110">
        <f>ROUND(I1967*H1967,2)</f>
        <v>47700</v>
      </c>
      <c r="K1967" s="107" t="s">
        <v>111</v>
      </c>
      <c r="L1967" s="25"/>
      <c r="M1967" s="111" t="s">
        <v>3</v>
      </c>
      <c r="N1967" s="112" t="s">
        <v>37</v>
      </c>
      <c r="O1967" s="113">
        <v>0</v>
      </c>
      <c r="P1967" s="113">
        <f>O1967*H1967</f>
        <v>0</v>
      </c>
      <c r="Q1967" s="113">
        <v>0</v>
      </c>
      <c r="R1967" s="113">
        <f>Q1967*H1967</f>
        <v>0</v>
      </c>
      <c r="S1967" s="113">
        <v>0</v>
      </c>
      <c r="T1967" s="114">
        <f>S1967*H1967</f>
        <v>0</v>
      </c>
      <c r="AR1967" s="115" t="s">
        <v>112</v>
      </c>
      <c r="AT1967" s="115" t="s">
        <v>107</v>
      </c>
      <c r="AU1967" s="115" t="s">
        <v>66</v>
      </c>
      <c r="AY1967" s="13" t="s">
        <v>113</v>
      </c>
      <c r="BE1967" s="116">
        <f>IF(N1967="základní",J1967,0)</f>
        <v>47700</v>
      </c>
      <c r="BF1967" s="116">
        <f>IF(N1967="snížená",J1967,0)</f>
        <v>0</v>
      </c>
      <c r="BG1967" s="116">
        <f>IF(N1967="zákl. přenesená",J1967,0)</f>
        <v>0</v>
      </c>
      <c r="BH1967" s="116">
        <f>IF(N1967="sníž. přenesená",J1967,0)</f>
        <v>0</v>
      </c>
      <c r="BI1967" s="116">
        <f>IF(N1967="nulová",J1967,0)</f>
        <v>0</v>
      </c>
      <c r="BJ1967" s="13" t="s">
        <v>74</v>
      </c>
      <c r="BK1967" s="116">
        <f>ROUND(I1967*H1967,2)</f>
        <v>47700</v>
      </c>
      <c r="BL1967" s="13" t="s">
        <v>112</v>
      </c>
      <c r="BM1967" s="115" t="s">
        <v>4359</v>
      </c>
    </row>
    <row r="1968" spans="2:65" s="1" customFormat="1" ht="29.25">
      <c r="B1968" s="25"/>
      <c r="D1968" s="117" t="s">
        <v>114</v>
      </c>
      <c r="F1968" s="118" t="s">
        <v>4360</v>
      </c>
      <c r="L1968" s="25"/>
      <c r="M1968" s="119"/>
      <c r="T1968" s="46"/>
      <c r="AT1968" s="13" t="s">
        <v>114</v>
      </c>
      <c r="AU1968" s="13" t="s">
        <v>66</v>
      </c>
    </row>
    <row r="1969" spans="2:65" s="1" customFormat="1" ht="16.5" customHeight="1">
      <c r="B1969" s="104"/>
      <c r="C1969" s="105" t="s">
        <v>4361</v>
      </c>
      <c r="D1969" s="105" t="s">
        <v>107</v>
      </c>
      <c r="E1969" s="106" t="s">
        <v>4362</v>
      </c>
      <c r="F1969" s="107" t="s">
        <v>4363</v>
      </c>
      <c r="G1969" s="108" t="s">
        <v>110</v>
      </c>
      <c r="H1969" s="109">
        <v>10</v>
      </c>
      <c r="I1969" s="110">
        <v>4290</v>
      </c>
      <c r="J1969" s="110">
        <f>ROUND(I1969*H1969,2)</f>
        <v>42900</v>
      </c>
      <c r="K1969" s="107" t="s">
        <v>111</v>
      </c>
      <c r="L1969" s="25"/>
      <c r="M1969" s="111" t="s">
        <v>3</v>
      </c>
      <c r="N1969" s="112" t="s">
        <v>37</v>
      </c>
      <c r="O1969" s="113">
        <v>0</v>
      </c>
      <c r="P1969" s="113">
        <f>O1969*H1969</f>
        <v>0</v>
      </c>
      <c r="Q1969" s="113">
        <v>0</v>
      </c>
      <c r="R1969" s="113">
        <f>Q1969*H1969</f>
        <v>0</v>
      </c>
      <c r="S1969" s="113">
        <v>0</v>
      </c>
      <c r="T1969" s="114">
        <f>S1969*H1969</f>
        <v>0</v>
      </c>
      <c r="AR1969" s="115" t="s">
        <v>112</v>
      </c>
      <c r="AT1969" s="115" t="s">
        <v>107</v>
      </c>
      <c r="AU1969" s="115" t="s">
        <v>66</v>
      </c>
      <c r="AY1969" s="13" t="s">
        <v>113</v>
      </c>
      <c r="BE1969" s="116">
        <f>IF(N1969="základní",J1969,0)</f>
        <v>42900</v>
      </c>
      <c r="BF1969" s="116">
        <f>IF(N1969="snížená",J1969,0)</f>
        <v>0</v>
      </c>
      <c r="BG1969" s="116">
        <f>IF(N1969="zákl. přenesená",J1969,0)</f>
        <v>0</v>
      </c>
      <c r="BH1969" s="116">
        <f>IF(N1969="sníž. přenesená",J1969,0)</f>
        <v>0</v>
      </c>
      <c r="BI1969" s="116">
        <f>IF(N1969="nulová",J1969,0)</f>
        <v>0</v>
      </c>
      <c r="BJ1969" s="13" t="s">
        <v>74</v>
      </c>
      <c r="BK1969" s="116">
        <f>ROUND(I1969*H1969,2)</f>
        <v>42900</v>
      </c>
      <c r="BL1969" s="13" t="s">
        <v>112</v>
      </c>
      <c r="BM1969" s="115" t="s">
        <v>4364</v>
      </c>
    </row>
    <row r="1970" spans="2:65" s="1" customFormat="1" ht="29.25">
      <c r="B1970" s="25"/>
      <c r="D1970" s="117" t="s">
        <v>114</v>
      </c>
      <c r="F1970" s="118" t="s">
        <v>4365</v>
      </c>
      <c r="L1970" s="25"/>
      <c r="M1970" s="119"/>
      <c r="T1970" s="46"/>
      <c r="AT1970" s="13" t="s">
        <v>114</v>
      </c>
      <c r="AU1970" s="13" t="s">
        <v>66</v>
      </c>
    </row>
    <row r="1971" spans="2:65" s="1" customFormat="1" ht="16.5" customHeight="1">
      <c r="B1971" s="104"/>
      <c r="C1971" s="105" t="s">
        <v>2244</v>
      </c>
      <c r="D1971" s="105" t="s">
        <v>107</v>
      </c>
      <c r="E1971" s="106" t="s">
        <v>4366</v>
      </c>
      <c r="F1971" s="107" t="s">
        <v>4367</v>
      </c>
      <c r="G1971" s="108" t="s">
        <v>110</v>
      </c>
      <c r="H1971" s="109">
        <v>2</v>
      </c>
      <c r="I1971" s="110">
        <v>4290</v>
      </c>
      <c r="J1971" s="110">
        <f>ROUND(I1971*H1971,2)</f>
        <v>8580</v>
      </c>
      <c r="K1971" s="107" t="s">
        <v>111</v>
      </c>
      <c r="L1971" s="25"/>
      <c r="M1971" s="111" t="s">
        <v>3</v>
      </c>
      <c r="N1971" s="112" t="s">
        <v>37</v>
      </c>
      <c r="O1971" s="113">
        <v>0</v>
      </c>
      <c r="P1971" s="113">
        <f>O1971*H1971</f>
        <v>0</v>
      </c>
      <c r="Q1971" s="113">
        <v>0</v>
      </c>
      <c r="R1971" s="113">
        <f>Q1971*H1971</f>
        <v>0</v>
      </c>
      <c r="S1971" s="113">
        <v>0</v>
      </c>
      <c r="T1971" s="114">
        <f>S1971*H1971</f>
        <v>0</v>
      </c>
      <c r="AR1971" s="115" t="s">
        <v>112</v>
      </c>
      <c r="AT1971" s="115" t="s">
        <v>107</v>
      </c>
      <c r="AU1971" s="115" t="s">
        <v>66</v>
      </c>
      <c r="AY1971" s="13" t="s">
        <v>113</v>
      </c>
      <c r="BE1971" s="116">
        <f>IF(N1971="základní",J1971,0)</f>
        <v>8580</v>
      </c>
      <c r="BF1971" s="116">
        <f>IF(N1971="snížená",J1971,0)</f>
        <v>0</v>
      </c>
      <c r="BG1971" s="116">
        <f>IF(N1971="zákl. přenesená",J1971,0)</f>
        <v>0</v>
      </c>
      <c r="BH1971" s="116">
        <f>IF(N1971="sníž. přenesená",J1971,0)</f>
        <v>0</v>
      </c>
      <c r="BI1971" s="116">
        <f>IF(N1971="nulová",J1971,0)</f>
        <v>0</v>
      </c>
      <c r="BJ1971" s="13" t="s">
        <v>74</v>
      </c>
      <c r="BK1971" s="116">
        <f>ROUND(I1971*H1971,2)</f>
        <v>8580</v>
      </c>
      <c r="BL1971" s="13" t="s">
        <v>112</v>
      </c>
      <c r="BM1971" s="115" t="s">
        <v>4368</v>
      </c>
    </row>
    <row r="1972" spans="2:65" s="1" customFormat="1" ht="29.25">
      <c r="B1972" s="25"/>
      <c r="D1972" s="117" t="s">
        <v>114</v>
      </c>
      <c r="F1972" s="118" t="s">
        <v>4369</v>
      </c>
      <c r="L1972" s="25"/>
      <c r="M1972" s="119"/>
      <c r="T1972" s="46"/>
      <c r="AT1972" s="13" t="s">
        <v>114</v>
      </c>
      <c r="AU1972" s="13" t="s">
        <v>66</v>
      </c>
    </row>
    <row r="1973" spans="2:65" s="1" customFormat="1" ht="16.5" customHeight="1">
      <c r="B1973" s="104"/>
      <c r="C1973" s="105" t="s">
        <v>4370</v>
      </c>
      <c r="D1973" s="105" t="s">
        <v>107</v>
      </c>
      <c r="E1973" s="106" t="s">
        <v>4371</v>
      </c>
      <c r="F1973" s="107" t="s">
        <v>4372</v>
      </c>
      <c r="G1973" s="108" t="s">
        <v>110</v>
      </c>
      <c r="H1973" s="109">
        <v>2</v>
      </c>
      <c r="I1973" s="110">
        <v>3550</v>
      </c>
      <c r="J1973" s="110">
        <f>ROUND(I1973*H1973,2)</f>
        <v>7100</v>
      </c>
      <c r="K1973" s="107" t="s">
        <v>111</v>
      </c>
      <c r="L1973" s="25"/>
      <c r="M1973" s="111" t="s">
        <v>3</v>
      </c>
      <c r="N1973" s="112" t="s">
        <v>37</v>
      </c>
      <c r="O1973" s="113">
        <v>0</v>
      </c>
      <c r="P1973" s="113">
        <f>O1973*H1973</f>
        <v>0</v>
      </c>
      <c r="Q1973" s="113">
        <v>0</v>
      </c>
      <c r="R1973" s="113">
        <f>Q1973*H1973</f>
        <v>0</v>
      </c>
      <c r="S1973" s="113">
        <v>0</v>
      </c>
      <c r="T1973" s="114">
        <f>S1973*H1973</f>
        <v>0</v>
      </c>
      <c r="AR1973" s="115" t="s">
        <v>112</v>
      </c>
      <c r="AT1973" s="115" t="s">
        <v>107</v>
      </c>
      <c r="AU1973" s="115" t="s">
        <v>66</v>
      </c>
      <c r="AY1973" s="13" t="s">
        <v>113</v>
      </c>
      <c r="BE1973" s="116">
        <f>IF(N1973="základní",J1973,0)</f>
        <v>7100</v>
      </c>
      <c r="BF1973" s="116">
        <f>IF(N1973="snížená",J1973,0)</f>
        <v>0</v>
      </c>
      <c r="BG1973" s="116">
        <f>IF(N1973="zákl. přenesená",J1973,0)</f>
        <v>0</v>
      </c>
      <c r="BH1973" s="116">
        <f>IF(N1973="sníž. přenesená",J1973,0)</f>
        <v>0</v>
      </c>
      <c r="BI1973" s="116">
        <f>IF(N1973="nulová",J1973,0)</f>
        <v>0</v>
      </c>
      <c r="BJ1973" s="13" t="s">
        <v>74</v>
      </c>
      <c r="BK1973" s="116">
        <f>ROUND(I1973*H1973,2)</f>
        <v>7100</v>
      </c>
      <c r="BL1973" s="13" t="s">
        <v>112</v>
      </c>
      <c r="BM1973" s="115" t="s">
        <v>4373</v>
      </c>
    </row>
    <row r="1974" spans="2:65" s="1" customFormat="1" ht="29.25">
      <c r="B1974" s="25"/>
      <c r="D1974" s="117" t="s">
        <v>114</v>
      </c>
      <c r="F1974" s="118" t="s">
        <v>4374</v>
      </c>
      <c r="L1974" s="25"/>
      <c r="M1974" s="119"/>
      <c r="T1974" s="46"/>
      <c r="AT1974" s="13" t="s">
        <v>114</v>
      </c>
      <c r="AU1974" s="13" t="s">
        <v>66</v>
      </c>
    </row>
    <row r="1975" spans="2:65" s="1" customFormat="1" ht="16.5" customHeight="1">
      <c r="B1975" s="104"/>
      <c r="C1975" s="105" t="s">
        <v>2248</v>
      </c>
      <c r="D1975" s="105" t="s">
        <v>107</v>
      </c>
      <c r="E1975" s="106" t="s">
        <v>4375</v>
      </c>
      <c r="F1975" s="107" t="s">
        <v>4376</v>
      </c>
      <c r="G1975" s="108" t="s">
        <v>110</v>
      </c>
      <c r="H1975" s="109">
        <v>10</v>
      </c>
      <c r="I1975" s="110">
        <v>5370</v>
      </c>
      <c r="J1975" s="110">
        <f>ROUND(I1975*H1975,2)</f>
        <v>53700</v>
      </c>
      <c r="K1975" s="107" t="s">
        <v>111</v>
      </c>
      <c r="L1975" s="25"/>
      <c r="M1975" s="111" t="s">
        <v>3</v>
      </c>
      <c r="N1975" s="112" t="s">
        <v>37</v>
      </c>
      <c r="O1975" s="113">
        <v>0</v>
      </c>
      <c r="P1975" s="113">
        <f>O1975*H1975</f>
        <v>0</v>
      </c>
      <c r="Q1975" s="113">
        <v>0</v>
      </c>
      <c r="R1975" s="113">
        <f>Q1975*H1975</f>
        <v>0</v>
      </c>
      <c r="S1975" s="113">
        <v>0</v>
      </c>
      <c r="T1975" s="114">
        <f>S1975*H1975</f>
        <v>0</v>
      </c>
      <c r="AR1975" s="115" t="s">
        <v>112</v>
      </c>
      <c r="AT1975" s="115" t="s">
        <v>107</v>
      </c>
      <c r="AU1975" s="115" t="s">
        <v>66</v>
      </c>
      <c r="AY1975" s="13" t="s">
        <v>113</v>
      </c>
      <c r="BE1975" s="116">
        <f>IF(N1975="základní",J1975,0)</f>
        <v>53700</v>
      </c>
      <c r="BF1975" s="116">
        <f>IF(N1975="snížená",J1975,0)</f>
        <v>0</v>
      </c>
      <c r="BG1975" s="116">
        <f>IF(N1975="zákl. přenesená",J1975,0)</f>
        <v>0</v>
      </c>
      <c r="BH1975" s="116">
        <f>IF(N1975="sníž. přenesená",J1975,0)</f>
        <v>0</v>
      </c>
      <c r="BI1975" s="116">
        <f>IF(N1975="nulová",J1975,0)</f>
        <v>0</v>
      </c>
      <c r="BJ1975" s="13" t="s">
        <v>74</v>
      </c>
      <c r="BK1975" s="116">
        <f>ROUND(I1975*H1975,2)</f>
        <v>53700</v>
      </c>
      <c r="BL1975" s="13" t="s">
        <v>112</v>
      </c>
      <c r="BM1975" s="115" t="s">
        <v>4377</v>
      </c>
    </row>
    <row r="1976" spans="2:65" s="1" customFormat="1" ht="48.75">
      <c r="B1976" s="25"/>
      <c r="D1976" s="117" t="s">
        <v>114</v>
      </c>
      <c r="F1976" s="118" t="s">
        <v>4378</v>
      </c>
      <c r="L1976" s="25"/>
      <c r="M1976" s="119"/>
      <c r="T1976" s="46"/>
      <c r="AT1976" s="13" t="s">
        <v>114</v>
      </c>
      <c r="AU1976" s="13" t="s">
        <v>66</v>
      </c>
    </row>
    <row r="1977" spans="2:65" s="1" customFormat="1" ht="16.5" customHeight="1">
      <c r="B1977" s="104"/>
      <c r="C1977" s="105" t="s">
        <v>4379</v>
      </c>
      <c r="D1977" s="105" t="s">
        <v>107</v>
      </c>
      <c r="E1977" s="106" t="s">
        <v>4380</v>
      </c>
      <c r="F1977" s="107" t="s">
        <v>4381</v>
      </c>
      <c r="G1977" s="108" t="s">
        <v>110</v>
      </c>
      <c r="H1977" s="109">
        <v>10</v>
      </c>
      <c r="I1977" s="110">
        <v>5340</v>
      </c>
      <c r="J1977" s="110">
        <f>ROUND(I1977*H1977,2)</f>
        <v>53400</v>
      </c>
      <c r="K1977" s="107" t="s">
        <v>111</v>
      </c>
      <c r="L1977" s="25"/>
      <c r="M1977" s="111" t="s">
        <v>3</v>
      </c>
      <c r="N1977" s="112" t="s">
        <v>37</v>
      </c>
      <c r="O1977" s="113">
        <v>0</v>
      </c>
      <c r="P1977" s="113">
        <f>O1977*H1977</f>
        <v>0</v>
      </c>
      <c r="Q1977" s="113">
        <v>0</v>
      </c>
      <c r="R1977" s="113">
        <f>Q1977*H1977</f>
        <v>0</v>
      </c>
      <c r="S1977" s="113">
        <v>0</v>
      </c>
      <c r="T1977" s="114">
        <f>S1977*H1977</f>
        <v>0</v>
      </c>
      <c r="AR1977" s="115" t="s">
        <v>112</v>
      </c>
      <c r="AT1977" s="115" t="s">
        <v>107</v>
      </c>
      <c r="AU1977" s="115" t="s">
        <v>66</v>
      </c>
      <c r="AY1977" s="13" t="s">
        <v>113</v>
      </c>
      <c r="BE1977" s="116">
        <f>IF(N1977="základní",J1977,0)</f>
        <v>53400</v>
      </c>
      <c r="BF1977" s="116">
        <f>IF(N1977="snížená",J1977,0)</f>
        <v>0</v>
      </c>
      <c r="BG1977" s="116">
        <f>IF(N1977="zákl. přenesená",J1977,0)</f>
        <v>0</v>
      </c>
      <c r="BH1977" s="116">
        <f>IF(N1977="sníž. přenesená",J1977,0)</f>
        <v>0</v>
      </c>
      <c r="BI1977" s="116">
        <f>IF(N1977="nulová",J1977,0)</f>
        <v>0</v>
      </c>
      <c r="BJ1977" s="13" t="s">
        <v>74</v>
      </c>
      <c r="BK1977" s="116">
        <f>ROUND(I1977*H1977,2)</f>
        <v>53400</v>
      </c>
      <c r="BL1977" s="13" t="s">
        <v>112</v>
      </c>
      <c r="BM1977" s="115" t="s">
        <v>4382</v>
      </c>
    </row>
    <row r="1978" spans="2:65" s="1" customFormat="1" ht="48.75">
      <c r="B1978" s="25"/>
      <c r="D1978" s="117" t="s">
        <v>114</v>
      </c>
      <c r="F1978" s="118" t="s">
        <v>4383</v>
      </c>
      <c r="L1978" s="25"/>
      <c r="M1978" s="119"/>
      <c r="T1978" s="46"/>
      <c r="AT1978" s="13" t="s">
        <v>114</v>
      </c>
      <c r="AU1978" s="13" t="s">
        <v>66</v>
      </c>
    </row>
    <row r="1979" spans="2:65" s="1" customFormat="1" ht="16.5" customHeight="1">
      <c r="B1979" s="104"/>
      <c r="C1979" s="105" t="s">
        <v>2253</v>
      </c>
      <c r="D1979" s="105" t="s">
        <v>107</v>
      </c>
      <c r="E1979" s="106" t="s">
        <v>4384</v>
      </c>
      <c r="F1979" s="107" t="s">
        <v>4385</v>
      </c>
      <c r="G1979" s="108" t="s">
        <v>110</v>
      </c>
      <c r="H1979" s="109">
        <v>2</v>
      </c>
      <c r="I1979" s="110">
        <v>5310</v>
      </c>
      <c r="J1979" s="110">
        <f>ROUND(I1979*H1979,2)</f>
        <v>10620</v>
      </c>
      <c r="K1979" s="107" t="s">
        <v>111</v>
      </c>
      <c r="L1979" s="25"/>
      <c r="M1979" s="111" t="s">
        <v>3</v>
      </c>
      <c r="N1979" s="112" t="s">
        <v>37</v>
      </c>
      <c r="O1979" s="113">
        <v>0</v>
      </c>
      <c r="P1979" s="113">
        <f>O1979*H1979</f>
        <v>0</v>
      </c>
      <c r="Q1979" s="113">
        <v>0</v>
      </c>
      <c r="R1979" s="113">
        <f>Q1979*H1979</f>
        <v>0</v>
      </c>
      <c r="S1979" s="113">
        <v>0</v>
      </c>
      <c r="T1979" s="114">
        <f>S1979*H1979</f>
        <v>0</v>
      </c>
      <c r="AR1979" s="115" t="s">
        <v>112</v>
      </c>
      <c r="AT1979" s="115" t="s">
        <v>107</v>
      </c>
      <c r="AU1979" s="115" t="s">
        <v>66</v>
      </c>
      <c r="AY1979" s="13" t="s">
        <v>113</v>
      </c>
      <c r="BE1979" s="116">
        <f>IF(N1979="základní",J1979,0)</f>
        <v>10620</v>
      </c>
      <c r="BF1979" s="116">
        <f>IF(N1979="snížená",J1979,0)</f>
        <v>0</v>
      </c>
      <c r="BG1979" s="116">
        <f>IF(N1979="zákl. přenesená",J1979,0)</f>
        <v>0</v>
      </c>
      <c r="BH1979" s="116">
        <f>IF(N1979="sníž. přenesená",J1979,0)</f>
        <v>0</v>
      </c>
      <c r="BI1979" s="116">
        <f>IF(N1979="nulová",J1979,0)</f>
        <v>0</v>
      </c>
      <c r="BJ1979" s="13" t="s">
        <v>74</v>
      </c>
      <c r="BK1979" s="116">
        <f>ROUND(I1979*H1979,2)</f>
        <v>10620</v>
      </c>
      <c r="BL1979" s="13" t="s">
        <v>112</v>
      </c>
      <c r="BM1979" s="115" t="s">
        <v>4386</v>
      </c>
    </row>
    <row r="1980" spans="2:65" s="1" customFormat="1" ht="48.75">
      <c r="B1980" s="25"/>
      <c r="D1980" s="117" t="s">
        <v>114</v>
      </c>
      <c r="F1980" s="118" t="s">
        <v>4387</v>
      </c>
      <c r="L1980" s="25"/>
      <c r="M1980" s="119"/>
      <c r="T1980" s="46"/>
      <c r="AT1980" s="13" t="s">
        <v>114</v>
      </c>
      <c r="AU1980" s="13" t="s">
        <v>66</v>
      </c>
    </row>
    <row r="1981" spans="2:65" s="1" customFormat="1" ht="16.5" customHeight="1">
      <c r="B1981" s="104"/>
      <c r="C1981" s="105" t="s">
        <v>4388</v>
      </c>
      <c r="D1981" s="105" t="s">
        <v>107</v>
      </c>
      <c r="E1981" s="106" t="s">
        <v>4389</v>
      </c>
      <c r="F1981" s="107" t="s">
        <v>4390</v>
      </c>
      <c r="G1981" s="108" t="s">
        <v>110</v>
      </c>
      <c r="H1981" s="109">
        <v>2</v>
      </c>
      <c r="I1981" s="110">
        <v>5240</v>
      </c>
      <c r="J1981" s="110">
        <f>ROUND(I1981*H1981,2)</f>
        <v>10480</v>
      </c>
      <c r="K1981" s="107" t="s">
        <v>111</v>
      </c>
      <c r="L1981" s="25"/>
      <c r="M1981" s="111" t="s">
        <v>3</v>
      </c>
      <c r="N1981" s="112" t="s">
        <v>37</v>
      </c>
      <c r="O1981" s="113">
        <v>0</v>
      </c>
      <c r="P1981" s="113">
        <f>O1981*H1981</f>
        <v>0</v>
      </c>
      <c r="Q1981" s="113">
        <v>0</v>
      </c>
      <c r="R1981" s="113">
        <f>Q1981*H1981</f>
        <v>0</v>
      </c>
      <c r="S1981" s="113">
        <v>0</v>
      </c>
      <c r="T1981" s="114">
        <f>S1981*H1981</f>
        <v>0</v>
      </c>
      <c r="AR1981" s="115" t="s">
        <v>112</v>
      </c>
      <c r="AT1981" s="115" t="s">
        <v>107</v>
      </c>
      <c r="AU1981" s="115" t="s">
        <v>66</v>
      </c>
      <c r="AY1981" s="13" t="s">
        <v>113</v>
      </c>
      <c r="BE1981" s="116">
        <f>IF(N1981="základní",J1981,0)</f>
        <v>10480</v>
      </c>
      <c r="BF1981" s="116">
        <f>IF(N1981="snížená",J1981,0)</f>
        <v>0</v>
      </c>
      <c r="BG1981" s="116">
        <f>IF(N1981="zákl. přenesená",J1981,0)</f>
        <v>0</v>
      </c>
      <c r="BH1981" s="116">
        <f>IF(N1981="sníž. přenesená",J1981,0)</f>
        <v>0</v>
      </c>
      <c r="BI1981" s="116">
        <f>IF(N1981="nulová",J1981,0)</f>
        <v>0</v>
      </c>
      <c r="BJ1981" s="13" t="s">
        <v>74</v>
      </c>
      <c r="BK1981" s="116">
        <f>ROUND(I1981*H1981,2)</f>
        <v>10480</v>
      </c>
      <c r="BL1981" s="13" t="s">
        <v>112</v>
      </c>
      <c r="BM1981" s="115" t="s">
        <v>4391</v>
      </c>
    </row>
    <row r="1982" spans="2:65" s="1" customFormat="1" ht="48.75">
      <c r="B1982" s="25"/>
      <c r="D1982" s="117" t="s">
        <v>114</v>
      </c>
      <c r="F1982" s="118" t="s">
        <v>4392</v>
      </c>
      <c r="L1982" s="25"/>
      <c r="M1982" s="119"/>
      <c r="T1982" s="46"/>
      <c r="AT1982" s="13" t="s">
        <v>114</v>
      </c>
      <c r="AU1982" s="13" t="s">
        <v>66</v>
      </c>
    </row>
    <row r="1983" spans="2:65" s="1" customFormat="1" ht="16.5" customHeight="1">
      <c r="B1983" s="104"/>
      <c r="C1983" s="105" t="s">
        <v>2255</v>
      </c>
      <c r="D1983" s="105" t="s">
        <v>107</v>
      </c>
      <c r="E1983" s="106" t="s">
        <v>4393</v>
      </c>
      <c r="F1983" s="107" t="s">
        <v>4394</v>
      </c>
      <c r="G1983" s="108" t="s">
        <v>110</v>
      </c>
      <c r="H1983" s="109">
        <v>5</v>
      </c>
      <c r="I1983" s="110">
        <v>6180</v>
      </c>
      <c r="J1983" s="110">
        <f>ROUND(I1983*H1983,2)</f>
        <v>30900</v>
      </c>
      <c r="K1983" s="107" t="s">
        <v>111</v>
      </c>
      <c r="L1983" s="25"/>
      <c r="M1983" s="111" t="s">
        <v>3</v>
      </c>
      <c r="N1983" s="112" t="s">
        <v>37</v>
      </c>
      <c r="O1983" s="113">
        <v>0</v>
      </c>
      <c r="P1983" s="113">
        <f>O1983*H1983</f>
        <v>0</v>
      </c>
      <c r="Q1983" s="113">
        <v>0</v>
      </c>
      <c r="R1983" s="113">
        <f>Q1983*H1983</f>
        <v>0</v>
      </c>
      <c r="S1983" s="113">
        <v>0</v>
      </c>
      <c r="T1983" s="114">
        <f>S1983*H1983</f>
        <v>0</v>
      </c>
      <c r="AR1983" s="115" t="s">
        <v>112</v>
      </c>
      <c r="AT1983" s="115" t="s">
        <v>107</v>
      </c>
      <c r="AU1983" s="115" t="s">
        <v>66</v>
      </c>
      <c r="AY1983" s="13" t="s">
        <v>113</v>
      </c>
      <c r="BE1983" s="116">
        <f>IF(N1983="základní",J1983,0)</f>
        <v>30900</v>
      </c>
      <c r="BF1983" s="116">
        <f>IF(N1983="snížená",J1983,0)</f>
        <v>0</v>
      </c>
      <c r="BG1983" s="116">
        <f>IF(N1983="zákl. přenesená",J1983,0)</f>
        <v>0</v>
      </c>
      <c r="BH1983" s="116">
        <f>IF(N1983="sníž. přenesená",J1983,0)</f>
        <v>0</v>
      </c>
      <c r="BI1983" s="116">
        <f>IF(N1983="nulová",J1983,0)</f>
        <v>0</v>
      </c>
      <c r="BJ1983" s="13" t="s">
        <v>74</v>
      </c>
      <c r="BK1983" s="116">
        <f>ROUND(I1983*H1983,2)</f>
        <v>30900</v>
      </c>
      <c r="BL1983" s="13" t="s">
        <v>112</v>
      </c>
      <c r="BM1983" s="115" t="s">
        <v>4395</v>
      </c>
    </row>
    <row r="1984" spans="2:65" s="1" customFormat="1" ht="48.75">
      <c r="B1984" s="25"/>
      <c r="D1984" s="117" t="s">
        <v>114</v>
      </c>
      <c r="F1984" s="118" t="s">
        <v>4396</v>
      </c>
      <c r="L1984" s="25"/>
      <c r="M1984" s="119"/>
      <c r="T1984" s="46"/>
      <c r="AT1984" s="13" t="s">
        <v>114</v>
      </c>
      <c r="AU1984" s="13" t="s">
        <v>66</v>
      </c>
    </row>
    <row r="1985" spans="2:65" s="1" customFormat="1" ht="16.5" customHeight="1">
      <c r="B1985" s="104"/>
      <c r="C1985" s="105" t="s">
        <v>4397</v>
      </c>
      <c r="D1985" s="105" t="s">
        <v>107</v>
      </c>
      <c r="E1985" s="106" t="s">
        <v>4398</v>
      </c>
      <c r="F1985" s="107" t="s">
        <v>4399</v>
      </c>
      <c r="G1985" s="108" t="s">
        <v>110</v>
      </c>
      <c r="H1985" s="109">
        <v>10</v>
      </c>
      <c r="I1985" s="110">
        <v>6170</v>
      </c>
      <c r="J1985" s="110">
        <f>ROUND(I1985*H1985,2)</f>
        <v>61700</v>
      </c>
      <c r="K1985" s="107" t="s">
        <v>111</v>
      </c>
      <c r="L1985" s="25"/>
      <c r="M1985" s="111" t="s">
        <v>3</v>
      </c>
      <c r="N1985" s="112" t="s">
        <v>37</v>
      </c>
      <c r="O1985" s="113">
        <v>0</v>
      </c>
      <c r="P1985" s="113">
        <f>O1985*H1985</f>
        <v>0</v>
      </c>
      <c r="Q1985" s="113">
        <v>0</v>
      </c>
      <c r="R1985" s="113">
        <f>Q1985*H1985</f>
        <v>0</v>
      </c>
      <c r="S1985" s="113">
        <v>0</v>
      </c>
      <c r="T1985" s="114">
        <f>S1985*H1985</f>
        <v>0</v>
      </c>
      <c r="AR1985" s="115" t="s">
        <v>112</v>
      </c>
      <c r="AT1985" s="115" t="s">
        <v>107</v>
      </c>
      <c r="AU1985" s="115" t="s">
        <v>66</v>
      </c>
      <c r="AY1985" s="13" t="s">
        <v>113</v>
      </c>
      <c r="BE1985" s="116">
        <f>IF(N1985="základní",J1985,0)</f>
        <v>61700</v>
      </c>
      <c r="BF1985" s="116">
        <f>IF(N1985="snížená",J1985,0)</f>
        <v>0</v>
      </c>
      <c r="BG1985" s="116">
        <f>IF(N1985="zákl. přenesená",J1985,0)</f>
        <v>0</v>
      </c>
      <c r="BH1985" s="116">
        <f>IF(N1985="sníž. přenesená",J1985,0)</f>
        <v>0</v>
      </c>
      <c r="BI1985" s="116">
        <f>IF(N1985="nulová",J1985,0)</f>
        <v>0</v>
      </c>
      <c r="BJ1985" s="13" t="s">
        <v>74</v>
      </c>
      <c r="BK1985" s="116">
        <f>ROUND(I1985*H1985,2)</f>
        <v>61700</v>
      </c>
      <c r="BL1985" s="13" t="s">
        <v>112</v>
      </c>
      <c r="BM1985" s="115" t="s">
        <v>4400</v>
      </c>
    </row>
    <row r="1986" spans="2:65" s="1" customFormat="1" ht="48.75">
      <c r="B1986" s="25"/>
      <c r="D1986" s="117" t="s">
        <v>114</v>
      </c>
      <c r="F1986" s="118" t="s">
        <v>4401</v>
      </c>
      <c r="L1986" s="25"/>
      <c r="M1986" s="119"/>
      <c r="T1986" s="46"/>
      <c r="AT1986" s="13" t="s">
        <v>114</v>
      </c>
      <c r="AU1986" s="13" t="s">
        <v>66</v>
      </c>
    </row>
    <row r="1987" spans="2:65" s="1" customFormat="1" ht="16.5" customHeight="1">
      <c r="B1987" s="104"/>
      <c r="C1987" s="105" t="s">
        <v>2259</v>
      </c>
      <c r="D1987" s="105" t="s">
        <v>107</v>
      </c>
      <c r="E1987" s="106" t="s">
        <v>4402</v>
      </c>
      <c r="F1987" s="107" t="s">
        <v>4403</v>
      </c>
      <c r="G1987" s="108" t="s">
        <v>110</v>
      </c>
      <c r="H1987" s="109">
        <v>2</v>
      </c>
      <c r="I1987" s="110">
        <v>6100</v>
      </c>
      <c r="J1987" s="110">
        <f>ROUND(I1987*H1987,2)</f>
        <v>12200</v>
      </c>
      <c r="K1987" s="107" t="s">
        <v>111</v>
      </c>
      <c r="L1987" s="25"/>
      <c r="M1987" s="111" t="s">
        <v>3</v>
      </c>
      <c r="N1987" s="112" t="s">
        <v>37</v>
      </c>
      <c r="O1987" s="113">
        <v>0</v>
      </c>
      <c r="P1987" s="113">
        <f>O1987*H1987</f>
        <v>0</v>
      </c>
      <c r="Q1987" s="113">
        <v>0</v>
      </c>
      <c r="R1987" s="113">
        <f>Q1987*H1987</f>
        <v>0</v>
      </c>
      <c r="S1987" s="113">
        <v>0</v>
      </c>
      <c r="T1987" s="114">
        <f>S1987*H1987</f>
        <v>0</v>
      </c>
      <c r="AR1987" s="115" t="s">
        <v>112</v>
      </c>
      <c r="AT1987" s="115" t="s">
        <v>107</v>
      </c>
      <c r="AU1987" s="115" t="s">
        <v>66</v>
      </c>
      <c r="AY1987" s="13" t="s">
        <v>113</v>
      </c>
      <c r="BE1987" s="116">
        <f>IF(N1987="základní",J1987,0)</f>
        <v>12200</v>
      </c>
      <c r="BF1987" s="116">
        <f>IF(N1987="snížená",J1987,0)</f>
        <v>0</v>
      </c>
      <c r="BG1987" s="116">
        <f>IF(N1987="zákl. přenesená",J1987,0)</f>
        <v>0</v>
      </c>
      <c r="BH1987" s="116">
        <f>IF(N1987="sníž. přenesená",J1987,0)</f>
        <v>0</v>
      </c>
      <c r="BI1987" s="116">
        <f>IF(N1987="nulová",J1987,0)</f>
        <v>0</v>
      </c>
      <c r="BJ1987" s="13" t="s">
        <v>74</v>
      </c>
      <c r="BK1987" s="116">
        <f>ROUND(I1987*H1987,2)</f>
        <v>12200</v>
      </c>
      <c r="BL1987" s="13" t="s">
        <v>112</v>
      </c>
      <c r="BM1987" s="115" t="s">
        <v>4404</v>
      </c>
    </row>
    <row r="1988" spans="2:65" s="1" customFormat="1" ht="48.75">
      <c r="B1988" s="25"/>
      <c r="D1988" s="117" t="s">
        <v>114</v>
      </c>
      <c r="F1988" s="118" t="s">
        <v>4405</v>
      </c>
      <c r="L1988" s="25"/>
      <c r="M1988" s="119"/>
      <c r="T1988" s="46"/>
      <c r="AT1988" s="13" t="s">
        <v>114</v>
      </c>
      <c r="AU1988" s="13" t="s">
        <v>66</v>
      </c>
    </row>
    <row r="1989" spans="2:65" s="1" customFormat="1" ht="16.5" customHeight="1">
      <c r="B1989" s="104"/>
      <c r="C1989" s="105" t="s">
        <v>4406</v>
      </c>
      <c r="D1989" s="105" t="s">
        <v>107</v>
      </c>
      <c r="E1989" s="106" t="s">
        <v>4407</v>
      </c>
      <c r="F1989" s="107" t="s">
        <v>4408</v>
      </c>
      <c r="G1989" s="108" t="s">
        <v>110</v>
      </c>
      <c r="H1989" s="109">
        <v>2</v>
      </c>
      <c r="I1989" s="110">
        <v>6040</v>
      </c>
      <c r="J1989" s="110">
        <f>ROUND(I1989*H1989,2)</f>
        <v>12080</v>
      </c>
      <c r="K1989" s="107" t="s">
        <v>111</v>
      </c>
      <c r="L1989" s="25"/>
      <c r="M1989" s="111" t="s">
        <v>3</v>
      </c>
      <c r="N1989" s="112" t="s">
        <v>37</v>
      </c>
      <c r="O1989" s="113">
        <v>0</v>
      </c>
      <c r="P1989" s="113">
        <f>O1989*H1989</f>
        <v>0</v>
      </c>
      <c r="Q1989" s="113">
        <v>0</v>
      </c>
      <c r="R1989" s="113">
        <f>Q1989*H1989</f>
        <v>0</v>
      </c>
      <c r="S1989" s="113">
        <v>0</v>
      </c>
      <c r="T1989" s="114">
        <f>S1989*H1989</f>
        <v>0</v>
      </c>
      <c r="AR1989" s="115" t="s">
        <v>112</v>
      </c>
      <c r="AT1989" s="115" t="s">
        <v>107</v>
      </c>
      <c r="AU1989" s="115" t="s">
        <v>66</v>
      </c>
      <c r="AY1989" s="13" t="s">
        <v>113</v>
      </c>
      <c r="BE1989" s="116">
        <f>IF(N1989="základní",J1989,0)</f>
        <v>12080</v>
      </c>
      <c r="BF1989" s="116">
        <f>IF(N1989="snížená",J1989,0)</f>
        <v>0</v>
      </c>
      <c r="BG1989" s="116">
        <f>IF(N1989="zákl. přenesená",J1989,0)</f>
        <v>0</v>
      </c>
      <c r="BH1989" s="116">
        <f>IF(N1989="sníž. přenesená",J1989,0)</f>
        <v>0</v>
      </c>
      <c r="BI1989" s="116">
        <f>IF(N1989="nulová",J1989,0)</f>
        <v>0</v>
      </c>
      <c r="BJ1989" s="13" t="s">
        <v>74</v>
      </c>
      <c r="BK1989" s="116">
        <f>ROUND(I1989*H1989,2)</f>
        <v>12080</v>
      </c>
      <c r="BL1989" s="13" t="s">
        <v>112</v>
      </c>
      <c r="BM1989" s="115" t="s">
        <v>4409</v>
      </c>
    </row>
    <row r="1990" spans="2:65" s="1" customFormat="1" ht="48.75">
      <c r="B1990" s="25"/>
      <c r="D1990" s="117" t="s">
        <v>114</v>
      </c>
      <c r="F1990" s="118" t="s">
        <v>4410</v>
      </c>
      <c r="L1990" s="25"/>
      <c r="M1990" s="119"/>
      <c r="T1990" s="46"/>
      <c r="AT1990" s="13" t="s">
        <v>114</v>
      </c>
      <c r="AU1990" s="13" t="s">
        <v>66</v>
      </c>
    </row>
    <row r="1991" spans="2:65" s="1" customFormat="1" ht="16.5" customHeight="1">
      <c r="B1991" s="104"/>
      <c r="C1991" s="105" t="s">
        <v>2263</v>
      </c>
      <c r="D1991" s="105" t="s">
        <v>107</v>
      </c>
      <c r="E1991" s="106" t="s">
        <v>4411</v>
      </c>
      <c r="F1991" s="107" t="s">
        <v>4412</v>
      </c>
      <c r="G1991" s="108" t="s">
        <v>110</v>
      </c>
      <c r="H1991" s="109">
        <v>20</v>
      </c>
      <c r="I1991" s="110">
        <v>334</v>
      </c>
      <c r="J1991" s="110">
        <f>ROUND(I1991*H1991,2)</f>
        <v>6680</v>
      </c>
      <c r="K1991" s="107" t="s">
        <v>111</v>
      </c>
      <c r="L1991" s="25"/>
      <c r="M1991" s="111" t="s">
        <v>3</v>
      </c>
      <c r="N1991" s="112" t="s">
        <v>37</v>
      </c>
      <c r="O1991" s="113">
        <v>0</v>
      </c>
      <c r="P1991" s="113">
        <f>O1991*H1991</f>
        <v>0</v>
      </c>
      <c r="Q1991" s="113">
        <v>0</v>
      </c>
      <c r="R1991" s="113">
        <f>Q1991*H1991</f>
        <v>0</v>
      </c>
      <c r="S1991" s="113">
        <v>0</v>
      </c>
      <c r="T1991" s="114">
        <f>S1991*H1991</f>
        <v>0</v>
      </c>
      <c r="AR1991" s="115" t="s">
        <v>112</v>
      </c>
      <c r="AT1991" s="115" t="s">
        <v>107</v>
      </c>
      <c r="AU1991" s="115" t="s">
        <v>66</v>
      </c>
      <c r="AY1991" s="13" t="s">
        <v>113</v>
      </c>
      <c r="BE1991" s="116">
        <f>IF(N1991="základní",J1991,0)</f>
        <v>6680</v>
      </c>
      <c r="BF1991" s="116">
        <f>IF(N1991="snížená",J1991,0)</f>
        <v>0</v>
      </c>
      <c r="BG1991" s="116">
        <f>IF(N1991="zákl. přenesená",J1991,0)</f>
        <v>0</v>
      </c>
      <c r="BH1991" s="116">
        <f>IF(N1991="sníž. přenesená",J1991,0)</f>
        <v>0</v>
      </c>
      <c r="BI1991" s="116">
        <f>IF(N1991="nulová",J1991,0)</f>
        <v>0</v>
      </c>
      <c r="BJ1991" s="13" t="s">
        <v>74</v>
      </c>
      <c r="BK1991" s="116">
        <f>ROUND(I1991*H1991,2)</f>
        <v>6680</v>
      </c>
      <c r="BL1991" s="13" t="s">
        <v>112</v>
      </c>
      <c r="BM1991" s="115" t="s">
        <v>4413</v>
      </c>
    </row>
    <row r="1992" spans="2:65" s="1" customFormat="1" ht="29.25">
      <c r="B1992" s="25"/>
      <c r="D1992" s="117" t="s">
        <v>114</v>
      </c>
      <c r="F1992" s="118" t="s">
        <v>4414</v>
      </c>
      <c r="L1992" s="25"/>
      <c r="M1992" s="119"/>
      <c r="T1992" s="46"/>
      <c r="AT1992" s="13" t="s">
        <v>114</v>
      </c>
      <c r="AU1992" s="13" t="s">
        <v>66</v>
      </c>
    </row>
    <row r="1993" spans="2:65" s="1" customFormat="1" ht="16.5" customHeight="1">
      <c r="B1993" s="104"/>
      <c r="C1993" s="105" t="s">
        <v>4415</v>
      </c>
      <c r="D1993" s="105" t="s">
        <v>107</v>
      </c>
      <c r="E1993" s="106" t="s">
        <v>4416</v>
      </c>
      <c r="F1993" s="107" t="s">
        <v>4417</v>
      </c>
      <c r="G1993" s="108" t="s">
        <v>110</v>
      </c>
      <c r="H1993" s="109">
        <v>20</v>
      </c>
      <c r="I1993" s="110">
        <v>334</v>
      </c>
      <c r="J1993" s="110">
        <f>ROUND(I1993*H1993,2)</f>
        <v>6680</v>
      </c>
      <c r="K1993" s="107" t="s">
        <v>111</v>
      </c>
      <c r="L1993" s="25"/>
      <c r="M1993" s="111" t="s">
        <v>3</v>
      </c>
      <c r="N1993" s="112" t="s">
        <v>37</v>
      </c>
      <c r="O1993" s="113">
        <v>0</v>
      </c>
      <c r="P1993" s="113">
        <f>O1993*H1993</f>
        <v>0</v>
      </c>
      <c r="Q1993" s="113">
        <v>0</v>
      </c>
      <c r="R1993" s="113">
        <f>Q1993*H1993</f>
        <v>0</v>
      </c>
      <c r="S1993" s="113">
        <v>0</v>
      </c>
      <c r="T1993" s="114">
        <f>S1993*H1993</f>
        <v>0</v>
      </c>
      <c r="AR1993" s="115" t="s">
        <v>112</v>
      </c>
      <c r="AT1993" s="115" t="s">
        <v>107</v>
      </c>
      <c r="AU1993" s="115" t="s">
        <v>66</v>
      </c>
      <c r="AY1993" s="13" t="s">
        <v>113</v>
      </c>
      <c r="BE1993" s="116">
        <f>IF(N1993="základní",J1993,0)</f>
        <v>6680</v>
      </c>
      <c r="BF1993" s="116">
        <f>IF(N1993="snížená",J1993,0)</f>
        <v>0</v>
      </c>
      <c r="BG1993" s="116">
        <f>IF(N1993="zákl. přenesená",J1993,0)</f>
        <v>0</v>
      </c>
      <c r="BH1993" s="116">
        <f>IF(N1993="sníž. přenesená",J1993,0)</f>
        <v>0</v>
      </c>
      <c r="BI1993" s="116">
        <f>IF(N1993="nulová",J1993,0)</f>
        <v>0</v>
      </c>
      <c r="BJ1993" s="13" t="s">
        <v>74</v>
      </c>
      <c r="BK1993" s="116">
        <f>ROUND(I1993*H1993,2)</f>
        <v>6680</v>
      </c>
      <c r="BL1993" s="13" t="s">
        <v>112</v>
      </c>
      <c r="BM1993" s="115" t="s">
        <v>4418</v>
      </c>
    </row>
    <row r="1994" spans="2:65" s="1" customFormat="1" ht="29.25">
      <c r="B1994" s="25"/>
      <c r="D1994" s="117" t="s">
        <v>114</v>
      </c>
      <c r="F1994" s="118" t="s">
        <v>4419</v>
      </c>
      <c r="L1994" s="25"/>
      <c r="M1994" s="119"/>
      <c r="T1994" s="46"/>
      <c r="AT1994" s="13" t="s">
        <v>114</v>
      </c>
      <c r="AU1994" s="13" t="s">
        <v>66</v>
      </c>
    </row>
    <row r="1995" spans="2:65" s="1" customFormat="1" ht="16.5" customHeight="1">
      <c r="B1995" s="104"/>
      <c r="C1995" s="105" t="s">
        <v>2268</v>
      </c>
      <c r="D1995" s="105" t="s">
        <v>107</v>
      </c>
      <c r="E1995" s="106" t="s">
        <v>4420</v>
      </c>
      <c r="F1995" s="107" t="s">
        <v>4421</v>
      </c>
      <c r="G1995" s="108" t="s">
        <v>110</v>
      </c>
      <c r="H1995" s="109">
        <v>20</v>
      </c>
      <c r="I1995" s="110">
        <v>334</v>
      </c>
      <c r="J1995" s="110">
        <f>ROUND(I1995*H1995,2)</f>
        <v>6680</v>
      </c>
      <c r="K1995" s="107" t="s">
        <v>111</v>
      </c>
      <c r="L1995" s="25"/>
      <c r="M1995" s="111" t="s">
        <v>3</v>
      </c>
      <c r="N1995" s="112" t="s">
        <v>37</v>
      </c>
      <c r="O1995" s="113">
        <v>0</v>
      </c>
      <c r="P1995" s="113">
        <f>O1995*H1995</f>
        <v>0</v>
      </c>
      <c r="Q1995" s="113">
        <v>0</v>
      </c>
      <c r="R1995" s="113">
        <f>Q1995*H1995</f>
        <v>0</v>
      </c>
      <c r="S1995" s="113">
        <v>0</v>
      </c>
      <c r="T1995" s="114">
        <f>S1995*H1995</f>
        <v>0</v>
      </c>
      <c r="AR1995" s="115" t="s">
        <v>112</v>
      </c>
      <c r="AT1995" s="115" t="s">
        <v>107</v>
      </c>
      <c r="AU1995" s="115" t="s">
        <v>66</v>
      </c>
      <c r="AY1995" s="13" t="s">
        <v>113</v>
      </c>
      <c r="BE1995" s="116">
        <f>IF(N1995="základní",J1995,0)</f>
        <v>6680</v>
      </c>
      <c r="BF1995" s="116">
        <f>IF(N1995="snížená",J1995,0)</f>
        <v>0</v>
      </c>
      <c r="BG1995" s="116">
        <f>IF(N1995="zákl. přenesená",J1995,0)</f>
        <v>0</v>
      </c>
      <c r="BH1995" s="116">
        <f>IF(N1995="sníž. přenesená",J1995,0)</f>
        <v>0</v>
      </c>
      <c r="BI1995" s="116">
        <f>IF(N1995="nulová",J1995,0)</f>
        <v>0</v>
      </c>
      <c r="BJ1995" s="13" t="s">
        <v>74</v>
      </c>
      <c r="BK1995" s="116">
        <f>ROUND(I1995*H1995,2)</f>
        <v>6680</v>
      </c>
      <c r="BL1995" s="13" t="s">
        <v>112</v>
      </c>
      <c r="BM1995" s="115" t="s">
        <v>4422</v>
      </c>
    </row>
    <row r="1996" spans="2:65" s="1" customFormat="1" ht="29.25">
      <c r="B1996" s="25"/>
      <c r="D1996" s="117" t="s">
        <v>114</v>
      </c>
      <c r="F1996" s="118" t="s">
        <v>4423</v>
      </c>
      <c r="L1996" s="25"/>
      <c r="M1996" s="119"/>
      <c r="T1996" s="46"/>
      <c r="AT1996" s="13" t="s">
        <v>114</v>
      </c>
      <c r="AU1996" s="13" t="s">
        <v>66</v>
      </c>
    </row>
    <row r="1997" spans="2:65" s="1" customFormat="1" ht="21.75" customHeight="1">
      <c r="B1997" s="104"/>
      <c r="C1997" s="105" t="s">
        <v>4424</v>
      </c>
      <c r="D1997" s="105" t="s">
        <v>107</v>
      </c>
      <c r="E1997" s="106" t="s">
        <v>4425</v>
      </c>
      <c r="F1997" s="107" t="s">
        <v>4426</v>
      </c>
      <c r="G1997" s="108" t="s">
        <v>110</v>
      </c>
      <c r="H1997" s="109">
        <v>5</v>
      </c>
      <c r="I1997" s="110">
        <v>11300</v>
      </c>
      <c r="J1997" s="110">
        <f>ROUND(I1997*H1997,2)</f>
        <v>56500</v>
      </c>
      <c r="K1997" s="107" t="s">
        <v>111</v>
      </c>
      <c r="L1997" s="25"/>
      <c r="M1997" s="111" t="s">
        <v>3</v>
      </c>
      <c r="N1997" s="112" t="s">
        <v>37</v>
      </c>
      <c r="O1997" s="113">
        <v>0</v>
      </c>
      <c r="P1997" s="113">
        <f>O1997*H1997</f>
        <v>0</v>
      </c>
      <c r="Q1997" s="113">
        <v>0</v>
      </c>
      <c r="R1997" s="113">
        <f>Q1997*H1997</f>
        <v>0</v>
      </c>
      <c r="S1997" s="113">
        <v>0</v>
      </c>
      <c r="T1997" s="114">
        <f>S1997*H1997</f>
        <v>0</v>
      </c>
      <c r="AR1997" s="115" t="s">
        <v>112</v>
      </c>
      <c r="AT1997" s="115" t="s">
        <v>107</v>
      </c>
      <c r="AU1997" s="115" t="s">
        <v>66</v>
      </c>
      <c r="AY1997" s="13" t="s">
        <v>113</v>
      </c>
      <c r="BE1997" s="116">
        <f>IF(N1997="základní",J1997,0)</f>
        <v>56500</v>
      </c>
      <c r="BF1997" s="116">
        <f>IF(N1997="snížená",J1997,0)</f>
        <v>0</v>
      </c>
      <c r="BG1997" s="116">
        <f>IF(N1997="zákl. přenesená",J1997,0)</f>
        <v>0</v>
      </c>
      <c r="BH1997" s="116">
        <f>IF(N1997="sníž. přenesená",J1997,0)</f>
        <v>0</v>
      </c>
      <c r="BI1997" s="116">
        <f>IF(N1997="nulová",J1997,0)</f>
        <v>0</v>
      </c>
      <c r="BJ1997" s="13" t="s">
        <v>74</v>
      </c>
      <c r="BK1997" s="116">
        <f>ROUND(I1997*H1997,2)</f>
        <v>56500</v>
      </c>
      <c r="BL1997" s="13" t="s">
        <v>112</v>
      </c>
      <c r="BM1997" s="115" t="s">
        <v>4427</v>
      </c>
    </row>
    <row r="1998" spans="2:65" s="1" customFormat="1" ht="68.25">
      <c r="B1998" s="25"/>
      <c r="D1998" s="117" t="s">
        <v>114</v>
      </c>
      <c r="F1998" s="118" t="s">
        <v>4428</v>
      </c>
      <c r="L1998" s="25"/>
      <c r="M1998" s="119"/>
      <c r="T1998" s="46"/>
      <c r="AT1998" s="13" t="s">
        <v>114</v>
      </c>
      <c r="AU1998" s="13" t="s">
        <v>66</v>
      </c>
    </row>
    <row r="1999" spans="2:65" s="1" customFormat="1" ht="21.75" customHeight="1">
      <c r="B1999" s="104"/>
      <c r="C1999" s="105" t="s">
        <v>2272</v>
      </c>
      <c r="D1999" s="105" t="s">
        <v>107</v>
      </c>
      <c r="E1999" s="106" t="s">
        <v>4429</v>
      </c>
      <c r="F1999" s="107" t="s">
        <v>4430</v>
      </c>
      <c r="G1999" s="108" t="s">
        <v>110</v>
      </c>
      <c r="H1999" s="109">
        <v>10</v>
      </c>
      <c r="I1999" s="110">
        <v>9760</v>
      </c>
      <c r="J1999" s="110">
        <f>ROUND(I1999*H1999,2)</f>
        <v>97600</v>
      </c>
      <c r="K1999" s="107" t="s">
        <v>111</v>
      </c>
      <c r="L1999" s="25"/>
      <c r="M1999" s="111" t="s">
        <v>3</v>
      </c>
      <c r="N1999" s="112" t="s">
        <v>37</v>
      </c>
      <c r="O1999" s="113">
        <v>0</v>
      </c>
      <c r="P1999" s="113">
        <f>O1999*H1999</f>
        <v>0</v>
      </c>
      <c r="Q1999" s="113">
        <v>0</v>
      </c>
      <c r="R1999" s="113">
        <f>Q1999*H1999</f>
        <v>0</v>
      </c>
      <c r="S1999" s="113">
        <v>0</v>
      </c>
      <c r="T1999" s="114">
        <f>S1999*H1999</f>
        <v>0</v>
      </c>
      <c r="AR1999" s="115" t="s">
        <v>112</v>
      </c>
      <c r="AT1999" s="115" t="s">
        <v>107</v>
      </c>
      <c r="AU1999" s="115" t="s">
        <v>66</v>
      </c>
      <c r="AY1999" s="13" t="s">
        <v>113</v>
      </c>
      <c r="BE1999" s="116">
        <f>IF(N1999="základní",J1999,0)</f>
        <v>97600</v>
      </c>
      <c r="BF1999" s="116">
        <f>IF(N1999="snížená",J1999,0)</f>
        <v>0</v>
      </c>
      <c r="BG1999" s="116">
        <f>IF(N1999="zákl. přenesená",J1999,0)</f>
        <v>0</v>
      </c>
      <c r="BH1999" s="116">
        <f>IF(N1999="sníž. přenesená",J1999,0)</f>
        <v>0</v>
      </c>
      <c r="BI1999" s="116">
        <f>IF(N1999="nulová",J1999,0)</f>
        <v>0</v>
      </c>
      <c r="BJ1999" s="13" t="s">
        <v>74</v>
      </c>
      <c r="BK1999" s="116">
        <f>ROUND(I1999*H1999,2)</f>
        <v>97600</v>
      </c>
      <c r="BL1999" s="13" t="s">
        <v>112</v>
      </c>
      <c r="BM1999" s="115" t="s">
        <v>4431</v>
      </c>
    </row>
    <row r="2000" spans="2:65" s="1" customFormat="1" ht="68.25">
      <c r="B2000" s="25"/>
      <c r="D2000" s="117" t="s">
        <v>114</v>
      </c>
      <c r="F2000" s="118" t="s">
        <v>4432</v>
      </c>
      <c r="L2000" s="25"/>
      <c r="M2000" s="119"/>
      <c r="T2000" s="46"/>
      <c r="AT2000" s="13" t="s">
        <v>114</v>
      </c>
      <c r="AU2000" s="13" t="s">
        <v>66</v>
      </c>
    </row>
    <row r="2001" spans="2:65" s="1" customFormat="1" ht="21.75" customHeight="1">
      <c r="B2001" s="104"/>
      <c r="C2001" s="105" t="s">
        <v>4433</v>
      </c>
      <c r="D2001" s="105" t="s">
        <v>107</v>
      </c>
      <c r="E2001" s="106" t="s">
        <v>4434</v>
      </c>
      <c r="F2001" s="107" t="s">
        <v>4435</v>
      </c>
      <c r="G2001" s="108" t="s">
        <v>110</v>
      </c>
      <c r="H2001" s="109">
        <v>5</v>
      </c>
      <c r="I2001" s="110">
        <v>9760</v>
      </c>
      <c r="J2001" s="110">
        <f>ROUND(I2001*H2001,2)</f>
        <v>48800</v>
      </c>
      <c r="K2001" s="107" t="s">
        <v>111</v>
      </c>
      <c r="L2001" s="25"/>
      <c r="M2001" s="111" t="s">
        <v>3</v>
      </c>
      <c r="N2001" s="112" t="s">
        <v>37</v>
      </c>
      <c r="O2001" s="113">
        <v>0</v>
      </c>
      <c r="P2001" s="113">
        <f>O2001*H2001</f>
        <v>0</v>
      </c>
      <c r="Q2001" s="113">
        <v>0</v>
      </c>
      <c r="R2001" s="113">
        <f>Q2001*H2001</f>
        <v>0</v>
      </c>
      <c r="S2001" s="113">
        <v>0</v>
      </c>
      <c r="T2001" s="114">
        <f>S2001*H2001</f>
        <v>0</v>
      </c>
      <c r="AR2001" s="115" t="s">
        <v>112</v>
      </c>
      <c r="AT2001" s="115" t="s">
        <v>107</v>
      </c>
      <c r="AU2001" s="115" t="s">
        <v>66</v>
      </c>
      <c r="AY2001" s="13" t="s">
        <v>113</v>
      </c>
      <c r="BE2001" s="116">
        <f>IF(N2001="základní",J2001,0)</f>
        <v>48800</v>
      </c>
      <c r="BF2001" s="116">
        <f>IF(N2001="snížená",J2001,0)</f>
        <v>0</v>
      </c>
      <c r="BG2001" s="116">
        <f>IF(N2001="zákl. přenesená",J2001,0)</f>
        <v>0</v>
      </c>
      <c r="BH2001" s="116">
        <f>IF(N2001="sníž. přenesená",J2001,0)</f>
        <v>0</v>
      </c>
      <c r="BI2001" s="116">
        <f>IF(N2001="nulová",J2001,0)</f>
        <v>0</v>
      </c>
      <c r="BJ2001" s="13" t="s">
        <v>74</v>
      </c>
      <c r="BK2001" s="116">
        <f>ROUND(I2001*H2001,2)</f>
        <v>48800</v>
      </c>
      <c r="BL2001" s="13" t="s">
        <v>112</v>
      </c>
      <c r="BM2001" s="115" t="s">
        <v>4436</v>
      </c>
    </row>
    <row r="2002" spans="2:65" s="1" customFormat="1" ht="68.25">
      <c r="B2002" s="25"/>
      <c r="D2002" s="117" t="s">
        <v>114</v>
      </c>
      <c r="F2002" s="118" t="s">
        <v>4437</v>
      </c>
      <c r="L2002" s="25"/>
      <c r="M2002" s="119"/>
      <c r="T2002" s="46"/>
      <c r="AT2002" s="13" t="s">
        <v>114</v>
      </c>
      <c r="AU2002" s="13" t="s">
        <v>66</v>
      </c>
    </row>
    <row r="2003" spans="2:65" s="1" customFormat="1" ht="16.5" customHeight="1">
      <c r="B2003" s="104"/>
      <c r="C2003" s="105" t="s">
        <v>2275</v>
      </c>
      <c r="D2003" s="105" t="s">
        <v>107</v>
      </c>
      <c r="E2003" s="106" t="s">
        <v>4438</v>
      </c>
      <c r="F2003" s="107" t="s">
        <v>4439</v>
      </c>
      <c r="G2003" s="108" t="s">
        <v>110</v>
      </c>
      <c r="H2003" s="109">
        <v>2</v>
      </c>
      <c r="I2003" s="110">
        <v>2920</v>
      </c>
      <c r="J2003" s="110">
        <f>ROUND(I2003*H2003,2)</f>
        <v>5840</v>
      </c>
      <c r="K2003" s="107" t="s">
        <v>111</v>
      </c>
      <c r="L2003" s="25"/>
      <c r="M2003" s="111" t="s">
        <v>3</v>
      </c>
      <c r="N2003" s="112" t="s">
        <v>37</v>
      </c>
      <c r="O2003" s="113">
        <v>0</v>
      </c>
      <c r="P2003" s="113">
        <f>O2003*H2003</f>
        <v>0</v>
      </c>
      <c r="Q2003" s="113">
        <v>0</v>
      </c>
      <c r="R2003" s="113">
        <f>Q2003*H2003</f>
        <v>0</v>
      </c>
      <c r="S2003" s="113">
        <v>0</v>
      </c>
      <c r="T2003" s="114">
        <f>S2003*H2003</f>
        <v>0</v>
      </c>
      <c r="AR2003" s="115" t="s">
        <v>112</v>
      </c>
      <c r="AT2003" s="115" t="s">
        <v>107</v>
      </c>
      <c r="AU2003" s="115" t="s">
        <v>66</v>
      </c>
      <c r="AY2003" s="13" t="s">
        <v>113</v>
      </c>
      <c r="BE2003" s="116">
        <f>IF(N2003="základní",J2003,0)</f>
        <v>5840</v>
      </c>
      <c r="BF2003" s="116">
        <f>IF(N2003="snížená",J2003,0)</f>
        <v>0</v>
      </c>
      <c r="BG2003" s="116">
        <f>IF(N2003="zákl. přenesená",J2003,0)</f>
        <v>0</v>
      </c>
      <c r="BH2003" s="116">
        <f>IF(N2003="sníž. přenesená",J2003,0)</f>
        <v>0</v>
      </c>
      <c r="BI2003" s="116">
        <f>IF(N2003="nulová",J2003,0)</f>
        <v>0</v>
      </c>
      <c r="BJ2003" s="13" t="s">
        <v>74</v>
      </c>
      <c r="BK2003" s="116">
        <f>ROUND(I2003*H2003,2)</f>
        <v>5840</v>
      </c>
      <c r="BL2003" s="13" t="s">
        <v>112</v>
      </c>
      <c r="BM2003" s="115" t="s">
        <v>4440</v>
      </c>
    </row>
    <row r="2004" spans="2:65" s="1" customFormat="1" ht="19.5">
      <c r="B2004" s="25"/>
      <c r="D2004" s="117" t="s">
        <v>114</v>
      </c>
      <c r="F2004" s="118" t="s">
        <v>4441</v>
      </c>
      <c r="L2004" s="25"/>
      <c r="M2004" s="119"/>
      <c r="T2004" s="46"/>
      <c r="AT2004" s="13" t="s">
        <v>114</v>
      </c>
      <c r="AU2004" s="13" t="s">
        <v>66</v>
      </c>
    </row>
    <row r="2005" spans="2:65" s="1" customFormat="1" ht="16.5" customHeight="1">
      <c r="B2005" s="104"/>
      <c r="C2005" s="105" t="s">
        <v>4442</v>
      </c>
      <c r="D2005" s="105" t="s">
        <v>107</v>
      </c>
      <c r="E2005" s="106" t="s">
        <v>4443</v>
      </c>
      <c r="F2005" s="107" t="s">
        <v>4444</v>
      </c>
      <c r="G2005" s="108" t="s">
        <v>110</v>
      </c>
      <c r="H2005" s="109">
        <v>5</v>
      </c>
      <c r="I2005" s="110">
        <v>2920</v>
      </c>
      <c r="J2005" s="110">
        <f>ROUND(I2005*H2005,2)</f>
        <v>14600</v>
      </c>
      <c r="K2005" s="107" t="s">
        <v>111</v>
      </c>
      <c r="L2005" s="25"/>
      <c r="M2005" s="111" t="s">
        <v>3</v>
      </c>
      <c r="N2005" s="112" t="s">
        <v>37</v>
      </c>
      <c r="O2005" s="113">
        <v>0</v>
      </c>
      <c r="P2005" s="113">
        <f>O2005*H2005</f>
        <v>0</v>
      </c>
      <c r="Q2005" s="113">
        <v>0</v>
      </c>
      <c r="R2005" s="113">
        <f>Q2005*H2005</f>
        <v>0</v>
      </c>
      <c r="S2005" s="113">
        <v>0</v>
      </c>
      <c r="T2005" s="114">
        <f>S2005*H2005</f>
        <v>0</v>
      </c>
      <c r="AR2005" s="115" t="s">
        <v>112</v>
      </c>
      <c r="AT2005" s="115" t="s">
        <v>107</v>
      </c>
      <c r="AU2005" s="115" t="s">
        <v>66</v>
      </c>
      <c r="AY2005" s="13" t="s">
        <v>113</v>
      </c>
      <c r="BE2005" s="116">
        <f>IF(N2005="základní",J2005,0)</f>
        <v>14600</v>
      </c>
      <c r="BF2005" s="116">
        <f>IF(N2005="snížená",J2005,0)</f>
        <v>0</v>
      </c>
      <c r="BG2005" s="116">
        <f>IF(N2005="zákl. přenesená",J2005,0)</f>
        <v>0</v>
      </c>
      <c r="BH2005" s="116">
        <f>IF(N2005="sníž. přenesená",J2005,0)</f>
        <v>0</v>
      </c>
      <c r="BI2005" s="116">
        <f>IF(N2005="nulová",J2005,0)</f>
        <v>0</v>
      </c>
      <c r="BJ2005" s="13" t="s">
        <v>74</v>
      </c>
      <c r="BK2005" s="116">
        <f>ROUND(I2005*H2005,2)</f>
        <v>14600</v>
      </c>
      <c r="BL2005" s="13" t="s">
        <v>112</v>
      </c>
      <c r="BM2005" s="115" t="s">
        <v>4445</v>
      </c>
    </row>
    <row r="2006" spans="2:65" s="1" customFormat="1" ht="19.5">
      <c r="B2006" s="25"/>
      <c r="D2006" s="117" t="s">
        <v>114</v>
      </c>
      <c r="F2006" s="118" t="s">
        <v>4446</v>
      </c>
      <c r="L2006" s="25"/>
      <c r="M2006" s="119"/>
      <c r="T2006" s="46"/>
      <c r="AT2006" s="13" t="s">
        <v>114</v>
      </c>
      <c r="AU2006" s="13" t="s">
        <v>66</v>
      </c>
    </row>
    <row r="2007" spans="2:65" s="1" customFormat="1" ht="16.5" customHeight="1">
      <c r="B2007" s="104"/>
      <c r="C2007" s="105" t="s">
        <v>2278</v>
      </c>
      <c r="D2007" s="105" t="s">
        <v>107</v>
      </c>
      <c r="E2007" s="106" t="s">
        <v>4447</v>
      </c>
      <c r="F2007" s="107" t="s">
        <v>4448</v>
      </c>
      <c r="G2007" s="108" t="s">
        <v>110</v>
      </c>
      <c r="H2007" s="109">
        <v>10</v>
      </c>
      <c r="I2007" s="110">
        <v>2920</v>
      </c>
      <c r="J2007" s="110">
        <f>ROUND(I2007*H2007,2)</f>
        <v>29200</v>
      </c>
      <c r="K2007" s="107" t="s">
        <v>111</v>
      </c>
      <c r="L2007" s="25"/>
      <c r="M2007" s="111" t="s">
        <v>3</v>
      </c>
      <c r="N2007" s="112" t="s">
        <v>37</v>
      </c>
      <c r="O2007" s="113">
        <v>0</v>
      </c>
      <c r="P2007" s="113">
        <f>O2007*H2007</f>
        <v>0</v>
      </c>
      <c r="Q2007" s="113">
        <v>0</v>
      </c>
      <c r="R2007" s="113">
        <f>Q2007*H2007</f>
        <v>0</v>
      </c>
      <c r="S2007" s="113">
        <v>0</v>
      </c>
      <c r="T2007" s="114">
        <f>S2007*H2007</f>
        <v>0</v>
      </c>
      <c r="AR2007" s="115" t="s">
        <v>112</v>
      </c>
      <c r="AT2007" s="115" t="s">
        <v>107</v>
      </c>
      <c r="AU2007" s="115" t="s">
        <v>66</v>
      </c>
      <c r="AY2007" s="13" t="s">
        <v>113</v>
      </c>
      <c r="BE2007" s="116">
        <f>IF(N2007="základní",J2007,0)</f>
        <v>29200</v>
      </c>
      <c r="BF2007" s="116">
        <f>IF(N2007="snížená",J2007,0)</f>
        <v>0</v>
      </c>
      <c r="BG2007" s="116">
        <f>IF(N2007="zákl. přenesená",J2007,0)</f>
        <v>0</v>
      </c>
      <c r="BH2007" s="116">
        <f>IF(N2007="sníž. přenesená",J2007,0)</f>
        <v>0</v>
      </c>
      <c r="BI2007" s="116">
        <f>IF(N2007="nulová",J2007,0)</f>
        <v>0</v>
      </c>
      <c r="BJ2007" s="13" t="s">
        <v>74</v>
      </c>
      <c r="BK2007" s="116">
        <f>ROUND(I2007*H2007,2)</f>
        <v>29200</v>
      </c>
      <c r="BL2007" s="13" t="s">
        <v>112</v>
      </c>
      <c r="BM2007" s="115" t="s">
        <v>4449</v>
      </c>
    </row>
    <row r="2008" spans="2:65" s="1" customFormat="1" ht="19.5">
      <c r="B2008" s="25"/>
      <c r="D2008" s="117" t="s">
        <v>114</v>
      </c>
      <c r="F2008" s="118" t="s">
        <v>4450</v>
      </c>
      <c r="L2008" s="25"/>
      <c r="M2008" s="119"/>
      <c r="T2008" s="46"/>
      <c r="AT2008" s="13" t="s">
        <v>114</v>
      </c>
      <c r="AU2008" s="13" t="s">
        <v>66</v>
      </c>
    </row>
    <row r="2009" spans="2:65" s="1" customFormat="1" ht="16.5" customHeight="1">
      <c r="B2009" s="104"/>
      <c r="C2009" s="105" t="s">
        <v>4451</v>
      </c>
      <c r="D2009" s="105" t="s">
        <v>107</v>
      </c>
      <c r="E2009" s="106" t="s">
        <v>4452</v>
      </c>
      <c r="F2009" s="107" t="s">
        <v>4453</v>
      </c>
      <c r="G2009" s="108" t="s">
        <v>110</v>
      </c>
      <c r="H2009" s="109">
        <v>2</v>
      </c>
      <c r="I2009" s="110">
        <v>2920</v>
      </c>
      <c r="J2009" s="110">
        <f>ROUND(I2009*H2009,2)</f>
        <v>5840</v>
      </c>
      <c r="K2009" s="107" t="s">
        <v>111</v>
      </c>
      <c r="L2009" s="25"/>
      <c r="M2009" s="111" t="s">
        <v>3</v>
      </c>
      <c r="N2009" s="112" t="s">
        <v>37</v>
      </c>
      <c r="O2009" s="113">
        <v>0</v>
      </c>
      <c r="P2009" s="113">
        <f>O2009*H2009</f>
        <v>0</v>
      </c>
      <c r="Q2009" s="113">
        <v>0</v>
      </c>
      <c r="R2009" s="113">
        <f>Q2009*H2009</f>
        <v>0</v>
      </c>
      <c r="S2009" s="113">
        <v>0</v>
      </c>
      <c r="T2009" s="114">
        <f>S2009*H2009</f>
        <v>0</v>
      </c>
      <c r="AR2009" s="115" t="s">
        <v>112</v>
      </c>
      <c r="AT2009" s="115" t="s">
        <v>107</v>
      </c>
      <c r="AU2009" s="115" t="s">
        <v>66</v>
      </c>
      <c r="AY2009" s="13" t="s">
        <v>113</v>
      </c>
      <c r="BE2009" s="116">
        <f>IF(N2009="základní",J2009,0)</f>
        <v>5840</v>
      </c>
      <c r="BF2009" s="116">
        <f>IF(N2009="snížená",J2009,0)</f>
        <v>0</v>
      </c>
      <c r="BG2009" s="116">
        <f>IF(N2009="zákl. přenesená",J2009,0)</f>
        <v>0</v>
      </c>
      <c r="BH2009" s="116">
        <f>IF(N2009="sníž. přenesená",J2009,0)</f>
        <v>0</v>
      </c>
      <c r="BI2009" s="116">
        <f>IF(N2009="nulová",J2009,0)</f>
        <v>0</v>
      </c>
      <c r="BJ2009" s="13" t="s">
        <v>74</v>
      </c>
      <c r="BK2009" s="116">
        <f>ROUND(I2009*H2009,2)</f>
        <v>5840</v>
      </c>
      <c r="BL2009" s="13" t="s">
        <v>112</v>
      </c>
      <c r="BM2009" s="115" t="s">
        <v>4454</v>
      </c>
    </row>
    <row r="2010" spans="2:65" s="1" customFormat="1" ht="19.5">
      <c r="B2010" s="25"/>
      <c r="D2010" s="117" t="s">
        <v>114</v>
      </c>
      <c r="F2010" s="118" t="s">
        <v>4455</v>
      </c>
      <c r="L2010" s="25"/>
      <c r="M2010" s="119"/>
      <c r="T2010" s="46"/>
      <c r="AT2010" s="13" t="s">
        <v>114</v>
      </c>
      <c r="AU2010" s="13" t="s">
        <v>66</v>
      </c>
    </row>
    <row r="2011" spans="2:65" s="1" customFormat="1" ht="16.5" customHeight="1">
      <c r="B2011" s="104"/>
      <c r="C2011" s="105" t="s">
        <v>2283</v>
      </c>
      <c r="D2011" s="105" t="s">
        <v>107</v>
      </c>
      <c r="E2011" s="106" t="s">
        <v>4456</v>
      </c>
      <c r="F2011" s="107" t="s">
        <v>4457</v>
      </c>
      <c r="G2011" s="108" t="s">
        <v>110</v>
      </c>
      <c r="H2011" s="109">
        <v>2</v>
      </c>
      <c r="I2011" s="110">
        <v>2760</v>
      </c>
      <c r="J2011" s="110">
        <f>ROUND(I2011*H2011,2)</f>
        <v>5520</v>
      </c>
      <c r="K2011" s="107" t="s">
        <v>111</v>
      </c>
      <c r="L2011" s="25"/>
      <c r="M2011" s="111" t="s">
        <v>3</v>
      </c>
      <c r="N2011" s="112" t="s">
        <v>37</v>
      </c>
      <c r="O2011" s="113">
        <v>0</v>
      </c>
      <c r="P2011" s="113">
        <f>O2011*H2011</f>
        <v>0</v>
      </c>
      <c r="Q2011" s="113">
        <v>0</v>
      </c>
      <c r="R2011" s="113">
        <f>Q2011*H2011</f>
        <v>0</v>
      </c>
      <c r="S2011" s="113">
        <v>0</v>
      </c>
      <c r="T2011" s="114">
        <f>S2011*H2011</f>
        <v>0</v>
      </c>
      <c r="AR2011" s="115" t="s">
        <v>112</v>
      </c>
      <c r="AT2011" s="115" t="s">
        <v>107</v>
      </c>
      <c r="AU2011" s="115" t="s">
        <v>66</v>
      </c>
      <c r="AY2011" s="13" t="s">
        <v>113</v>
      </c>
      <c r="BE2011" s="116">
        <f>IF(N2011="základní",J2011,0)</f>
        <v>5520</v>
      </c>
      <c r="BF2011" s="116">
        <f>IF(N2011="snížená",J2011,0)</f>
        <v>0</v>
      </c>
      <c r="BG2011" s="116">
        <f>IF(N2011="zákl. přenesená",J2011,0)</f>
        <v>0</v>
      </c>
      <c r="BH2011" s="116">
        <f>IF(N2011="sníž. přenesená",J2011,0)</f>
        <v>0</v>
      </c>
      <c r="BI2011" s="116">
        <f>IF(N2011="nulová",J2011,0)</f>
        <v>0</v>
      </c>
      <c r="BJ2011" s="13" t="s">
        <v>74</v>
      </c>
      <c r="BK2011" s="116">
        <f>ROUND(I2011*H2011,2)</f>
        <v>5520</v>
      </c>
      <c r="BL2011" s="13" t="s">
        <v>112</v>
      </c>
      <c r="BM2011" s="115" t="s">
        <v>4458</v>
      </c>
    </row>
    <row r="2012" spans="2:65" s="1" customFormat="1" ht="19.5">
      <c r="B2012" s="25"/>
      <c r="D2012" s="117" t="s">
        <v>114</v>
      </c>
      <c r="F2012" s="118" t="s">
        <v>4459</v>
      </c>
      <c r="L2012" s="25"/>
      <c r="M2012" s="119"/>
      <c r="T2012" s="46"/>
      <c r="AT2012" s="13" t="s">
        <v>114</v>
      </c>
      <c r="AU2012" s="13" t="s">
        <v>66</v>
      </c>
    </row>
    <row r="2013" spans="2:65" s="1" customFormat="1" ht="16.5" customHeight="1">
      <c r="B2013" s="104"/>
      <c r="C2013" s="105" t="s">
        <v>4460</v>
      </c>
      <c r="D2013" s="105" t="s">
        <v>107</v>
      </c>
      <c r="E2013" s="106" t="s">
        <v>4461</v>
      </c>
      <c r="F2013" s="107" t="s">
        <v>4462</v>
      </c>
      <c r="G2013" s="108" t="s">
        <v>110</v>
      </c>
      <c r="H2013" s="109">
        <v>2</v>
      </c>
      <c r="I2013" s="110">
        <v>2760</v>
      </c>
      <c r="J2013" s="110">
        <f>ROUND(I2013*H2013,2)</f>
        <v>5520</v>
      </c>
      <c r="K2013" s="107" t="s">
        <v>111</v>
      </c>
      <c r="L2013" s="25"/>
      <c r="M2013" s="111" t="s">
        <v>3</v>
      </c>
      <c r="N2013" s="112" t="s">
        <v>37</v>
      </c>
      <c r="O2013" s="113">
        <v>0</v>
      </c>
      <c r="P2013" s="113">
        <f>O2013*H2013</f>
        <v>0</v>
      </c>
      <c r="Q2013" s="113">
        <v>0</v>
      </c>
      <c r="R2013" s="113">
        <f>Q2013*H2013</f>
        <v>0</v>
      </c>
      <c r="S2013" s="113">
        <v>0</v>
      </c>
      <c r="T2013" s="114">
        <f>S2013*H2013</f>
        <v>0</v>
      </c>
      <c r="AR2013" s="115" t="s">
        <v>112</v>
      </c>
      <c r="AT2013" s="115" t="s">
        <v>107</v>
      </c>
      <c r="AU2013" s="115" t="s">
        <v>66</v>
      </c>
      <c r="AY2013" s="13" t="s">
        <v>113</v>
      </c>
      <c r="BE2013" s="116">
        <f>IF(N2013="základní",J2013,0)</f>
        <v>5520</v>
      </c>
      <c r="BF2013" s="116">
        <f>IF(N2013="snížená",J2013,0)</f>
        <v>0</v>
      </c>
      <c r="BG2013" s="116">
        <f>IF(N2013="zákl. přenesená",J2013,0)</f>
        <v>0</v>
      </c>
      <c r="BH2013" s="116">
        <f>IF(N2013="sníž. přenesená",J2013,0)</f>
        <v>0</v>
      </c>
      <c r="BI2013" s="116">
        <f>IF(N2013="nulová",J2013,0)</f>
        <v>0</v>
      </c>
      <c r="BJ2013" s="13" t="s">
        <v>74</v>
      </c>
      <c r="BK2013" s="116">
        <f>ROUND(I2013*H2013,2)</f>
        <v>5520</v>
      </c>
      <c r="BL2013" s="13" t="s">
        <v>112</v>
      </c>
      <c r="BM2013" s="115" t="s">
        <v>4463</v>
      </c>
    </row>
    <row r="2014" spans="2:65" s="1" customFormat="1" ht="19.5">
      <c r="B2014" s="25"/>
      <c r="D2014" s="117" t="s">
        <v>114</v>
      </c>
      <c r="F2014" s="118" t="s">
        <v>4464</v>
      </c>
      <c r="L2014" s="25"/>
      <c r="M2014" s="119"/>
      <c r="T2014" s="46"/>
      <c r="AT2014" s="13" t="s">
        <v>114</v>
      </c>
      <c r="AU2014" s="13" t="s">
        <v>66</v>
      </c>
    </row>
    <row r="2015" spans="2:65" s="1" customFormat="1" ht="16.5" customHeight="1">
      <c r="B2015" s="104"/>
      <c r="C2015" s="105" t="s">
        <v>2287</v>
      </c>
      <c r="D2015" s="105" t="s">
        <v>107</v>
      </c>
      <c r="E2015" s="106" t="s">
        <v>4465</v>
      </c>
      <c r="F2015" s="107" t="s">
        <v>4466</v>
      </c>
      <c r="G2015" s="108" t="s">
        <v>110</v>
      </c>
      <c r="H2015" s="109">
        <v>2</v>
      </c>
      <c r="I2015" s="110">
        <v>4380</v>
      </c>
      <c r="J2015" s="110">
        <f>ROUND(I2015*H2015,2)</f>
        <v>8760</v>
      </c>
      <c r="K2015" s="107" t="s">
        <v>111</v>
      </c>
      <c r="L2015" s="25"/>
      <c r="M2015" s="111" t="s">
        <v>3</v>
      </c>
      <c r="N2015" s="112" t="s">
        <v>37</v>
      </c>
      <c r="O2015" s="113">
        <v>0</v>
      </c>
      <c r="P2015" s="113">
        <f>O2015*H2015</f>
        <v>0</v>
      </c>
      <c r="Q2015" s="113">
        <v>0</v>
      </c>
      <c r="R2015" s="113">
        <f>Q2015*H2015</f>
        <v>0</v>
      </c>
      <c r="S2015" s="113">
        <v>0</v>
      </c>
      <c r="T2015" s="114">
        <f>S2015*H2015</f>
        <v>0</v>
      </c>
      <c r="AR2015" s="115" t="s">
        <v>112</v>
      </c>
      <c r="AT2015" s="115" t="s">
        <v>107</v>
      </c>
      <c r="AU2015" s="115" t="s">
        <v>66</v>
      </c>
      <c r="AY2015" s="13" t="s">
        <v>113</v>
      </c>
      <c r="BE2015" s="116">
        <f>IF(N2015="základní",J2015,0)</f>
        <v>8760</v>
      </c>
      <c r="BF2015" s="116">
        <f>IF(N2015="snížená",J2015,0)</f>
        <v>0</v>
      </c>
      <c r="BG2015" s="116">
        <f>IF(N2015="zákl. přenesená",J2015,0)</f>
        <v>0</v>
      </c>
      <c r="BH2015" s="116">
        <f>IF(N2015="sníž. přenesená",J2015,0)</f>
        <v>0</v>
      </c>
      <c r="BI2015" s="116">
        <f>IF(N2015="nulová",J2015,0)</f>
        <v>0</v>
      </c>
      <c r="BJ2015" s="13" t="s">
        <v>74</v>
      </c>
      <c r="BK2015" s="116">
        <f>ROUND(I2015*H2015,2)</f>
        <v>8760</v>
      </c>
      <c r="BL2015" s="13" t="s">
        <v>112</v>
      </c>
      <c r="BM2015" s="115" t="s">
        <v>4467</v>
      </c>
    </row>
    <row r="2016" spans="2:65" s="1" customFormat="1" ht="29.25">
      <c r="B2016" s="25"/>
      <c r="D2016" s="117" t="s">
        <v>114</v>
      </c>
      <c r="F2016" s="118" t="s">
        <v>4468</v>
      </c>
      <c r="L2016" s="25"/>
      <c r="M2016" s="119"/>
      <c r="T2016" s="46"/>
      <c r="AT2016" s="13" t="s">
        <v>114</v>
      </c>
      <c r="AU2016" s="13" t="s">
        <v>66</v>
      </c>
    </row>
    <row r="2017" spans="2:65" s="1" customFormat="1" ht="16.5" customHeight="1">
      <c r="B2017" s="104"/>
      <c r="C2017" s="105" t="s">
        <v>4469</v>
      </c>
      <c r="D2017" s="105" t="s">
        <v>107</v>
      </c>
      <c r="E2017" s="106" t="s">
        <v>4470</v>
      </c>
      <c r="F2017" s="107" t="s">
        <v>4471</v>
      </c>
      <c r="G2017" s="108" t="s">
        <v>110</v>
      </c>
      <c r="H2017" s="109">
        <v>5</v>
      </c>
      <c r="I2017" s="110">
        <v>4380</v>
      </c>
      <c r="J2017" s="110">
        <f>ROUND(I2017*H2017,2)</f>
        <v>21900</v>
      </c>
      <c r="K2017" s="107" t="s">
        <v>111</v>
      </c>
      <c r="L2017" s="25"/>
      <c r="M2017" s="111" t="s">
        <v>3</v>
      </c>
      <c r="N2017" s="112" t="s">
        <v>37</v>
      </c>
      <c r="O2017" s="113">
        <v>0</v>
      </c>
      <c r="P2017" s="113">
        <f>O2017*H2017</f>
        <v>0</v>
      </c>
      <c r="Q2017" s="113">
        <v>0</v>
      </c>
      <c r="R2017" s="113">
        <f>Q2017*H2017</f>
        <v>0</v>
      </c>
      <c r="S2017" s="113">
        <v>0</v>
      </c>
      <c r="T2017" s="114">
        <f>S2017*H2017</f>
        <v>0</v>
      </c>
      <c r="AR2017" s="115" t="s">
        <v>112</v>
      </c>
      <c r="AT2017" s="115" t="s">
        <v>107</v>
      </c>
      <c r="AU2017" s="115" t="s">
        <v>66</v>
      </c>
      <c r="AY2017" s="13" t="s">
        <v>113</v>
      </c>
      <c r="BE2017" s="116">
        <f>IF(N2017="základní",J2017,0)</f>
        <v>21900</v>
      </c>
      <c r="BF2017" s="116">
        <f>IF(N2017="snížená",J2017,0)</f>
        <v>0</v>
      </c>
      <c r="BG2017" s="116">
        <f>IF(N2017="zákl. přenesená",J2017,0)</f>
        <v>0</v>
      </c>
      <c r="BH2017" s="116">
        <f>IF(N2017="sníž. přenesená",J2017,0)</f>
        <v>0</v>
      </c>
      <c r="BI2017" s="116">
        <f>IF(N2017="nulová",J2017,0)</f>
        <v>0</v>
      </c>
      <c r="BJ2017" s="13" t="s">
        <v>74</v>
      </c>
      <c r="BK2017" s="116">
        <f>ROUND(I2017*H2017,2)</f>
        <v>21900</v>
      </c>
      <c r="BL2017" s="13" t="s">
        <v>112</v>
      </c>
      <c r="BM2017" s="115" t="s">
        <v>4472</v>
      </c>
    </row>
    <row r="2018" spans="2:65" s="1" customFormat="1" ht="29.25">
      <c r="B2018" s="25"/>
      <c r="D2018" s="117" t="s">
        <v>114</v>
      </c>
      <c r="F2018" s="118" t="s">
        <v>4473</v>
      </c>
      <c r="L2018" s="25"/>
      <c r="M2018" s="119"/>
      <c r="T2018" s="46"/>
      <c r="AT2018" s="13" t="s">
        <v>114</v>
      </c>
      <c r="AU2018" s="13" t="s">
        <v>66</v>
      </c>
    </row>
    <row r="2019" spans="2:65" s="1" customFormat="1" ht="16.5" customHeight="1">
      <c r="B2019" s="104"/>
      <c r="C2019" s="105" t="s">
        <v>2292</v>
      </c>
      <c r="D2019" s="105" t="s">
        <v>107</v>
      </c>
      <c r="E2019" s="106" t="s">
        <v>4474</v>
      </c>
      <c r="F2019" s="107" t="s">
        <v>4475</v>
      </c>
      <c r="G2019" s="108" t="s">
        <v>110</v>
      </c>
      <c r="H2019" s="109">
        <v>10</v>
      </c>
      <c r="I2019" s="110">
        <v>4380</v>
      </c>
      <c r="J2019" s="110">
        <f>ROUND(I2019*H2019,2)</f>
        <v>43800</v>
      </c>
      <c r="K2019" s="107" t="s">
        <v>111</v>
      </c>
      <c r="L2019" s="25"/>
      <c r="M2019" s="111" t="s">
        <v>3</v>
      </c>
      <c r="N2019" s="112" t="s">
        <v>37</v>
      </c>
      <c r="O2019" s="113">
        <v>0</v>
      </c>
      <c r="P2019" s="113">
        <f>O2019*H2019</f>
        <v>0</v>
      </c>
      <c r="Q2019" s="113">
        <v>0</v>
      </c>
      <c r="R2019" s="113">
        <f>Q2019*H2019</f>
        <v>0</v>
      </c>
      <c r="S2019" s="113">
        <v>0</v>
      </c>
      <c r="T2019" s="114">
        <f>S2019*H2019</f>
        <v>0</v>
      </c>
      <c r="AR2019" s="115" t="s">
        <v>112</v>
      </c>
      <c r="AT2019" s="115" t="s">
        <v>107</v>
      </c>
      <c r="AU2019" s="115" t="s">
        <v>66</v>
      </c>
      <c r="AY2019" s="13" t="s">
        <v>113</v>
      </c>
      <c r="BE2019" s="116">
        <f>IF(N2019="základní",J2019,0)</f>
        <v>43800</v>
      </c>
      <c r="BF2019" s="116">
        <f>IF(N2019="snížená",J2019,0)</f>
        <v>0</v>
      </c>
      <c r="BG2019" s="116">
        <f>IF(N2019="zákl. přenesená",J2019,0)</f>
        <v>0</v>
      </c>
      <c r="BH2019" s="116">
        <f>IF(N2019="sníž. přenesená",J2019,0)</f>
        <v>0</v>
      </c>
      <c r="BI2019" s="116">
        <f>IF(N2019="nulová",J2019,0)</f>
        <v>0</v>
      </c>
      <c r="BJ2019" s="13" t="s">
        <v>74</v>
      </c>
      <c r="BK2019" s="116">
        <f>ROUND(I2019*H2019,2)</f>
        <v>43800</v>
      </c>
      <c r="BL2019" s="13" t="s">
        <v>112</v>
      </c>
      <c r="BM2019" s="115" t="s">
        <v>4476</v>
      </c>
    </row>
    <row r="2020" spans="2:65" s="1" customFormat="1" ht="29.25">
      <c r="B2020" s="25"/>
      <c r="D2020" s="117" t="s">
        <v>114</v>
      </c>
      <c r="F2020" s="118" t="s">
        <v>4477</v>
      </c>
      <c r="L2020" s="25"/>
      <c r="M2020" s="119"/>
      <c r="T2020" s="46"/>
      <c r="AT2020" s="13" t="s">
        <v>114</v>
      </c>
      <c r="AU2020" s="13" t="s">
        <v>66</v>
      </c>
    </row>
    <row r="2021" spans="2:65" s="1" customFormat="1" ht="16.5" customHeight="1">
      <c r="B2021" s="104"/>
      <c r="C2021" s="105" t="s">
        <v>4478</v>
      </c>
      <c r="D2021" s="105" t="s">
        <v>107</v>
      </c>
      <c r="E2021" s="106" t="s">
        <v>4479</v>
      </c>
      <c r="F2021" s="107" t="s">
        <v>4480</v>
      </c>
      <c r="G2021" s="108" t="s">
        <v>110</v>
      </c>
      <c r="H2021" s="109">
        <v>2</v>
      </c>
      <c r="I2021" s="110">
        <v>4380</v>
      </c>
      <c r="J2021" s="110">
        <f>ROUND(I2021*H2021,2)</f>
        <v>8760</v>
      </c>
      <c r="K2021" s="107" t="s">
        <v>111</v>
      </c>
      <c r="L2021" s="25"/>
      <c r="M2021" s="111" t="s">
        <v>3</v>
      </c>
      <c r="N2021" s="112" t="s">
        <v>37</v>
      </c>
      <c r="O2021" s="113">
        <v>0</v>
      </c>
      <c r="P2021" s="113">
        <f>O2021*H2021</f>
        <v>0</v>
      </c>
      <c r="Q2021" s="113">
        <v>0</v>
      </c>
      <c r="R2021" s="113">
        <f>Q2021*H2021</f>
        <v>0</v>
      </c>
      <c r="S2021" s="113">
        <v>0</v>
      </c>
      <c r="T2021" s="114">
        <f>S2021*H2021</f>
        <v>0</v>
      </c>
      <c r="AR2021" s="115" t="s">
        <v>112</v>
      </c>
      <c r="AT2021" s="115" t="s">
        <v>107</v>
      </c>
      <c r="AU2021" s="115" t="s">
        <v>66</v>
      </c>
      <c r="AY2021" s="13" t="s">
        <v>113</v>
      </c>
      <c r="BE2021" s="116">
        <f>IF(N2021="základní",J2021,0)</f>
        <v>8760</v>
      </c>
      <c r="BF2021" s="116">
        <f>IF(N2021="snížená",J2021,0)</f>
        <v>0</v>
      </c>
      <c r="BG2021" s="116">
        <f>IF(N2021="zákl. přenesená",J2021,0)</f>
        <v>0</v>
      </c>
      <c r="BH2021" s="116">
        <f>IF(N2021="sníž. přenesená",J2021,0)</f>
        <v>0</v>
      </c>
      <c r="BI2021" s="116">
        <f>IF(N2021="nulová",J2021,0)</f>
        <v>0</v>
      </c>
      <c r="BJ2021" s="13" t="s">
        <v>74</v>
      </c>
      <c r="BK2021" s="116">
        <f>ROUND(I2021*H2021,2)</f>
        <v>8760</v>
      </c>
      <c r="BL2021" s="13" t="s">
        <v>112</v>
      </c>
      <c r="BM2021" s="115" t="s">
        <v>4481</v>
      </c>
    </row>
    <row r="2022" spans="2:65" s="1" customFormat="1" ht="29.25">
      <c r="B2022" s="25"/>
      <c r="D2022" s="117" t="s">
        <v>114</v>
      </c>
      <c r="F2022" s="118" t="s">
        <v>4482</v>
      </c>
      <c r="L2022" s="25"/>
      <c r="M2022" s="119"/>
      <c r="T2022" s="46"/>
      <c r="AT2022" s="13" t="s">
        <v>114</v>
      </c>
      <c r="AU2022" s="13" t="s">
        <v>66</v>
      </c>
    </row>
    <row r="2023" spans="2:65" s="1" customFormat="1" ht="16.5" customHeight="1">
      <c r="B2023" s="104"/>
      <c r="C2023" s="105" t="s">
        <v>2296</v>
      </c>
      <c r="D2023" s="105" t="s">
        <v>107</v>
      </c>
      <c r="E2023" s="106" t="s">
        <v>4483</v>
      </c>
      <c r="F2023" s="107" t="s">
        <v>4484</v>
      </c>
      <c r="G2023" s="108" t="s">
        <v>110</v>
      </c>
      <c r="H2023" s="109">
        <v>2</v>
      </c>
      <c r="I2023" s="110">
        <v>5910</v>
      </c>
      <c r="J2023" s="110">
        <f>ROUND(I2023*H2023,2)</f>
        <v>11820</v>
      </c>
      <c r="K2023" s="107" t="s">
        <v>111</v>
      </c>
      <c r="L2023" s="25"/>
      <c r="M2023" s="111" t="s">
        <v>3</v>
      </c>
      <c r="N2023" s="112" t="s">
        <v>37</v>
      </c>
      <c r="O2023" s="113">
        <v>0</v>
      </c>
      <c r="P2023" s="113">
        <f>O2023*H2023</f>
        <v>0</v>
      </c>
      <c r="Q2023" s="113">
        <v>0</v>
      </c>
      <c r="R2023" s="113">
        <f>Q2023*H2023</f>
        <v>0</v>
      </c>
      <c r="S2023" s="113">
        <v>0</v>
      </c>
      <c r="T2023" s="114">
        <f>S2023*H2023</f>
        <v>0</v>
      </c>
      <c r="AR2023" s="115" t="s">
        <v>112</v>
      </c>
      <c r="AT2023" s="115" t="s">
        <v>107</v>
      </c>
      <c r="AU2023" s="115" t="s">
        <v>66</v>
      </c>
      <c r="AY2023" s="13" t="s">
        <v>113</v>
      </c>
      <c r="BE2023" s="116">
        <f>IF(N2023="základní",J2023,0)</f>
        <v>11820</v>
      </c>
      <c r="BF2023" s="116">
        <f>IF(N2023="snížená",J2023,0)</f>
        <v>0</v>
      </c>
      <c r="BG2023" s="116">
        <f>IF(N2023="zákl. přenesená",J2023,0)</f>
        <v>0</v>
      </c>
      <c r="BH2023" s="116">
        <f>IF(N2023="sníž. přenesená",J2023,0)</f>
        <v>0</v>
      </c>
      <c r="BI2023" s="116">
        <f>IF(N2023="nulová",J2023,0)</f>
        <v>0</v>
      </c>
      <c r="BJ2023" s="13" t="s">
        <v>74</v>
      </c>
      <c r="BK2023" s="116">
        <f>ROUND(I2023*H2023,2)</f>
        <v>11820</v>
      </c>
      <c r="BL2023" s="13" t="s">
        <v>112</v>
      </c>
      <c r="BM2023" s="115" t="s">
        <v>4485</v>
      </c>
    </row>
    <row r="2024" spans="2:65" s="1" customFormat="1" ht="29.25">
      <c r="B2024" s="25"/>
      <c r="D2024" s="117" t="s">
        <v>114</v>
      </c>
      <c r="F2024" s="118" t="s">
        <v>4486</v>
      </c>
      <c r="L2024" s="25"/>
      <c r="M2024" s="119"/>
      <c r="T2024" s="46"/>
      <c r="AT2024" s="13" t="s">
        <v>114</v>
      </c>
      <c r="AU2024" s="13" t="s">
        <v>66</v>
      </c>
    </row>
    <row r="2025" spans="2:65" s="1" customFormat="1" ht="16.5" customHeight="1">
      <c r="B2025" s="104"/>
      <c r="C2025" s="105" t="s">
        <v>4487</v>
      </c>
      <c r="D2025" s="105" t="s">
        <v>107</v>
      </c>
      <c r="E2025" s="106" t="s">
        <v>4488</v>
      </c>
      <c r="F2025" s="107" t="s">
        <v>4489</v>
      </c>
      <c r="G2025" s="108" t="s">
        <v>110</v>
      </c>
      <c r="H2025" s="109">
        <v>10</v>
      </c>
      <c r="I2025" s="110">
        <v>5910</v>
      </c>
      <c r="J2025" s="110">
        <f>ROUND(I2025*H2025,2)</f>
        <v>59100</v>
      </c>
      <c r="K2025" s="107" t="s">
        <v>111</v>
      </c>
      <c r="L2025" s="25"/>
      <c r="M2025" s="111" t="s">
        <v>3</v>
      </c>
      <c r="N2025" s="112" t="s">
        <v>37</v>
      </c>
      <c r="O2025" s="113">
        <v>0</v>
      </c>
      <c r="P2025" s="113">
        <f>O2025*H2025</f>
        <v>0</v>
      </c>
      <c r="Q2025" s="113">
        <v>0</v>
      </c>
      <c r="R2025" s="113">
        <f>Q2025*H2025</f>
        <v>0</v>
      </c>
      <c r="S2025" s="113">
        <v>0</v>
      </c>
      <c r="T2025" s="114">
        <f>S2025*H2025</f>
        <v>0</v>
      </c>
      <c r="AR2025" s="115" t="s">
        <v>112</v>
      </c>
      <c r="AT2025" s="115" t="s">
        <v>107</v>
      </c>
      <c r="AU2025" s="115" t="s">
        <v>66</v>
      </c>
      <c r="AY2025" s="13" t="s">
        <v>113</v>
      </c>
      <c r="BE2025" s="116">
        <f>IF(N2025="základní",J2025,0)</f>
        <v>59100</v>
      </c>
      <c r="BF2025" s="116">
        <f>IF(N2025="snížená",J2025,0)</f>
        <v>0</v>
      </c>
      <c r="BG2025" s="116">
        <f>IF(N2025="zákl. přenesená",J2025,0)</f>
        <v>0</v>
      </c>
      <c r="BH2025" s="116">
        <f>IF(N2025="sníž. přenesená",J2025,0)</f>
        <v>0</v>
      </c>
      <c r="BI2025" s="116">
        <f>IF(N2025="nulová",J2025,0)</f>
        <v>0</v>
      </c>
      <c r="BJ2025" s="13" t="s">
        <v>74</v>
      </c>
      <c r="BK2025" s="116">
        <f>ROUND(I2025*H2025,2)</f>
        <v>59100</v>
      </c>
      <c r="BL2025" s="13" t="s">
        <v>112</v>
      </c>
      <c r="BM2025" s="115" t="s">
        <v>4490</v>
      </c>
    </row>
    <row r="2026" spans="2:65" s="1" customFormat="1" ht="29.25">
      <c r="B2026" s="25"/>
      <c r="D2026" s="117" t="s">
        <v>114</v>
      </c>
      <c r="F2026" s="118" t="s">
        <v>4491</v>
      </c>
      <c r="L2026" s="25"/>
      <c r="M2026" s="119"/>
      <c r="T2026" s="46"/>
      <c r="AT2026" s="13" t="s">
        <v>114</v>
      </c>
      <c r="AU2026" s="13" t="s">
        <v>66</v>
      </c>
    </row>
    <row r="2027" spans="2:65" s="1" customFormat="1" ht="16.5" customHeight="1">
      <c r="B2027" s="104"/>
      <c r="C2027" s="105" t="s">
        <v>2301</v>
      </c>
      <c r="D2027" s="105" t="s">
        <v>107</v>
      </c>
      <c r="E2027" s="106" t="s">
        <v>4492</v>
      </c>
      <c r="F2027" s="107" t="s">
        <v>4493</v>
      </c>
      <c r="G2027" s="108" t="s">
        <v>110</v>
      </c>
      <c r="H2027" s="109">
        <v>2</v>
      </c>
      <c r="I2027" s="110">
        <v>4960</v>
      </c>
      <c r="J2027" s="110">
        <f>ROUND(I2027*H2027,2)</f>
        <v>9920</v>
      </c>
      <c r="K2027" s="107" t="s">
        <v>111</v>
      </c>
      <c r="L2027" s="25"/>
      <c r="M2027" s="111" t="s">
        <v>3</v>
      </c>
      <c r="N2027" s="112" t="s">
        <v>37</v>
      </c>
      <c r="O2027" s="113">
        <v>0</v>
      </c>
      <c r="P2027" s="113">
        <f>O2027*H2027</f>
        <v>0</v>
      </c>
      <c r="Q2027" s="113">
        <v>0</v>
      </c>
      <c r="R2027" s="113">
        <f>Q2027*H2027</f>
        <v>0</v>
      </c>
      <c r="S2027" s="113">
        <v>0</v>
      </c>
      <c r="T2027" s="114">
        <f>S2027*H2027</f>
        <v>0</v>
      </c>
      <c r="AR2027" s="115" t="s">
        <v>112</v>
      </c>
      <c r="AT2027" s="115" t="s">
        <v>107</v>
      </c>
      <c r="AU2027" s="115" t="s">
        <v>66</v>
      </c>
      <c r="AY2027" s="13" t="s">
        <v>113</v>
      </c>
      <c r="BE2027" s="116">
        <f>IF(N2027="základní",J2027,0)</f>
        <v>9920</v>
      </c>
      <c r="BF2027" s="116">
        <f>IF(N2027="snížená",J2027,0)</f>
        <v>0</v>
      </c>
      <c r="BG2027" s="116">
        <f>IF(N2027="zákl. přenesená",J2027,0)</f>
        <v>0</v>
      </c>
      <c r="BH2027" s="116">
        <f>IF(N2027="sníž. přenesená",J2027,0)</f>
        <v>0</v>
      </c>
      <c r="BI2027" s="116">
        <f>IF(N2027="nulová",J2027,0)</f>
        <v>0</v>
      </c>
      <c r="BJ2027" s="13" t="s">
        <v>74</v>
      </c>
      <c r="BK2027" s="116">
        <f>ROUND(I2027*H2027,2)</f>
        <v>9920</v>
      </c>
      <c r="BL2027" s="13" t="s">
        <v>112</v>
      </c>
      <c r="BM2027" s="115" t="s">
        <v>4494</v>
      </c>
    </row>
    <row r="2028" spans="2:65" s="1" customFormat="1" ht="29.25">
      <c r="B2028" s="25"/>
      <c r="D2028" s="117" t="s">
        <v>114</v>
      </c>
      <c r="F2028" s="118" t="s">
        <v>4495</v>
      </c>
      <c r="L2028" s="25"/>
      <c r="M2028" s="119"/>
      <c r="T2028" s="46"/>
      <c r="AT2028" s="13" t="s">
        <v>114</v>
      </c>
      <c r="AU2028" s="13" t="s">
        <v>66</v>
      </c>
    </row>
    <row r="2029" spans="2:65" s="1" customFormat="1" ht="16.5" customHeight="1">
      <c r="B2029" s="104"/>
      <c r="C2029" s="105" t="s">
        <v>4496</v>
      </c>
      <c r="D2029" s="105" t="s">
        <v>107</v>
      </c>
      <c r="E2029" s="106" t="s">
        <v>4497</v>
      </c>
      <c r="F2029" s="107" t="s">
        <v>4498</v>
      </c>
      <c r="G2029" s="108" t="s">
        <v>110</v>
      </c>
      <c r="H2029" s="109">
        <v>5</v>
      </c>
      <c r="I2029" s="110">
        <v>4960</v>
      </c>
      <c r="J2029" s="110">
        <f>ROUND(I2029*H2029,2)</f>
        <v>24800</v>
      </c>
      <c r="K2029" s="107" t="s">
        <v>111</v>
      </c>
      <c r="L2029" s="25"/>
      <c r="M2029" s="111" t="s">
        <v>3</v>
      </c>
      <c r="N2029" s="112" t="s">
        <v>37</v>
      </c>
      <c r="O2029" s="113">
        <v>0</v>
      </c>
      <c r="P2029" s="113">
        <f>O2029*H2029</f>
        <v>0</v>
      </c>
      <c r="Q2029" s="113">
        <v>0</v>
      </c>
      <c r="R2029" s="113">
        <f>Q2029*H2029</f>
        <v>0</v>
      </c>
      <c r="S2029" s="113">
        <v>0</v>
      </c>
      <c r="T2029" s="114">
        <f>S2029*H2029</f>
        <v>0</v>
      </c>
      <c r="AR2029" s="115" t="s">
        <v>112</v>
      </c>
      <c r="AT2029" s="115" t="s">
        <v>107</v>
      </c>
      <c r="AU2029" s="115" t="s">
        <v>66</v>
      </c>
      <c r="AY2029" s="13" t="s">
        <v>113</v>
      </c>
      <c r="BE2029" s="116">
        <f>IF(N2029="základní",J2029,0)</f>
        <v>24800</v>
      </c>
      <c r="BF2029" s="116">
        <f>IF(N2029="snížená",J2029,0)</f>
        <v>0</v>
      </c>
      <c r="BG2029" s="116">
        <f>IF(N2029="zákl. přenesená",J2029,0)</f>
        <v>0</v>
      </c>
      <c r="BH2029" s="116">
        <f>IF(N2029="sníž. přenesená",J2029,0)</f>
        <v>0</v>
      </c>
      <c r="BI2029" s="116">
        <f>IF(N2029="nulová",J2029,0)</f>
        <v>0</v>
      </c>
      <c r="BJ2029" s="13" t="s">
        <v>74</v>
      </c>
      <c r="BK2029" s="116">
        <f>ROUND(I2029*H2029,2)</f>
        <v>24800</v>
      </c>
      <c r="BL2029" s="13" t="s">
        <v>112</v>
      </c>
      <c r="BM2029" s="115" t="s">
        <v>4499</v>
      </c>
    </row>
    <row r="2030" spans="2:65" s="1" customFormat="1" ht="29.25">
      <c r="B2030" s="25"/>
      <c r="D2030" s="117" t="s">
        <v>114</v>
      </c>
      <c r="F2030" s="118" t="s">
        <v>4500</v>
      </c>
      <c r="L2030" s="25"/>
      <c r="M2030" s="119"/>
      <c r="T2030" s="46"/>
      <c r="AT2030" s="13" t="s">
        <v>114</v>
      </c>
      <c r="AU2030" s="13" t="s">
        <v>66</v>
      </c>
    </row>
    <row r="2031" spans="2:65" s="1" customFormat="1" ht="16.5" customHeight="1">
      <c r="B2031" s="104"/>
      <c r="C2031" s="105" t="s">
        <v>2305</v>
      </c>
      <c r="D2031" s="105" t="s">
        <v>107</v>
      </c>
      <c r="E2031" s="106" t="s">
        <v>4501</v>
      </c>
      <c r="F2031" s="107" t="s">
        <v>4502</v>
      </c>
      <c r="G2031" s="108" t="s">
        <v>110</v>
      </c>
      <c r="H2031" s="109">
        <v>10</v>
      </c>
      <c r="I2031" s="110">
        <v>4960</v>
      </c>
      <c r="J2031" s="110">
        <f>ROUND(I2031*H2031,2)</f>
        <v>49600</v>
      </c>
      <c r="K2031" s="107" t="s">
        <v>111</v>
      </c>
      <c r="L2031" s="25"/>
      <c r="M2031" s="111" t="s">
        <v>3</v>
      </c>
      <c r="N2031" s="112" t="s">
        <v>37</v>
      </c>
      <c r="O2031" s="113">
        <v>0</v>
      </c>
      <c r="P2031" s="113">
        <f>O2031*H2031</f>
        <v>0</v>
      </c>
      <c r="Q2031" s="113">
        <v>0</v>
      </c>
      <c r="R2031" s="113">
        <f>Q2031*H2031</f>
        <v>0</v>
      </c>
      <c r="S2031" s="113">
        <v>0</v>
      </c>
      <c r="T2031" s="114">
        <f>S2031*H2031</f>
        <v>0</v>
      </c>
      <c r="AR2031" s="115" t="s">
        <v>112</v>
      </c>
      <c r="AT2031" s="115" t="s">
        <v>107</v>
      </c>
      <c r="AU2031" s="115" t="s">
        <v>66</v>
      </c>
      <c r="AY2031" s="13" t="s">
        <v>113</v>
      </c>
      <c r="BE2031" s="116">
        <f>IF(N2031="základní",J2031,0)</f>
        <v>49600</v>
      </c>
      <c r="BF2031" s="116">
        <f>IF(N2031="snížená",J2031,0)</f>
        <v>0</v>
      </c>
      <c r="BG2031" s="116">
        <f>IF(N2031="zákl. přenesená",J2031,0)</f>
        <v>0</v>
      </c>
      <c r="BH2031" s="116">
        <f>IF(N2031="sníž. přenesená",J2031,0)</f>
        <v>0</v>
      </c>
      <c r="BI2031" s="116">
        <f>IF(N2031="nulová",J2031,0)</f>
        <v>0</v>
      </c>
      <c r="BJ2031" s="13" t="s">
        <v>74</v>
      </c>
      <c r="BK2031" s="116">
        <f>ROUND(I2031*H2031,2)</f>
        <v>49600</v>
      </c>
      <c r="BL2031" s="13" t="s">
        <v>112</v>
      </c>
      <c r="BM2031" s="115" t="s">
        <v>4503</v>
      </c>
    </row>
    <row r="2032" spans="2:65" s="1" customFormat="1" ht="29.25">
      <c r="B2032" s="25"/>
      <c r="D2032" s="117" t="s">
        <v>114</v>
      </c>
      <c r="F2032" s="118" t="s">
        <v>4504</v>
      </c>
      <c r="L2032" s="25"/>
      <c r="M2032" s="119"/>
      <c r="T2032" s="46"/>
      <c r="AT2032" s="13" t="s">
        <v>114</v>
      </c>
      <c r="AU2032" s="13" t="s">
        <v>66</v>
      </c>
    </row>
    <row r="2033" spans="2:65" s="1" customFormat="1" ht="16.5" customHeight="1">
      <c r="B2033" s="104"/>
      <c r="C2033" s="105" t="s">
        <v>4505</v>
      </c>
      <c r="D2033" s="105" t="s">
        <v>107</v>
      </c>
      <c r="E2033" s="106" t="s">
        <v>4506</v>
      </c>
      <c r="F2033" s="107" t="s">
        <v>4507</v>
      </c>
      <c r="G2033" s="108" t="s">
        <v>110</v>
      </c>
      <c r="H2033" s="109">
        <v>1</v>
      </c>
      <c r="I2033" s="110">
        <v>4960</v>
      </c>
      <c r="J2033" s="110">
        <f>ROUND(I2033*H2033,2)</f>
        <v>4960</v>
      </c>
      <c r="K2033" s="107" t="s">
        <v>111</v>
      </c>
      <c r="L2033" s="25"/>
      <c r="M2033" s="111" t="s">
        <v>3</v>
      </c>
      <c r="N2033" s="112" t="s">
        <v>37</v>
      </c>
      <c r="O2033" s="113">
        <v>0</v>
      </c>
      <c r="P2033" s="113">
        <f>O2033*H2033</f>
        <v>0</v>
      </c>
      <c r="Q2033" s="113">
        <v>0</v>
      </c>
      <c r="R2033" s="113">
        <f>Q2033*H2033</f>
        <v>0</v>
      </c>
      <c r="S2033" s="113">
        <v>0</v>
      </c>
      <c r="T2033" s="114">
        <f>S2033*H2033</f>
        <v>0</v>
      </c>
      <c r="AR2033" s="115" t="s">
        <v>112</v>
      </c>
      <c r="AT2033" s="115" t="s">
        <v>107</v>
      </c>
      <c r="AU2033" s="115" t="s">
        <v>66</v>
      </c>
      <c r="AY2033" s="13" t="s">
        <v>113</v>
      </c>
      <c r="BE2033" s="116">
        <f>IF(N2033="základní",J2033,0)</f>
        <v>4960</v>
      </c>
      <c r="BF2033" s="116">
        <f>IF(N2033="snížená",J2033,0)</f>
        <v>0</v>
      </c>
      <c r="BG2033" s="116">
        <f>IF(N2033="zákl. přenesená",J2033,0)</f>
        <v>0</v>
      </c>
      <c r="BH2033" s="116">
        <f>IF(N2033="sníž. přenesená",J2033,0)</f>
        <v>0</v>
      </c>
      <c r="BI2033" s="116">
        <f>IF(N2033="nulová",J2033,0)</f>
        <v>0</v>
      </c>
      <c r="BJ2033" s="13" t="s">
        <v>74</v>
      </c>
      <c r="BK2033" s="116">
        <f>ROUND(I2033*H2033,2)</f>
        <v>4960</v>
      </c>
      <c r="BL2033" s="13" t="s">
        <v>112</v>
      </c>
      <c r="BM2033" s="115" t="s">
        <v>4508</v>
      </c>
    </row>
    <row r="2034" spans="2:65" s="1" customFormat="1" ht="29.25">
      <c r="B2034" s="25"/>
      <c r="D2034" s="117" t="s">
        <v>114</v>
      </c>
      <c r="F2034" s="118" t="s">
        <v>4509</v>
      </c>
      <c r="L2034" s="25"/>
      <c r="M2034" s="119"/>
      <c r="T2034" s="46"/>
      <c r="AT2034" s="13" t="s">
        <v>114</v>
      </c>
      <c r="AU2034" s="13" t="s">
        <v>66</v>
      </c>
    </row>
    <row r="2035" spans="2:65" s="1" customFormat="1" ht="16.5" customHeight="1">
      <c r="B2035" s="104"/>
      <c r="C2035" s="105" t="s">
        <v>2310</v>
      </c>
      <c r="D2035" s="105" t="s">
        <v>107</v>
      </c>
      <c r="E2035" s="106" t="s">
        <v>4510</v>
      </c>
      <c r="F2035" s="107" t="s">
        <v>4511</v>
      </c>
      <c r="G2035" s="108" t="s">
        <v>110</v>
      </c>
      <c r="H2035" s="109">
        <v>2</v>
      </c>
      <c r="I2035" s="110">
        <v>5240</v>
      </c>
      <c r="J2035" s="110">
        <f>ROUND(I2035*H2035,2)</f>
        <v>10480</v>
      </c>
      <c r="K2035" s="107" t="s">
        <v>111</v>
      </c>
      <c r="L2035" s="25"/>
      <c r="M2035" s="111" t="s">
        <v>3</v>
      </c>
      <c r="N2035" s="112" t="s">
        <v>37</v>
      </c>
      <c r="O2035" s="113">
        <v>0</v>
      </c>
      <c r="P2035" s="113">
        <f>O2035*H2035</f>
        <v>0</v>
      </c>
      <c r="Q2035" s="113">
        <v>0</v>
      </c>
      <c r="R2035" s="113">
        <f>Q2035*H2035</f>
        <v>0</v>
      </c>
      <c r="S2035" s="113">
        <v>0</v>
      </c>
      <c r="T2035" s="114">
        <f>S2035*H2035</f>
        <v>0</v>
      </c>
      <c r="AR2035" s="115" t="s">
        <v>112</v>
      </c>
      <c r="AT2035" s="115" t="s">
        <v>107</v>
      </c>
      <c r="AU2035" s="115" t="s">
        <v>66</v>
      </c>
      <c r="AY2035" s="13" t="s">
        <v>113</v>
      </c>
      <c r="BE2035" s="116">
        <f>IF(N2035="základní",J2035,0)</f>
        <v>10480</v>
      </c>
      <c r="BF2035" s="116">
        <f>IF(N2035="snížená",J2035,0)</f>
        <v>0</v>
      </c>
      <c r="BG2035" s="116">
        <f>IF(N2035="zákl. přenesená",J2035,0)</f>
        <v>0</v>
      </c>
      <c r="BH2035" s="116">
        <f>IF(N2035="sníž. přenesená",J2035,0)</f>
        <v>0</v>
      </c>
      <c r="BI2035" s="116">
        <f>IF(N2035="nulová",J2035,0)</f>
        <v>0</v>
      </c>
      <c r="BJ2035" s="13" t="s">
        <v>74</v>
      </c>
      <c r="BK2035" s="116">
        <f>ROUND(I2035*H2035,2)</f>
        <v>10480</v>
      </c>
      <c r="BL2035" s="13" t="s">
        <v>112</v>
      </c>
      <c r="BM2035" s="115" t="s">
        <v>4512</v>
      </c>
    </row>
    <row r="2036" spans="2:65" s="1" customFormat="1" ht="29.25">
      <c r="B2036" s="25"/>
      <c r="D2036" s="117" t="s">
        <v>114</v>
      </c>
      <c r="F2036" s="118" t="s">
        <v>4513</v>
      </c>
      <c r="L2036" s="25"/>
      <c r="M2036" s="119"/>
      <c r="T2036" s="46"/>
      <c r="AT2036" s="13" t="s">
        <v>114</v>
      </c>
      <c r="AU2036" s="13" t="s">
        <v>66</v>
      </c>
    </row>
    <row r="2037" spans="2:65" s="1" customFormat="1" ht="16.5" customHeight="1">
      <c r="B2037" s="104"/>
      <c r="C2037" s="105" t="s">
        <v>4514</v>
      </c>
      <c r="D2037" s="105" t="s">
        <v>107</v>
      </c>
      <c r="E2037" s="106" t="s">
        <v>4515</v>
      </c>
      <c r="F2037" s="107" t="s">
        <v>4516</v>
      </c>
      <c r="G2037" s="108" t="s">
        <v>110</v>
      </c>
      <c r="H2037" s="109">
        <v>10</v>
      </c>
      <c r="I2037" s="110">
        <v>5240</v>
      </c>
      <c r="J2037" s="110">
        <f>ROUND(I2037*H2037,2)</f>
        <v>52400</v>
      </c>
      <c r="K2037" s="107" t="s">
        <v>111</v>
      </c>
      <c r="L2037" s="25"/>
      <c r="M2037" s="111" t="s">
        <v>3</v>
      </c>
      <c r="N2037" s="112" t="s">
        <v>37</v>
      </c>
      <c r="O2037" s="113">
        <v>0</v>
      </c>
      <c r="P2037" s="113">
        <f>O2037*H2037</f>
        <v>0</v>
      </c>
      <c r="Q2037" s="113">
        <v>0</v>
      </c>
      <c r="R2037" s="113">
        <f>Q2037*H2037</f>
        <v>0</v>
      </c>
      <c r="S2037" s="113">
        <v>0</v>
      </c>
      <c r="T2037" s="114">
        <f>S2037*H2037</f>
        <v>0</v>
      </c>
      <c r="AR2037" s="115" t="s">
        <v>112</v>
      </c>
      <c r="AT2037" s="115" t="s">
        <v>107</v>
      </c>
      <c r="AU2037" s="115" t="s">
        <v>66</v>
      </c>
      <c r="AY2037" s="13" t="s">
        <v>113</v>
      </c>
      <c r="BE2037" s="116">
        <f>IF(N2037="základní",J2037,0)</f>
        <v>52400</v>
      </c>
      <c r="BF2037" s="116">
        <f>IF(N2037="snížená",J2037,0)</f>
        <v>0</v>
      </c>
      <c r="BG2037" s="116">
        <f>IF(N2037="zákl. přenesená",J2037,0)</f>
        <v>0</v>
      </c>
      <c r="BH2037" s="116">
        <f>IF(N2037="sníž. přenesená",J2037,0)</f>
        <v>0</v>
      </c>
      <c r="BI2037" s="116">
        <f>IF(N2037="nulová",J2037,0)</f>
        <v>0</v>
      </c>
      <c r="BJ2037" s="13" t="s">
        <v>74</v>
      </c>
      <c r="BK2037" s="116">
        <f>ROUND(I2037*H2037,2)</f>
        <v>52400</v>
      </c>
      <c r="BL2037" s="13" t="s">
        <v>112</v>
      </c>
      <c r="BM2037" s="115" t="s">
        <v>4517</v>
      </c>
    </row>
    <row r="2038" spans="2:65" s="1" customFormat="1" ht="29.25">
      <c r="B2038" s="25"/>
      <c r="D2038" s="117" t="s">
        <v>114</v>
      </c>
      <c r="F2038" s="118" t="s">
        <v>4518</v>
      </c>
      <c r="L2038" s="25"/>
      <c r="M2038" s="119"/>
      <c r="T2038" s="46"/>
      <c r="AT2038" s="13" t="s">
        <v>114</v>
      </c>
      <c r="AU2038" s="13" t="s">
        <v>66</v>
      </c>
    </row>
    <row r="2039" spans="2:65" s="1" customFormat="1" ht="16.5" customHeight="1">
      <c r="B2039" s="104"/>
      <c r="C2039" s="105" t="s">
        <v>2314</v>
      </c>
      <c r="D2039" s="105" t="s">
        <v>107</v>
      </c>
      <c r="E2039" s="106" t="s">
        <v>4519</v>
      </c>
      <c r="F2039" s="107" t="s">
        <v>4520</v>
      </c>
      <c r="G2039" s="108" t="s">
        <v>110</v>
      </c>
      <c r="H2039" s="109">
        <v>1</v>
      </c>
      <c r="I2039" s="110">
        <v>1440</v>
      </c>
      <c r="J2039" s="110">
        <f>ROUND(I2039*H2039,2)</f>
        <v>1440</v>
      </c>
      <c r="K2039" s="107" t="s">
        <v>111</v>
      </c>
      <c r="L2039" s="25"/>
      <c r="M2039" s="111" t="s">
        <v>3</v>
      </c>
      <c r="N2039" s="112" t="s">
        <v>37</v>
      </c>
      <c r="O2039" s="113">
        <v>0</v>
      </c>
      <c r="P2039" s="113">
        <f>O2039*H2039</f>
        <v>0</v>
      </c>
      <c r="Q2039" s="113">
        <v>0</v>
      </c>
      <c r="R2039" s="113">
        <f>Q2039*H2039</f>
        <v>0</v>
      </c>
      <c r="S2039" s="113">
        <v>0</v>
      </c>
      <c r="T2039" s="114">
        <f>S2039*H2039</f>
        <v>0</v>
      </c>
      <c r="AR2039" s="115" t="s">
        <v>112</v>
      </c>
      <c r="AT2039" s="115" t="s">
        <v>107</v>
      </c>
      <c r="AU2039" s="115" t="s">
        <v>66</v>
      </c>
      <c r="AY2039" s="13" t="s">
        <v>113</v>
      </c>
      <c r="BE2039" s="116">
        <f>IF(N2039="základní",J2039,0)</f>
        <v>1440</v>
      </c>
      <c r="BF2039" s="116">
        <f>IF(N2039="snížená",J2039,0)</f>
        <v>0</v>
      </c>
      <c r="BG2039" s="116">
        <f>IF(N2039="zákl. přenesená",J2039,0)</f>
        <v>0</v>
      </c>
      <c r="BH2039" s="116">
        <f>IF(N2039="sníž. přenesená",J2039,0)</f>
        <v>0</v>
      </c>
      <c r="BI2039" s="116">
        <f>IF(N2039="nulová",J2039,0)</f>
        <v>0</v>
      </c>
      <c r="BJ2039" s="13" t="s">
        <v>74</v>
      </c>
      <c r="BK2039" s="116">
        <f>ROUND(I2039*H2039,2)</f>
        <v>1440</v>
      </c>
      <c r="BL2039" s="13" t="s">
        <v>112</v>
      </c>
      <c r="BM2039" s="115" t="s">
        <v>4521</v>
      </c>
    </row>
    <row r="2040" spans="2:65" s="1" customFormat="1" ht="29.25">
      <c r="B2040" s="25"/>
      <c r="D2040" s="117" t="s">
        <v>114</v>
      </c>
      <c r="F2040" s="118" t="s">
        <v>4522</v>
      </c>
      <c r="L2040" s="25"/>
      <c r="M2040" s="119"/>
      <c r="T2040" s="46"/>
      <c r="AT2040" s="13" t="s">
        <v>114</v>
      </c>
      <c r="AU2040" s="13" t="s">
        <v>66</v>
      </c>
    </row>
    <row r="2041" spans="2:65" s="1" customFormat="1" ht="16.5" customHeight="1">
      <c r="B2041" s="104"/>
      <c r="C2041" s="105" t="s">
        <v>4523</v>
      </c>
      <c r="D2041" s="105" t="s">
        <v>107</v>
      </c>
      <c r="E2041" s="106" t="s">
        <v>4524</v>
      </c>
      <c r="F2041" s="107" t="s">
        <v>4525</v>
      </c>
      <c r="G2041" s="108" t="s">
        <v>110</v>
      </c>
      <c r="H2041" s="109">
        <v>5</v>
      </c>
      <c r="I2041" s="110">
        <v>1440</v>
      </c>
      <c r="J2041" s="110">
        <f>ROUND(I2041*H2041,2)</f>
        <v>7200</v>
      </c>
      <c r="K2041" s="107" t="s">
        <v>111</v>
      </c>
      <c r="L2041" s="25"/>
      <c r="M2041" s="111" t="s">
        <v>3</v>
      </c>
      <c r="N2041" s="112" t="s">
        <v>37</v>
      </c>
      <c r="O2041" s="113">
        <v>0</v>
      </c>
      <c r="P2041" s="113">
        <f>O2041*H2041</f>
        <v>0</v>
      </c>
      <c r="Q2041" s="113">
        <v>0</v>
      </c>
      <c r="R2041" s="113">
        <f>Q2041*H2041</f>
        <v>0</v>
      </c>
      <c r="S2041" s="113">
        <v>0</v>
      </c>
      <c r="T2041" s="114">
        <f>S2041*H2041</f>
        <v>0</v>
      </c>
      <c r="AR2041" s="115" t="s">
        <v>112</v>
      </c>
      <c r="AT2041" s="115" t="s">
        <v>107</v>
      </c>
      <c r="AU2041" s="115" t="s">
        <v>66</v>
      </c>
      <c r="AY2041" s="13" t="s">
        <v>113</v>
      </c>
      <c r="BE2041" s="116">
        <f>IF(N2041="základní",J2041,0)</f>
        <v>7200</v>
      </c>
      <c r="BF2041" s="116">
        <f>IF(N2041="snížená",J2041,0)</f>
        <v>0</v>
      </c>
      <c r="BG2041" s="116">
        <f>IF(N2041="zákl. přenesená",J2041,0)</f>
        <v>0</v>
      </c>
      <c r="BH2041" s="116">
        <f>IF(N2041="sníž. přenesená",J2041,0)</f>
        <v>0</v>
      </c>
      <c r="BI2041" s="116">
        <f>IF(N2041="nulová",J2041,0)</f>
        <v>0</v>
      </c>
      <c r="BJ2041" s="13" t="s">
        <v>74</v>
      </c>
      <c r="BK2041" s="116">
        <f>ROUND(I2041*H2041,2)</f>
        <v>7200</v>
      </c>
      <c r="BL2041" s="13" t="s">
        <v>112</v>
      </c>
      <c r="BM2041" s="115" t="s">
        <v>4526</v>
      </c>
    </row>
    <row r="2042" spans="2:65" s="1" customFormat="1" ht="29.25">
      <c r="B2042" s="25"/>
      <c r="D2042" s="117" t="s">
        <v>114</v>
      </c>
      <c r="F2042" s="118" t="s">
        <v>4527</v>
      </c>
      <c r="L2042" s="25"/>
      <c r="M2042" s="119"/>
      <c r="T2042" s="46"/>
      <c r="AT2042" s="13" t="s">
        <v>114</v>
      </c>
      <c r="AU2042" s="13" t="s">
        <v>66</v>
      </c>
    </row>
    <row r="2043" spans="2:65" s="1" customFormat="1" ht="16.5" customHeight="1">
      <c r="B2043" s="104"/>
      <c r="C2043" s="105" t="s">
        <v>2319</v>
      </c>
      <c r="D2043" s="105" t="s">
        <v>107</v>
      </c>
      <c r="E2043" s="106" t="s">
        <v>4528</v>
      </c>
      <c r="F2043" s="107" t="s">
        <v>4529</v>
      </c>
      <c r="G2043" s="108" t="s">
        <v>110</v>
      </c>
      <c r="H2043" s="109">
        <v>5</v>
      </c>
      <c r="I2043" s="110">
        <v>1390</v>
      </c>
      <c r="J2043" s="110">
        <f>ROUND(I2043*H2043,2)</f>
        <v>6950</v>
      </c>
      <c r="K2043" s="107" t="s">
        <v>111</v>
      </c>
      <c r="L2043" s="25"/>
      <c r="M2043" s="111" t="s">
        <v>3</v>
      </c>
      <c r="N2043" s="112" t="s">
        <v>37</v>
      </c>
      <c r="O2043" s="113">
        <v>0</v>
      </c>
      <c r="P2043" s="113">
        <f>O2043*H2043</f>
        <v>0</v>
      </c>
      <c r="Q2043" s="113">
        <v>0</v>
      </c>
      <c r="R2043" s="113">
        <f>Q2043*H2043</f>
        <v>0</v>
      </c>
      <c r="S2043" s="113">
        <v>0</v>
      </c>
      <c r="T2043" s="114">
        <f>S2043*H2043</f>
        <v>0</v>
      </c>
      <c r="AR2043" s="115" t="s">
        <v>112</v>
      </c>
      <c r="AT2043" s="115" t="s">
        <v>107</v>
      </c>
      <c r="AU2043" s="115" t="s">
        <v>66</v>
      </c>
      <c r="AY2043" s="13" t="s">
        <v>113</v>
      </c>
      <c r="BE2043" s="116">
        <f>IF(N2043="základní",J2043,0)</f>
        <v>6950</v>
      </c>
      <c r="BF2043" s="116">
        <f>IF(N2043="snížená",J2043,0)</f>
        <v>0</v>
      </c>
      <c r="BG2043" s="116">
        <f>IF(N2043="zákl. přenesená",J2043,0)</f>
        <v>0</v>
      </c>
      <c r="BH2043" s="116">
        <f>IF(N2043="sníž. přenesená",J2043,0)</f>
        <v>0</v>
      </c>
      <c r="BI2043" s="116">
        <f>IF(N2043="nulová",J2043,0)</f>
        <v>0</v>
      </c>
      <c r="BJ2043" s="13" t="s">
        <v>74</v>
      </c>
      <c r="BK2043" s="116">
        <f>ROUND(I2043*H2043,2)</f>
        <v>6950</v>
      </c>
      <c r="BL2043" s="13" t="s">
        <v>112</v>
      </c>
      <c r="BM2043" s="115" t="s">
        <v>4530</v>
      </c>
    </row>
    <row r="2044" spans="2:65" s="1" customFormat="1" ht="29.25">
      <c r="B2044" s="25"/>
      <c r="D2044" s="117" t="s">
        <v>114</v>
      </c>
      <c r="F2044" s="118" t="s">
        <v>4531</v>
      </c>
      <c r="L2044" s="25"/>
      <c r="M2044" s="119"/>
      <c r="T2044" s="46"/>
      <c r="AT2044" s="13" t="s">
        <v>114</v>
      </c>
      <c r="AU2044" s="13" t="s">
        <v>66</v>
      </c>
    </row>
    <row r="2045" spans="2:65" s="1" customFormat="1" ht="16.5" customHeight="1">
      <c r="B2045" s="104"/>
      <c r="C2045" s="105" t="s">
        <v>4532</v>
      </c>
      <c r="D2045" s="105" t="s">
        <v>107</v>
      </c>
      <c r="E2045" s="106" t="s">
        <v>4533</v>
      </c>
      <c r="F2045" s="107" t="s">
        <v>4534</v>
      </c>
      <c r="G2045" s="108" t="s">
        <v>110</v>
      </c>
      <c r="H2045" s="109">
        <v>1</v>
      </c>
      <c r="I2045" s="110">
        <v>1390</v>
      </c>
      <c r="J2045" s="110">
        <f>ROUND(I2045*H2045,2)</f>
        <v>1390</v>
      </c>
      <c r="K2045" s="107" t="s">
        <v>111</v>
      </c>
      <c r="L2045" s="25"/>
      <c r="M2045" s="111" t="s">
        <v>3</v>
      </c>
      <c r="N2045" s="112" t="s">
        <v>37</v>
      </c>
      <c r="O2045" s="113">
        <v>0</v>
      </c>
      <c r="P2045" s="113">
        <f>O2045*H2045</f>
        <v>0</v>
      </c>
      <c r="Q2045" s="113">
        <v>0</v>
      </c>
      <c r="R2045" s="113">
        <f>Q2045*H2045</f>
        <v>0</v>
      </c>
      <c r="S2045" s="113">
        <v>0</v>
      </c>
      <c r="T2045" s="114">
        <f>S2045*H2045</f>
        <v>0</v>
      </c>
      <c r="AR2045" s="115" t="s">
        <v>112</v>
      </c>
      <c r="AT2045" s="115" t="s">
        <v>107</v>
      </c>
      <c r="AU2045" s="115" t="s">
        <v>66</v>
      </c>
      <c r="AY2045" s="13" t="s">
        <v>113</v>
      </c>
      <c r="BE2045" s="116">
        <f>IF(N2045="základní",J2045,0)</f>
        <v>1390</v>
      </c>
      <c r="BF2045" s="116">
        <f>IF(N2045="snížená",J2045,0)</f>
        <v>0</v>
      </c>
      <c r="BG2045" s="116">
        <f>IF(N2045="zákl. přenesená",J2045,0)</f>
        <v>0</v>
      </c>
      <c r="BH2045" s="116">
        <f>IF(N2045="sníž. přenesená",J2045,0)</f>
        <v>0</v>
      </c>
      <c r="BI2045" s="116">
        <f>IF(N2045="nulová",J2045,0)</f>
        <v>0</v>
      </c>
      <c r="BJ2045" s="13" t="s">
        <v>74</v>
      </c>
      <c r="BK2045" s="116">
        <f>ROUND(I2045*H2045,2)</f>
        <v>1390</v>
      </c>
      <c r="BL2045" s="13" t="s">
        <v>112</v>
      </c>
      <c r="BM2045" s="115" t="s">
        <v>4535</v>
      </c>
    </row>
    <row r="2046" spans="2:65" s="1" customFormat="1" ht="29.25">
      <c r="B2046" s="25"/>
      <c r="D2046" s="117" t="s">
        <v>114</v>
      </c>
      <c r="F2046" s="118" t="s">
        <v>4536</v>
      </c>
      <c r="L2046" s="25"/>
      <c r="M2046" s="119"/>
      <c r="T2046" s="46"/>
      <c r="AT2046" s="13" t="s">
        <v>114</v>
      </c>
      <c r="AU2046" s="13" t="s">
        <v>66</v>
      </c>
    </row>
    <row r="2047" spans="2:65" s="1" customFormat="1" ht="16.5" customHeight="1">
      <c r="B2047" s="104"/>
      <c r="C2047" s="105" t="s">
        <v>2323</v>
      </c>
      <c r="D2047" s="105" t="s">
        <v>107</v>
      </c>
      <c r="E2047" s="106" t="s">
        <v>4537</v>
      </c>
      <c r="F2047" s="107" t="s">
        <v>4538</v>
      </c>
      <c r="G2047" s="108" t="s">
        <v>110</v>
      </c>
      <c r="H2047" s="109">
        <v>1</v>
      </c>
      <c r="I2047" s="110">
        <v>576</v>
      </c>
      <c r="J2047" s="110">
        <f>ROUND(I2047*H2047,2)</f>
        <v>576</v>
      </c>
      <c r="K2047" s="107" t="s">
        <v>111</v>
      </c>
      <c r="L2047" s="25"/>
      <c r="M2047" s="111" t="s">
        <v>3</v>
      </c>
      <c r="N2047" s="112" t="s">
        <v>37</v>
      </c>
      <c r="O2047" s="113">
        <v>0</v>
      </c>
      <c r="P2047" s="113">
        <f>O2047*H2047</f>
        <v>0</v>
      </c>
      <c r="Q2047" s="113">
        <v>0</v>
      </c>
      <c r="R2047" s="113">
        <f>Q2047*H2047</f>
        <v>0</v>
      </c>
      <c r="S2047" s="113">
        <v>0</v>
      </c>
      <c r="T2047" s="114">
        <f>S2047*H2047</f>
        <v>0</v>
      </c>
      <c r="AR2047" s="115" t="s">
        <v>112</v>
      </c>
      <c r="AT2047" s="115" t="s">
        <v>107</v>
      </c>
      <c r="AU2047" s="115" t="s">
        <v>66</v>
      </c>
      <c r="AY2047" s="13" t="s">
        <v>113</v>
      </c>
      <c r="BE2047" s="116">
        <f>IF(N2047="základní",J2047,0)</f>
        <v>576</v>
      </c>
      <c r="BF2047" s="116">
        <f>IF(N2047="snížená",J2047,0)</f>
        <v>0</v>
      </c>
      <c r="BG2047" s="116">
        <f>IF(N2047="zákl. přenesená",J2047,0)</f>
        <v>0</v>
      </c>
      <c r="BH2047" s="116">
        <f>IF(N2047="sníž. přenesená",J2047,0)</f>
        <v>0</v>
      </c>
      <c r="BI2047" s="116">
        <f>IF(N2047="nulová",J2047,0)</f>
        <v>0</v>
      </c>
      <c r="BJ2047" s="13" t="s">
        <v>74</v>
      </c>
      <c r="BK2047" s="116">
        <f>ROUND(I2047*H2047,2)</f>
        <v>576</v>
      </c>
      <c r="BL2047" s="13" t="s">
        <v>112</v>
      </c>
      <c r="BM2047" s="115" t="s">
        <v>4539</v>
      </c>
    </row>
    <row r="2048" spans="2:65" s="1" customFormat="1" ht="19.5">
      <c r="B2048" s="25"/>
      <c r="D2048" s="117" t="s">
        <v>114</v>
      </c>
      <c r="F2048" s="118" t="s">
        <v>4540</v>
      </c>
      <c r="L2048" s="25"/>
      <c r="M2048" s="119"/>
      <c r="T2048" s="46"/>
      <c r="AT2048" s="13" t="s">
        <v>114</v>
      </c>
      <c r="AU2048" s="13" t="s">
        <v>66</v>
      </c>
    </row>
    <row r="2049" spans="2:65" s="1" customFormat="1" ht="16.5" customHeight="1">
      <c r="B2049" s="104"/>
      <c r="C2049" s="105" t="s">
        <v>4541</v>
      </c>
      <c r="D2049" s="105" t="s">
        <v>107</v>
      </c>
      <c r="E2049" s="106" t="s">
        <v>4542</v>
      </c>
      <c r="F2049" s="107" t="s">
        <v>4543</v>
      </c>
      <c r="G2049" s="108" t="s">
        <v>110</v>
      </c>
      <c r="H2049" s="109">
        <v>5</v>
      </c>
      <c r="I2049" s="110">
        <v>576</v>
      </c>
      <c r="J2049" s="110">
        <f>ROUND(I2049*H2049,2)</f>
        <v>2880</v>
      </c>
      <c r="K2049" s="107" t="s">
        <v>111</v>
      </c>
      <c r="L2049" s="25"/>
      <c r="M2049" s="111" t="s">
        <v>3</v>
      </c>
      <c r="N2049" s="112" t="s">
        <v>37</v>
      </c>
      <c r="O2049" s="113">
        <v>0</v>
      </c>
      <c r="P2049" s="113">
        <f>O2049*H2049</f>
        <v>0</v>
      </c>
      <c r="Q2049" s="113">
        <v>0</v>
      </c>
      <c r="R2049" s="113">
        <f>Q2049*H2049</f>
        <v>0</v>
      </c>
      <c r="S2049" s="113">
        <v>0</v>
      </c>
      <c r="T2049" s="114">
        <f>S2049*H2049</f>
        <v>0</v>
      </c>
      <c r="AR2049" s="115" t="s">
        <v>112</v>
      </c>
      <c r="AT2049" s="115" t="s">
        <v>107</v>
      </c>
      <c r="AU2049" s="115" t="s">
        <v>66</v>
      </c>
      <c r="AY2049" s="13" t="s">
        <v>113</v>
      </c>
      <c r="BE2049" s="116">
        <f>IF(N2049="základní",J2049,0)</f>
        <v>2880</v>
      </c>
      <c r="BF2049" s="116">
        <f>IF(N2049="snížená",J2049,0)</f>
        <v>0</v>
      </c>
      <c r="BG2049" s="116">
        <f>IF(N2049="zákl. přenesená",J2049,0)</f>
        <v>0</v>
      </c>
      <c r="BH2049" s="116">
        <f>IF(N2049="sníž. přenesená",J2049,0)</f>
        <v>0</v>
      </c>
      <c r="BI2049" s="116">
        <f>IF(N2049="nulová",J2049,0)</f>
        <v>0</v>
      </c>
      <c r="BJ2049" s="13" t="s">
        <v>74</v>
      </c>
      <c r="BK2049" s="116">
        <f>ROUND(I2049*H2049,2)</f>
        <v>2880</v>
      </c>
      <c r="BL2049" s="13" t="s">
        <v>112</v>
      </c>
      <c r="BM2049" s="115" t="s">
        <v>4544</v>
      </c>
    </row>
    <row r="2050" spans="2:65" s="1" customFormat="1" ht="19.5">
      <c r="B2050" s="25"/>
      <c r="D2050" s="117" t="s">
        <v>114</v>
      </c>
      <c r="F2050" s="118" t="s">
        <v>4545</v>
      </c>
      <c r="L2050" s="25"/>
      <c r="M2050" s="119"/>
      <c r="T2050" s="46"/>
      <c r="AT2050" s="13" t="s">
        <v>114</v>
      </c>
      <c r="AU2050" s="13" t="s">
        <v>66</v>
      </c>
    </row>
    <row r="2051" spans="2:65" s="1" customFormat="1" ht="16.5" customHeight="1">
      <c r="B2051" s="104"/>
      <c r="C2051" s="105" t="s">
        <v>2328</v>
      </c>
      <c r="D2051" s="105" t="s">
        <v>107</v>
      </c>
      <c r="E2051" s="106" t="s">
        <v>4546</v>
      </c>
      <c r="F2051" s="107" t="s">
        <v>4547</v>
      </c>
      <c r="G2051" s="108" t="s">
        <v>110</v>
      </c>
      <c r="H2051" s="109">
        <v>5</v>
      </c>
      <c r="I2051" s="110">
        <v>557</v>
      </c>
      <c r="J2051" s="110">
        <f>ROUND(I2051*H2051,2)</f>
        <v>2785</v>
      </c>
      <c r="K2051" s="107" t="s">
        <v>111</v>
      </c>
      <c r="L2051" s="25"/>
      <c r="M2051" s="111" t="s">
        <v>3</v>
      </c>
      <c r="N2051" s="112" t="s">
        <v>37</v>
      </c>
      <c r="O2051" s="113">
        <v>0</v>
      </c>
      <c r="P2051" s="113">
        <f>O2051*H2051</f>
        <v>0</v>
      </c>
      <c r="Q2051" s="113">
        <v>0</v>
      </c>
      <c r="R2051" s="113">
        <f>Q2051*H2051</f>
        <v>0</v>
      </c>
      <c r="S2051" s="113">
        <v>0</v>
      </c>
      <c r="T2051" s="114">
        <f>S2051*H2051</f>
        <v>0</v>
      </c>
      <c r="AR2051" s="115" t="s">
        <v>112</v>
      </c>
      <c r="AT2051" s="115" t="s">
        <v>107</v>
      </c>
      <c r="AU2051" s="115" t="s">
        <v>66</v>
      </c>
      <c r="AY2051" s="13" t="s">
        <v>113</v>
      </c>
      <c r="BE2051" s="116">
        <f>IF(N2051="základní",J2051,0)</f>
        <v>2785</v>
      </c>
      <c r="BF2051" s="116">
        <f>IF(N2051="snížená",J2051,0)</f>
        <v>0</v>
      </c>
      <c r="BG2051" s="116">
        <f>IF(N2051="zákl. přenesená",J2051,0)</f>
        <v>0</v>
      </c>
      <c r="BH2051" s="116">
        <f>IF(N2051="sníž. přenesená",J2051,0)</f>
        <v>0</v>
      </c>
      <c r="BI2051" s="116">
        <f>IF(N2051="nulová",J2051,0)</f>
        <v>0</v>
      </c>
      <c r="BJ2051" s="13" t="s">
        <v>74</v>
      </c>
      <c r="BK2051" s="116">
        <f>ROUND(I2051*H2051,2)</f>
        <v>2785</v>
      </c>
      <c r="BL2051" s="13" t="s">
        <v>112</v>
      </c>
      <c r="BM2051" s="115" t="s">
        <v>4548</v>
      </c>
    </row>
    <row r="2052" spans="2:65" s="1" customFormat="1" ht="19.5">
      <c r="B2052" s="25"/>
      <c r="D2052" s="117" t="s">
        <v>114</v>
      </c>
      <c r="F2052" s="118" t="s">
        <v>4549</v>
      </c>
      <c r="L2052" s="25"/>
      <c r="M2052" s="119"/>
      <c r="T2052" s="46"/>
      <c r="AT2052" s="13" t="s">
        <v>114</v>
      </c>
      <c r="AU2052" s="13" t="s">
        <v>66</v>
      </c>
    </row>
    <row r="2053" spans="2:65" s="1" customFormat="1" ht="16.5" customHeight="1">
      <c r="B2053" s="104"/>
      <c r="C2053" s="105" t="s">
        <v>4550</v>
      </c>
      <c r="D2053" s="105" t="s">
        <v>107</v>
      </c>
      <c r="E2053" s="106" t="s">
        <v>4551</v>
      </c>
      <c r="F2053" s="107" t="s">
        <v>4552</v>
      </c>
      <c r="G2053" s="108" t="s">
        <v>110</v>
      </c>
      <c r="H2053" s="109">
        <v>1</v>
      </c>
      <c r="I2053" s="110">
        <v>557</v>
      </c>
      <c r="J2053" s="110">
        <f>ROUND(I2053*H2053,2)</f>
        <v>557</v>
      </c>
      <c r="K2053" s="107" t="s">
        <v>111</v>
      </c>
      <c r="L2053" s="25"/>
      <c r="M2053" s="111" t="s">
        <v>3</v>
      </c>
      <c r="N2053" s="112" t="s">
        <v>37</v>
      </c>
      <c r="O2053" s="113">
        <v>0</v>
      </c>
      <c r="P2053" s="113">
        <f>O2053*H2053</f>
        <v>0</v>
      </c>
      <c r="Q2053" s="113">
        <v>0</v>
      </c>
      <c r="R2053" s="113">
        <f>Q2053*H2053</f>
        <v>0</v>
      </c>
      <c r="S2053" s="113">
        <v>0</v>
      </c>
      <c r="T2053" s="114">
        <f>S2053*H2053</f>
        <v>0</v>
      </c>
      <c r="AR2053" s="115" t="s">
        <v>112</v>
      </c>
      <c r="AT2053" s="115" t="s">
        <v>107</v>
      </c>
      <c r="AU2053" s="115" t="s">
        <v>66</v>
      </c>
      <c r="AY2053" s="13" t="s">
        <v>113</v>
      </c>
      <c r="BE2053" s="116">
        <f>IF(N2053="základní",J2053,0)</f>
        <v>557</v>
      </c>
      <c r="BF2053" s="116">
        <f>IF(N2053="snížená",J2053,0)</f>
        <v>0</v>
      </c>
      <c r="BG2053" s="116">
        <f>IF(N2053="zákl. přenesená",J2053,0)</f>
        <v>0</v>
      </c>
      <c r="BH2053" s="116">
        <f>IF(N2053="sníž. přenesená",J2053,0)</f>
        <v>0</v>
      </c>
      <c r="BI2053" s="116">
        <f>IF(N2053="nulová",J2053,0)</f>
        <v>0</v>
      </c>
      <c r="BJ2053" s="13" t="s">
        <v>74</v>
      </c>
      <c r="BK2053" s="116">
        <f>ROUND(I2053*H2053,2)</f>
        <v>557</v>
      </c>
      <c r="BL2053" s="13" t="s">
        <v>112</v>
      </c>
      <c r="BM2053" s="115" t="s">
        <v>4553</v>
      </c>
    </row>
    <row r="2054" spans="2:65" s="1" customFormat="1" ht="19.5">
      <c r="B2054" s="25"/>
      <c r="D2054" s="117" t="s">
        <v>114</v>
      </c>
      <c r="F2054" s="118" t="s">
        <v>4554</v>
      </c>
      <c r="L2054" s="25"/>
      <c r="M2054" s="119"/>
      <c r="T2054" s="46"/>
      <c r="AT2054" s="13" t="s">
        <v>114</v>
      </c>
      <c r="AU2054" s="13" t="s">
        <v>66</v>
      </c>
    </row>
    <row r="2055" spans="2:65" s="1" customFormat="1" ht="16.5" customHeight="1">
      <c r="B2055" s="104"/>
      <c r="C2055" s="105" t="s">
        <v>2332</v>
      </c>
      <c r="D2055" s="105" t="s">
        <v>107</v>
      </c>
      <c r="E2055" s="106" t="s">
        <v>4555</v>
      </c>
      <c r="F2055" s="107" t="s">
        <v>4556</v>
      </c>
      <c r="G2055" s="108" t="s">
        <v>110</v>
      </c>
      <c r="H2055" s="109">
        <v>1</v>
      </c>
      <c r="I2055" s="110">
        <v>860</v>
      </c>
      <c r="J2055" s="110">
        <f>ROUND(I2055*H2055,2)</f>
        <v>860</v>
      </c>
      <c r="K2055" s="107" t="s">
        <v>111</v>
      </c>
      <c r="L2055" s="25"/>
      <c r="M2055" s="111" t="s">
        <v>3</v>
      </c>
      <c r="N2055" s="112" t="s">
        <v>37</v>
      </c>
      <c r="O2055" s="113">
        <v>0</v>
      </c>
      <c r="P2055" s="113">
        <f>O2055*H2055</f>
        <v>0</v>
      </c>
      <c r="Q2055" s="113">
        <v>0</v>
      </c>
      <c r="R2055" s="113">
        <f>Q2055*H2055</f>
        <v>0</v>
      </c>
      <c r="S2055" s="113">
        <v>0</v>
      </c>
      <c r="T2055" s="114">
        <f>S2055*H2055</f>
        <v>0</v>
      </c>
      <c r="AR2055" s="115" t="s">
        <v>112</v>
      </c>
      <c r="AT2055" s="115" t="s">
        <v>107</v>
      </c>
      <c r="AU2055" s="115" t="s">
        <v>66</v>
      </c>
      <c r="AY2055" s="13" t="s">
        <v>113</v>
      </c>
      <c r="BE2055" s="116">
        <f>IF(N2055="základní",J2055,0)</f>
        <v>860</v>
      </c>
      <c r="BF2055" s="116">
        <f>IF(N2055="snížená",J2055,0)</f>
        <v>0</v>
      </c>
      <c r="BG2055" s="116">
        <f>IF(N2055="zákl. přenesená",J2055,0)</f>
        <v>0</v>
      </c>
      <c r="BH2055" s="116">
        <f>IF(N2055="sníž. přenesená",J2055,0)</f>
        <v>0</v>
      </c>
      <c r="BI2055" s="116">
        <f>IF(N2055="nulová",J2055,0)</f>
        <v>0</v>
      </c>
      <c r="BJ2055" s="13" t="s">
        <v>74</v>
      </c>
      <c r="BK2055" s="116">
        <f>ROUND(I2055*H2055,2)</f>
        <v>860</v>
      </c>
      <c r="BL2055" s="13" t="s">
        <v>112</v>
      </c>
      <c r="BM2055" s="115" t="s">
        <v>4557</v>
      </c>
    </row>
    <row r="2056" spans="2:65" s="1" customFormat="1" ht="29.25">
      <c r="B2056" s="25"/>
      <c r="D2056" s="117" t="s">
        <v>114</v>
      </c>
      <c r="F2056" s="118" t="s">
        <v>4558</v>
      </c>
      <c r="L2056" s="25"/>
      <c r="M2056" s="119"/>
      <c r="T2056" s="46"/>
      <c r="AT2056" s="13" t="s">
        <v>114</v>
      </c>
      <c r="AU2056" s="13" t="s">
        <v>66</v>
      </c>
    </row>
    <row r="2057" spans="2:65" s="1" customFormat="1" ht="16.5" customHeight="1">
      <c r="B2057" s="104"/>
      <c r="C2057" s="105" t="s">
        <v>4559</v>
      </c>
      <c r="D2057" s="105" t="s">
        <v>107</v>
      </c>
      <c r="E2057" s="106" t="s">
        <v>4560</v>
      </c>
      <c r="F2057" s="107" t="s">
        <v>4561</v>
      </c>
      <c r="G2057" s="108" t="s">
        <v>110</v>
      </c>
      <c r="H2057" s="109">
        <v>3</v>
      </c>
      <c r="I2057" s="110">
        <v>860</v>
      </c>
      <c r="J2057" s="110">
        <f>ROUND(I2057*H2057,2)</f>
        <v>2580</v>
      </c>
      <c r="K2057" s="107" t="s">
        <v>111</v>
      </c>
      <c r="L2057" s="25"/>
      <c r="M2057" s="111" t="s">
        <v>3</v>
      </c>
      <c r="N2057" s="112" t="s">
        <v>37</v>
      </c>
      <c r="O2057" s="113">
        <v>0</v>
      </c>
      <c r="P2057" s="113">
        <f>O2057*H2057</f>
        <v>0</v>
      </c>
      <c r="Q2057" s="113">
        <v>0</v>
      </c>
      <c r="R2057" s="113">
        <f>Q2057*H2057</f>
        <v>0</v>
      </c>
      <c r="S2057" s="113">
        <v>0</v>
      </c>
      <c r="T2057" s="114">
        <f>S2057*H2057</f>
        <v>0</v>
      </c>
      <c r="AR2057" s="115" t="s">
        <v>112</v>
      </c>
      <c r="AT2057" s="115" t="s">
        <v>107</v>
      </c>
      <c r="AU2057" s="115" t="s">
        <v>66</v>
      </c>
      <c r="AY2057" s="13" t="s">
        <v>113</v>
      </c>
      <c r="BE2057" s="116">
        <f>IF(N2057="základní",J2057,0)</f>
        <v>2580</v>
      </c>
      <c r="BF2057" s="116">
        <f>IF(N2057="snížená",J2057,0)</f>
        <v>0</v>
      </c>
      <c r="BG2057" s="116">
        <f>IF(N2057="zákl. přenesená",J2057,0)</f>
        <v>0</v>
      </c>
      <c r="BH2057" s="116">
        <f>IF(N2057="sníž. přenesená",J2057,0)</f>
        <v>0</v>
      </c>
      <c r="BI2057" s="116">
        <f>IF(N2057="nulová",J2057,0)</f>
        <v>0</v>
      </c>
      <c r="BJ2057" s="13" t="s">
        <v>74</v>
      </c>
      <c r="BK2057" s="116">
        <f>ROUND(I2057*H2057,2)</f>
        <v>2580</v>
      </c>
      <c r="BL2057" s="13" t="s">
        <v>112</v>
      </c>
      <c r="BM2057" s="115" t="s">
        <v>4562</v>
      </c>
    </row>
    <row r="2058" spans="2:65" s="1" customFormat="1" ht="29.25">
      <c r="B2058" s="25"/>
      <c r="D2058" s="117" t="s">
        <v>114</v>
      </c>
      <c r="F2058" s="118" t="s">
        <v>4563</v>
      </c>
      <c r="L2058" s="25"/>
      <c r="M2058" s="119"/>
      <c r="T2058" s="46"/>
      <c r="AT2058" s="13" t="s">
        <v>114</v>
      </c>
      <c r="AU2058" s="13" t="s">
        <v>66</v>
      </c>
    </row>
    <row r="2059" spans="2:65" s="1" customFormat="1" ht="16.5" customHeight="1">
      <c r="B2059" s="104"/>
      <c r="C2059" s="105" t="s">
        <v>2337</v>
      </c>
      <c r="D2059" s="105" t="s">
        <v>107</v>
      </c>
      <c r="E2059" s="106" t="s">
        <v>4564</v>
      </c>
      <c r="F2059" s="107" t="s">
        <v>4565</v>
      </c>
      <c r="G2059" s="108" t="s">
        <v>110</v>
      </c>
      <c r="H2059" s="109">
        <v>5</v>
      </c>
      <c r="I2059" s="110">
        <v>836</v>
      </c>
      <c r="J2059" s="110">
        <f>ROUND(I2059*H2059,2)</f>
        <v>4180</v>
      </c>
      <c r="K2059" s="107" t="s">
        <v>111</v>
      </c>
      <c r="L2059" s="25"/>
      <c r="M2059" s="111" t="s">
        <v>3</v>
      </c>
      <c r="N2059" s="112" t="s">
        <v>37</v>
      </c>
      <c r="O2059" s="113">
        <v>0</v>
      </c>
      <c r="P2059" s="113">
        <f>O2059*H2059</f>
        <v>0</v>
      </c>
      <c r="Q2059" s="113">
        <v>0</v>
      </c>
      <c r="R2059" s="113">
        <f>Q2059*H2059</f>
        <v>0</v>
      </c>
      <c r="S2059" s="113">
        <v>0</v>
      </c>
      <c r="T2059" s="114">
        <f>S2059*H2059</f>
        <v>0</v>
      </c>
      <c r="AR2059" s="115" t="s">
        <v>112</v>
      </c>
      <c r="AT2059" s="115" t="s">
        <v>107</v>
      </c>
      <c r="AU2059" s="115" t="s">
        <v>66</v>
      </c>
      <c r="AY2059" s="13" t="s">
        <v>113</v>
      </c>
      <c r="BE2059" s="116">
        <f>IF(N2059="základní",J2059,0)</f>
        <v>4180</v>
      </c>
      <c r="BF2059" s="116">
        <f>IF(N2059="snížená",J2059,0)</f>
        <v>0</v>
      </c>
      <c r="BG2059" s="116">
        <f>IF(N2059="zákl. přenesená",J2059,0)</f>
        <v>0</v>
      </c>
      <c r="BH2059" s="116">
        <f>IF(N2059="sníž. přenesená",J2059,0)</f>
        <v>0</v>
      </c>
      <c r="BI2059" s="116">
        <f>IF(N2059="nulová",J2059,0)</f>
        <v>0</v>
      </c>
      <c r="BJ2059" s="13" t="s">
        <v>74</v>
      </c>
      <c r="BK2059" s="116">
        <f>ROUND(I2059*H2059,2)</f>
        <v>4180</v>
      </c>
      <c r="BL2059" s="13" t="s">
        <v>112</v>
      </c>
      <c r="BM2059" s="115" t="s">
        <v>4566</v>
      </c>
    </row>
    <row r="2060" spans="2:65" s="1" customFormat="1" ht="29.25">
      <c r="B2060" s="25"/>
      <c r="D2060" s="117" t="s">
        <v>114</v>
      </c>
      <c r="F2060" s="118" t="s">
        <v>4567</v>
      </c>
      <c r="L2060" s="25"/>
      <c r="M2060" s="119"/>
      <c r="T2060" s="46"/>
      <c r="AT2060" s="13" t="s">
        <v>114</v>
      </c>
      <c r="AU2060" s="13" t="s">
        <v>66</v>
      </c>
    </row>
    <row r="2061" spans="2:65" s="1" customFormat="1" ht="16.5" customHeight="1">
      <c r="B2061" s="104"/>
      <c r="C2061" s="105" t="s">
        <v>4568</v>
      </c>
      <c r="D2061" s="105" t="s">
        <v>107</v>
      </c>
      <c r="E2061" s="106" t="s">
        <v>4569</v>
      </c>
      <c r="F2061" s="107" t="s">
        <v>4570</v>
      </c>
      <c r="G2061" s="108" t="s">
        <v>110</v>
      </c>
      <c r="H2061" s="109">
        <v>1</v>
      </c>
      <c r="I2061" s="110">
        <v>836</v>
      </c>
      <c r="J2061" s="110">
        <f>ROUND(I2061*H2061,2)</f>
        <v>836</v>
      </c>
      <c r="K2061" s="107" t="s">
        <v>111</v>
      </c>
      <c r="L2061" s="25"/>
      <c r="M2061" s="111" t="s">
        <v>3</v>
      </c>
      <c r="N2061" s="112" t="s">
        <v>37</v>
      </c>
      <c r="O2061" s="113">
        <v>0</v>
      </c>
      <c r="P2061" s="113">
        <f>O2061*H2061</f>
        <v>0</v>
      </c>
      <c r="Q2061" s="113">
        <v>0</v>
      </c>
      <c r="R2061" s="113">
        <f>Q2061*H2061</f>
        <v>0</v>
      </c>
      <c r="S2061" s="113">
        <v>0</v>
      </c>
      <c r="T2061" s="114">
        <f>S2061*H2061</f>
        <v>0</v>
      </c>
      <c r="AR2061" s="115" t="s">
        <v>112</v>
      </c>
      <c r="AT2061" s="115" t="s">
        <v>107</v>
      </c>
      <c r="AU2061" s="115" t="s">
        <v>66</v>
      </c>
      <c r="AY2061" s="13" t="s">
        <v>113</v>
      </c>
      <c r="BE2061" s="116">
        <f>IF(N2061="základní",J2061,0)</f>
        <v>836</v>
      </c>
      <c r="BF2061" s="116">
        <f>IF(N2061="snížená",J2061,0)</f>
        <v>0</v>
      </c>
      <c r="BG2061" s="116">
        <f>IF(N2061="zákl. přenesená",J2061,0)</f>
        <v>0</v>
      </c>
      <c r="BH2061" s="116">
        <f>IF(N2061="sníž. přenesená",J2061,0)</f>
        <v>0</v>
      </c>
      <c r="BI2061" s="116">
        <f>IF(N2061="nulová",J2061,0)</f>
        <v>0</v>
      </c>
      <c r="BJ2061" s="13" t="s">
        <v>74</v>
      </c>
      <c r="BK2061" s="116">
        <f>ROUND(I2061*H2061,2)</f>
        <v>836</v>
      </c>
      <c r="BL2061" s="13" t="s">
        <v>112</v>
      </c>
      <c r="BM2061" s="115" t="s">
        <v>4571</v>
      </c>
    </row>
    <row r="2062" spans="2:65" s="1" customFormat="1" ht="29.25">
      <c r="B2062" s="25"/>
      <c r="D2062" s="117" t="s">
        <v>114</v>
      </c>
      <c r="F2062" s="118" t="s">
        <v>4572</v>
      </c>
      <c r="L2062" s="25"/>
      <c r="M2062" s="119"/>
      <c r="T2062" s="46"/>
      <c r="AT2062" s="13" t="s">
        <v>114</v>
      </c>
      <c r="AU2062" s="13" t="s">
        <v>66</v>
      </c>
    </row>
    <row r="2063" spans="2:65" s="1" customFormat="1" ht="16.5" customHeight="1">
      <c r="B2063" s="104"/>
      <c r="C2063" s="105" t="s">
        <v>2341</v>
      </c>
      <c r="D2063" s="105" t="s">
        <v>107</v>
      </c>
      <c r="E2063" s="106" t="s">
        <v>4573</v>
      </c>
      <c r="F2063" s="107" t="s">
        <v>4574</v>
      </c>
      <c r="G2063" s="108" t="s">
        <v>110</v>
      </c>
      <c r="H2063" s="109">
        <v>1</v>
      </c>
      <c r="I2063" s="110">
        <v>1340</v>
      </c>
      <c r="J2063" s="110">
        <f>ROUND(I2063*H2063,2)</f>
        <v>1340</v>
      </c>
      <c r="K2063" s="107" t="s">
        <v>111</v>
      </c>
      <c r="L2063" s="25"/>
      <c r="M2063" s="111" t="s">
        <v>3</v>
      </c>
      <c r="N2063" s="112" t="s">
        <v>37</v>
      </c>
      <c r="O2063" s="113">
        <v>0</v>
      </c>
      <c r="P2063" s="113">
        <f>O2063*H2063</f>
        <v>0</v>
      </c>
      <c r="Q2063" s="113">
        <v>0</v>
      </c>
      <c r="R2063" s="113">
        <f>Q2063*H2063</f>
        <v>0</v>
      </c>
      <c r="S2063" s="113">
        <v>0</v>
      </c>
      <c r="T2063" s="114">
        <f>S2063*H2063</f>
        <v>0</v>
      </c>
      <c r="AR2063" s="115" t="s">
        <v>112</v>
      </c>
      <c r="AT2063" s="115" t="s">
        <v>107</v>
      </c>
      <c r="AU2063" s="115" t="s">
        <v>66</v>
      </c>
      <c r="AY2063" s="13" t="s">
        <v>113</v>
      </c>
      <c r="BE2063" s="116">
        <f>IF(N2063="základní",J2063,0)</f>
        <v>1340</v>
      </c>
      <c r="BF2063" s="116">
        <f>IF(N2063="snížená",J2063,0)</f>
        <v>0</v>
      </c>
      <c r="BG2063" s="116">
        <f>IF(N2063="zákl. přenesená",J2063,0)</f>
        <v>0</v>
      </c>
      <c r="BH2063" s="116">
        <f>IF(N2063="sníž. přenesená",J2063,0)</f>
        <v>0</v>
      </c>
      <c r="BI2063" s="116">
        <f>IF(N2063="nulová",J2063,0)</f>
        <v>0</v>
      </c>
      <c r="BJ2063" s="13" t="s">
        <v>74</v>
      </c>
      <c r="BK2063" s="116">
        <f>ROUND(I2063*H2063,2)</f>
        <v>1340</v>
      </c>
      <c r="BL2063" s="13" t="s">
        <v>112</v>
      </c>
      <c r="BM2063" s="115" t="s">
        <v>4575</v>
      </c>
    </row>
    <row r="2064" spans="2:65" s="1" customFormat="1" ht="29.25">
      <c r="B2064" s="25"/>
      <c r="D2064" s="117" t="s">
        <v>114</v>
      </c>
      <c r="F2064" s="118" t="s">
        <v>4576</v>
      </c>
      <c r="L2064" s="25"/>
      <c r="M2064" s="119"/>
      <c r="T2064" s="46"/>
      <c r="AT2064" s="13" t="s">
        <v>114</v>
      </c>
      <c r="AU2064" s="13" t="s">
        <v>66</v>
      </c>
    </row>
    <row r="2065" spans="2:65" s="1" customFormat="1" ht="16.5" customHeight="1">
      <c r="B2065" s="104"/>
      <c r="C2065" s="105" t="s">
        <v>4577</v>
      </c>
      <c r="D2065" s="105" t="s">
        <v>107</v>
      </c>
      <c r="E2065" s="106" t="s">
        <v>4578</v>
      </c>
      <c r="F2065" s="107" t="s">
        <v>4579</v>
      </c>
      <c r="G2065" s="108" t="s">
        <v>110</v>
      </c>
      <c r="H2065" s="109">
        <v>1</v>
      </c>
      <c r="I2065" s="110">
        <v>1340</v>
      </c>
      <c r="J2065" s="110">
        <f>ROUND(I2065*H2065,2)</f>
        <v>1340</v>
      </c>
      <c r="K2065" s="107" t="s">
        <v>111</v>
      </c>
      <c r="L2065" s="25"/>
      <c r="M2065" s="111" t="s">
        <v>3</v>
      </c>
      <c r="N2065" s="112" t="s">
        <v>37</v>
      </c>
      <c r="O2065" s="113">
        <v>0</v>
      </c>
      <c r="P2065" s="113">
        <f>O2065*H2065</f>
        <v>0</v>
      </c>
      <c r="Q2065" s="113">
        <v>0</v>
      </c>
      <c r="R2065" s="113">
        <f>Q2065*H2065</f>
        <v>0</v>
      </c>
      <c r="S2065" s="113">
        <v>0</v>
      </c>
      <c r="T2065" s="114">
        <f>S2065*H2065</f>
        <v>0</v>
      </c>
      <c r="AR2065" s="115" t="s">
        <v>112</v>
      </c>
      <c r="AT2065" s="115" t="s">
        <v>107</v>
      </c>
      <c r="AU2065" s="115" t="s">
        <v>66</v>
      </c>
      <c r="AY2065" s="13" t="s">
        <v>113</v>
      </c>
      <c r="BE2065" s="116">
        <f>IF(N2065="základní",J2065,0)</f>
        <v>1340</v>
      </c>
      <c r="BF2065" s="116">
        <f>IF(N2065="snížená",J2065,0)</f>
        <v>0</v>
      </c>
      <c r="BG2065" s="116">
        <f>IF(N2065="zákl. přenesená",J2065,0)</f>
        <v>0</v>
      </c>
      <c r="BH2065" s="116">
        <f>IF(N2065="sníž. přenesená",J2065,0)</f>
        <v>0</v>
      </c>
      <c r="BI2065" s="116">
        <f>IF(N2065="nulová",J2065,0)</f>
        <v>0</v>
      </c>
      <c r="BJ2065" s="13" t="s">
        <v>74</v>
      </c>
      <c r="BK2065" s="116">
        <f>ROUND(I2065*H2065,2)</f>
        <v>1340</v>
      </c>
      <c r="BL2065" s="13" t="s">
        <v>112</v>
      </c>
      <c r="BM2065" s="115" t="s">
        <v>4580</v>
      </c>
    </row>
    <row r="2066" spans="2:65" s="1" customFormat="1" ht="29.25">
      <c r="B2066" s="25"/>
      <c r="D2066" s="117" t="s">
        <v>114</v>
      </c>
      <c r="F2066" s="118" t="s">
        <v>4581</v>
      </c>
      <c r="L2066" s="25"/>
      <c r="M2066" s="119"/>
      <c r="T2066" s="46"/>
      <c r="AT2066" s="13" t="s">
        <v>114</v>
      </c>
      <c r="AU2066" s="13" t="s">
        <v>66</v>
      </c>
    </row>
    <row r="2067" spans="2:65" s="1" customFormat="1" ht="16.5" customHeight="1">
      <c r="B2067" s="104"/>
      <c r="C2067" s="105" t="s">
        <v>2346</v>
      </c>
      <c r="D2067" s="105" t="s">
        <v>107</v>
      </c>
      <c r="E2067" s="106" t="s">
        <v>4582</v>
      </c>
      <c r="F2067" s="107" t="s">
        <v>4583</v>
      </c>
      <c r="G2067" s="108" t="s">
        <v>110</v>
      </c>
      <c r="H2067" s="109">
        <v>1</v>
      </c>
      <c r="I2067" s="110">
        <v>1340</v>
      </c>
      <c r="J2067" s="110">
        <f>ROUND(I2067*H2067,2)</f>
        <v>1340</v>
      </c>
      <c r="K2067" s="107" t="s">
        <v>111</v>
      </c>
      <c r="L2067" s="25"/>
      <c r="M2067" s="111" t="s">
        <v>3</v>
      </c>
      <c r="N2067" s="112" t="s">
        <v>37</v>
      </c>
      <c r="O2067" s="113">
        <v>0</v>
      </c>
      <c r="P2067" s="113">
        <f>O2067*H2067</f>
        <v>0</v>
      </c>
      <c r="Q2067" s="113">
        <v>0</v>
      </c>
      <c r="R2067" s="113">
        <f>Q2067*H2067</f>
        <v>0</v>
      </c>
      <c r="S2067" s="113">
        <v>0</v>
      </c>
      <c r="T2067" s="114">
        <f>S2067*H2067</f>
        <v>0</v>
      </c>
      <c r="AR2067" s="115" t="s">
        <v>112</v>
      </c>
      <c r="AT2067" s="115" t="s">
        <v>107</v>
      </c>
      <c r="AU2067" s="115" t="s">
        <v>66</v>
      </c>
      <c r="AY2067" s="13" t="s">
        <v>113</v>
      </c>
      <c r="BE2067" s="116">
        <f>IF(N2067="základní",J2067,0)</f>
        <v>1340</v>
      </c>
      <c r="BF2067" s="116">
        <f>IF(N2067="snížená",J2067,0)</f>
        <v>0</v>
      </c>
      <c r="BG2067" s="116">
        <f>IF(N2067="zákl. přenesená",J2067,0)</f>
        <v>0</v>
      </c>
      <c r="BH2067" s="116">
        <f>IF(N2067="sníž. přenesená",J2067,0)</f>
        <v>0</v>
      </c>
      <c r="BI2067" s="116">
        <f>IF(N2067="nulová",J2067,0)</f>
        <v>0</v>
      </c>
      <c r="BJ2067" s="13" t="s">
        <v>74</v>
      </c>
      <c r="BK2067" s="116">
        <f>ROUND(I2067*H2067,2)</f>
        <v>1340</v>
      </c>
      <c r="BL2067" s="13" t="s">
        <v>112</v>
      </c>
      <c r="BM2067" s="115" t="s">
        <v>4584</v>
      </c>
    </row>
    <row r="2068" spans="2:65" s="1" customFormat="1" ht="29.25">
      <c r="B2068" s="25"/>
      <c r="D2068" s="117" t="s">
        <v>114</v>
      </c>
      <c r="F2068" s="118" t="s">
        <v>4585</v>
      </c>
      <c r="L2068" s="25"/>
      <c r="M2068" s="119"/>
      <c r="T2068" s="46"/>
      <c r="AT2068" s="13" t="s">
        <v>114</v>
      </c>
      <c r="AU2068" s="13" t="s">
        <v>66</v>
      </c>
    </row>
    <row r="2069" spans="2:65" s="1" customFormat="1" ht="16.5" customHeight="1">
      <c r="B2069" s="104"/>
      <c r="C2069" s="105" t="s">
        <v>4586</v>
      </c>
      <c r="D2069" s="105" t="s">
        <v>107</v>
      </c>
      <c r="E2069" s="106" t="s">
        <v>4587</v>
      </c>
      <c r="F2069" s="107" t="s">
        <v>4588</v>
      </c>
      <c r="G2069" s="108" t="s">
        <v>110</v>
      </c>
      <c r="H2069" s="109">
        <v>1</v>
      </c>
      <c r="I2069" s="110">
        <v>1340</v>
      </c>
      <c r="J2069" s="110">
        <f>ROUND(I2069*H2069,2)</f>
        <v>1340</v>
      </c>
      <c r="K2069" s="107" t="s">
        <v>111</v>
      </c>
      <c r="L2069" s="25"/>
      <c r="M2069" s="111" t="s">
        <v>3</v>
      </c>
      <c r="N2069" s="112" t="s">
        <v>37</v>
      </c>
      <c r="O2069" s="113">
        <v>0</v>
      </c>
      <c r="P2069" s="113">
        <f>O2069*H2069</f>
        <v>0</v>
      </c>
      <c r="Q2069" s="113">
        <v>0</v>
      </c>
      <c r="R2069" s="113">
        <f>Q2069*H2069</f>
        <v>0</v>
      </c>
      <c r="S2069" s="113">
        <v>0</v>
      </c>
      <c r="T2069" s="114">
        <f>S2069*H2069</f>
        <v>0</v>
      </c>
      <c r="AR2069" s="115" t="s">
        <v>112</v>
      </c>
      <c r="AT2069" s="115" t="s">
        <v>107</v>
      </c>
      <c r="AU2069" s="115" t="s">
        <v>66</v>
      </c>
      <c r="AY2069" s="13" t="s">
        <v>113</v>
      </c>
      <c r="BE2069" s="116">
        <f>IF(N2069="základní",J2069,0)</f>
        <v>1340</v>
      </c>
      <c r="BF2069" s="116">
        <f>IF(N2069="snížená",J2069,0)</f>
        <v>0</v>
      </c>
      <c r="BG2069" s="116">
        <f>IF(N2069="zákl. přenesená",J2069,0)</f>
        <v>0</v>
      </c>
      <c r="BH2069" s="116">
        <f>IF(N2069="sníž. přenesená",J2069,0)</f>
        <v>0</v>
      </c>
      <c r="BI2069" s="116">
        <f>IF(N2069="nulová",J2069,0)</f>
        <v>0</v>
      </c>
      <c r="BJ2069" s="13" t="s">
        <v>74</v>
      </c>
      <c r="BK2069" s="116">
        <f>ROUND(I2069*H2069,2)</f>
        <v>1340</v>
      </c>
      <c r="BL2069" s="13" t="s">
        <v>112</v>
      </c>
      <c r="BM2069" s="115" t="s">
        <v>4589</v>
      </c>
    </row>
    <row r="2070" spans="2:65" s="1" customFormat="1" ht="29.25">
      <c r="B2070" s="25"/>
      <c r="D2070" s="117" t="s">
        <v>114</v>
      </c>
      <c r="F2070" s="118" t="s">
        <v>4590</v>
      </c>
      <c r="L2070" s="25"/>
      <c r="M2070" s="119"/>
      <c r="T2070" s="46"/>
      <c r="AT2070" s="13" t="s">
        <v>114</v>
      </c>
      <c r="AU2070" s="13" t="s">
        <v>66</v>
      </c>
    </row>
    <row r="2071" spans="2:65" s="1" customFormat="1" ht="16.5" customHeight="1">
      <c r="B2071" s="104"/>
      <c r="C2071" s="105" t="s">
        <v>2350</v>
      </c>
      <c r="D2071" s="105" t="s">
        <v>107</v>
      </c>
      <c r="E2071" s="106" t="s">
        <v>4591</v>
      </c>
      <c r="F2071" s="107" t="s">
        <v>4592</v>
      </c>
      <c r="G2071" s="108" t="s">
        <v>110</v>
      </c>
      <c r="H2071" s="109">
        <v>1</v>
      </c>
      <c r="I2071" s="110">
        <v>3710</v>
      </c>
      <c r="J2071" s="110">
        <f>ROUND(I2071*H2071,2)</f>
        <v>3710</v>
      </c>
      <c r="K2071" s="107" t="s">
        <v>111</v>
      </c>
      <c r="L2071" s="25"/>
      <c r="M2071" s="111" t="s">
        <v>3</v>
      </c>
      <c r="N2071" s="112" t="s">
        <v>37</v>
      </c>
      <c r="O2071" s="113">
        <v>0</v>
      </c>
      <c r="P2071" s="113">
        <f>O2071*H2071</f>
        <v>0</v>
      </c>
      <c r="Q2071" s="113">
        <v>0</v>
      </c>
      <c r="R2071" s="113">
        <f>Q2071*H2071</f>
        <v>0</v>
      </c>
      <c r="S2071" s="113">
        <v>0</v>
      </c>
      <c r="T2071" s="114">
        <f>S2071*H2071</f>
        <v>0</v>
      </c>
      <c r="AR2071" s="115" t="s">
        <v>112</v>
      </c>
      <c r="AT2071" s="115" t="s">
        <v>107</v>
      </c>
      <c r="AU2071" s="115" t="s">
        <v>66</v>
      </c>
      <c r="AY2071" s="13" t="s">
        <v>113</v>
      </c>
      <c r="BE2071" s="116">
        <f>IF(N2071="základní",J2071,0)</f>
        <v>3710</v>
      </c>
      <c r="BF2071" s="116">
        <f>IF(N2071="snížená",J2071,0)</f>
        <v>0</v>
      </c>
      <c r="BG2071" s="116">
        <f>IF(N2071="zákl. přenesená",J2071,0)</f>
        <v>0</v>
      </c>
      <c r="BH2071" s="116">
        <f>IF(N2071="sníž. přenesená",J2071,0)</f>
        <v>0</v>
      </c>
      <c r="BI2071" s="116">
        <f>IF(N2071="nulová",J2071,0)</f>
        <v>0</v>
      </c>
      <c r="BJ2071" s="13" t="s">
        <v>74</v>
      </c>
      <c r="BK2071" s="116">
        <f>ROUND(I2071*H2071,2)</f>
        <v>3710</v>
      </c>
      <c r="BL2071" s="13" t="s">
        <v>112</v>
      </c>
      <c r="BM2071" s="115" t="s">
        <v>4593</v>
      </c>
    </row>
    <row r="2072" spans="2:65" s="1" customFormat="1" ht="19.5">
      <c r="B2072" s="25"/>
      <c r="D2072" s="117" t="s">
        <v>114</v>
      </c>
      <c r="F2072" s="118" t="s">
        <v>4594</v>
      </c>
      <c r="L2072" s="25"/>
      <c r="M2072" s="119"/>
      <c r="T2072" s="46"/>
      <c r="AT2072" s="13" t="s">
        <v>114</v>
      </c>
      <c r="AU2072" s="13" t="s">
        <v>66</v>
      </c>
    </row>
    <row r="2073" spans="2:65" s="1" customFormat="1" ht="16.5" customHeight="1">
      <c r="B2073" s="104"/>
      <c r="C2073" s="105" t="s">
        <v>4595</v>
      </c>
      <c r="D2073" s="105" t="s">
        <v>107</v>
      </c>
      <c r="E2073" s="106" t="s">
        <v>4596</v>
      </c>
      <c r="F2073" s="107" t="s">
        <v>4597</v>
      </c>
      <c r="G2073" s="108" t="s">
        <v>110</v>
      </c>
      <c r="H2073" s="109">
        <v>1</v>
      </c>
      <c r="I2073" s="110">
        <v>3710</v>
      </c>
      <c r="J2073" s="110">
        <f>ROUND(I2073*H2073,2)</f>
        <v>3710</v>
      </c>
      <c r="K2073" s="107" t="s">
        <v>111</v>
      </c>
      <c r="L2073" s="25"/>
      <c r="M2073" s="111" t="s">
        <v>3</v>
      </c>
      <c r="N2073" s="112" t="s">
        <v>37</v>
      </c>
      <c r="O2073" s="113">
        <v>0</v>
      </c>
      <c r="P2073" s="113">
        <f>O2073*H2073</f>
        <v>0</v>
      </c>
      <c r="Q2073" s="113">
        <v>0</v>
      </c>
      <c r="R2073" s="113">
        <f>Q2073*H2073</f>
        <v>0</v>
      </c>
      <c r="S2073" s="113">
        <v>0</v>
      </c>
      <c r="T2073" s="114">
        <f>S2073*H2073</f>
        <v>0</v>
      </c>
      <c r="AR2073" s="115" t="s">
        <v>112</v>
      </c>
      <c r="AT2073" s="115" t="s">
        <v>107</v>
      </c>
      <c r="AU2073" s="115" t="s">
        <v>66</v>
      </c>
      <c r="AY2073" s="13" t="s">
        <v>113</v>
      </c>
      <c r="BE2073" s="116">
        <f>IF(N2073="základní",J2073,0)</f>
        <v>3710</v>
      </c>
      <c r="BF2073" s="116">
        <f>IF(N2073="snížená",J2073,0)</f>
        <v>0</v>
      </c>
      <c r="BG2073" s="116">
        <f>IF(N2073="zákl. přenesená",J2073,0)</f>
        <v>0</v>
      </c>
      <c r="BH2073" s="116">
        <f>IF(N2073="sníž. přenesená",J2073,0)</f>
        <v>0</v>
      </c>
      <c r="BI2073" s="116">
        <f>IF(N2073="nulová",J2073,0)</f>
        <v>0</v>
      </c>
      <c r="BJ2073" s="13" t="s">
        <v>74</v>
      </c>
      <c r="BK2073" s="116">
        <f>ROUND(I2073*H2073,2)</f>
        <v>3710</v>
      </c>
      <c r="BL2073" s="13" t="s">
        <v>112</v>
      </c>
      <c r="BM2073" s="115" t="s">
        <v>4598</v>
      </c>
    </row>
    <row r="2074" spans="2:65" s="1" customFormat="1" ht="19.5">
      <c r="B2074" s="25"/>
      <c r="D2074" s="117" t="s">
        <v>114</v>
      </c>
      <c r="F2074" s="118" t="s">
        <v>4599</v>
      </c>
      <c r="L2074" s="25"/>
      <c r="M2074" s="119"/>
      <c r="T2074" s="46"/>
      <c r="AT2074" s="13" t="s">
        <v>114</v>
      </c>
      <c r="AU2074" s="13" t="s">
        <v>66</v>
      </c>
    </row>
    <row r="2075" spans="2:65" s="1" customFormat="1" ht="16.5" customHeight="1">
      <c r="B2075" s="104"/>
      <c r="C2075" s="105" t="s">
        <v>2355</v>
      </c>
      <c r="D2075" s="105" t="s">
        <v>107</v>
      </c>
      <c r="E2075" s="106" t="s">
        <v>4600</v>
      </c>
      <c r="F2075" s="107" t="s">
        <v>4601</v>
      </c>
      <c r="G2075" s="108" t="s">
        <v>110</v>
      </c>
      <c r="H2075" s="109">
        <v>1</v>
      </c>
      <c r="I2075" s="110">
        <v>3710</v>
      </c>
      <c r="J2075" s="110">
        <f>ROUND(I2075*H2075,2)</f>
        <v>3710</v>
      </c>
      <c r="K2075" s="107" t="s">
        <v>111</v>
      </c>
      <c r="L2075" s="25"/>
      <c r="M2075" s="111" t="s">
        <v>3</v>
      </c>
      <c r="N2075" s="112" t="s">
        <v>37</v>
      </c>
      <c r="O2075" s="113">
        <v>0</v>
      </c>
      <c r="P2075" s="113">
        <f>O2075*H2075</f>
        <v>0</v>
      </c>
      <c r="Q2075" s="113">
        <v>0</v>
      </c>
      <c r="R2075" s="113">
        <f>Q2075*H2075</f>
        <v>0</v>
      </c>
      <c r="S2075" s="113">
        <v>0</v>
      </c>
      <c r="T2075" s="114">
        <f>S2075*H2075</f>
        <v>0</v>
      </c>
      <c r="AR2075" s="115" t="s">
        <v>112</v>
      </c>
      <c r="AT2075" s="115" t="s">
        <v>107</v>
      </c>
      <c r="AU2075" s="115" t="s">
        <v>66</v>
      </c>
      <c r="AY2075" s="13" t="s">
        <v>113</v>
      </c>
      <c r="BE2075" s="116">
        <f>IF(N2075="základní",J2075,0)</f>
        <v>3710</v>
      </c>
      <c r="BF2075" s="116">
        <f>IF(N2075="snížená",J2075,0)</f>
        <v>0</v>
      </c>
      <c r="BG2075" s="116">
        <f>IF(N2075="zákl. přenesená",J2075,0)</f>
        <v>0</v>
      </c>
      <c r="BH2075" s="116">
        <f>IF(N2075="sníž. přenesená",J2075,0)</f>
        <v>0</v>
      </c>
      <c r="BI2075" s="116">
        <f>IF(N2075="nulová",J2075,0)</f>
        <v>0</v>
      </c>
      <c r="BJ2075" s="13" t="s">
        <v>74</v>
      </c>
      <c r="BK2075" s="116">
        <f>ROUND(I2075*H2075,2)</f>
        <v>3710</v>
      </c>
      <c r="BL2075" s="13" t="s">
        <v>112</v>
      </c>
      <c r="BM2075" s="115" t="s">
        <v>4602</v>
      </c>
    </row>
    <row r="2076" spans="2:65" s="1" customFormat="1" ht="19.5">
      <c r="B2076" s="25"/>
      <c r="D2076" s="117" t="s">
        <v>114</v>
      </c>
      <c r="F2076" s="118" t="s">
        <v>4603</v>
      </c>
      <c r="L2076" s="25"/>
      <c r="M2076" s="119"/>
      <c r="T2076" s="46"/>
      <c r="AT2076" s="13" t="s">
        <v>114</v>
      </c>
      <c r="AU2076" s="13" t="s">
        <v>66</v>
      </c>
    </row>
    <row r="2077" spans="2:65" s="1" customFormat="1" ht="16.5" customHeight="1">
      <c r="B2077" s="104"/>
      <c r="C2077" s="105" t="s">
        <v>4604</v>
      </c>
      <c r="D2077" s="105" t="s">
        <v>107</v>
      </c>
      <c r="E2077" s="106" t="s">
        <v>4605</v>
      </c>
      <c r="F2077" s="107" t="s">
        <v>4606</v>
      </c>
      <c r="G2077" s="108" t="s">
        <v>110</v>
      </c>
      <c r="H2077" s="109">
        <v>1</v>
      </c>
      <c r="I2077" s="110">
        <v>3710</v>
      </c>
      <c r="J2077" s="110">
        <f>ROUND(I2077*H2077,2)</f>
        <v>3710</v>
      </c>
      <c r="K2077" s="107" t="s">
        <v>111</v>
      </c>
      <c r="L2077" s="25"/>
      <c r="M2077" s="111" t="s">
        <v>3</v>
      </c>
      <c r="N2077" s="112" t="s">
        <v>37</v>
      </c>
      <c r="O2077" s="113">
        <v>0</v>
      </c>
      <c r="P2077" s="113">
        <f>O2077*H2077</f>
        <v>0</v>
      </c>
      <c r="Q2077" s="113">
        <v>0</v>
      </c>
      <c r="R2077" s="113">
        <f>Q2077*H2077</f>
        <v>0</v>
      </c>
      <c r="S2077" s="113">
        <v>0</v>
      </c>
      <c r="T2077" s="114">
        <f>S2077*H2077</f>
        <v>0</v>
      </c>
      <c r="AR2077" s="115" t="s">
        <v>112</v>
      </c>
      <c r="AT2077" s="115" t="s">
        <v>107</v>
      </c>
      <c r="AU2077" s="115" t="s">
        <v>66</v>
      </c>
      <c r="AY2077" s="13" t="s">
        <v>113</v>
      </c>
      <c r="BE2077" s="116">
        <f>IF(N2077="základní",J2077,0)</f>
        <v>3710</v>
      </c>
      <c r="BF2077" s="116">
        <f>IF(N2077="snížená",J2077,0)</f>
        <v>0</v>
      </c>
      <c r="BG2077" s="116">
        <f>IF(N2077="zákl. přenesená",J2077,0)</f>
        <v>0</v>
      </c>
      <c r="BH2077" s="116">
        <f>IF(N2077="sníž. přenesená",J2077,0)</f>
        <v>0</v>
      </c>
      <c r="BI2077" s="116">
        <f>IF(N2077="nulová",J2077,0)</f>
        <v>0</v>
      </c>
      <c r="BJ2077" s="13" t="s">
        <v>74</v>
      </c>
      <c r="BK2077" s="116">
        <f>ROUND(I2077*H2077,2)</f>
        <v>3710</v>
      </c>
      <c r="BL2077" s="13" t="s">
        <v>112</v>
      </c>
      <c r="BM2077" s="115" t="s">
        <v>4607</v>
      </c>
    </row>
    <row r="2078" spans="2:65" s="1" customFormat="1" ht="19.5">
      <c r="B2078" s="25"/>
      <c r="D2078" s="117" t="s">
        <v>114</v>
      </c>
      <c r="F2078" s="118" t="s">
        <v>4608</v>
      </c>
      <c r="L2078" s="25"/>
      <c r="M2078" s="119"/>
      <c r="T2078" s="46"/>
      <c r="AT2078" s="13" t="s">
        <v>114</v>
      </c>
      <c r="AU2078" s="13" t="s">
        <v>66</v>
      </c>
    </row>
    <row r="2079" spans="2:65" s="1" customFormat="1" ht="16.5" customHeight="1">
      <c r="B2079" s="104"/>
      <c r="C2079" s="105" t="s">
        <v>2359</v>
      </c>
      <c r="D2079" s="105" t="s">
        <v>107</v>
      </c>
      <c r="E2079" s="106" t="s">
        <v>4609</v>
      </c>
      <c r="F2079" s="107" t="s">
        <v>4610</v>
      </c>
      <c r="G2079" s="108" t="s">
        <v>110</v>
      </c>
      <c r="H2079" s="109">
        <v>1</v>
      </c>
      <c r="I2079" s="110">
        <v>4040</v>
      </c>
      <c r="J2079" s="110">
        <f>ROUND(I2079*H2079,2)</f>
        <v>4040</v>
      </c>
      <c r="K2079" s="107" t="s">
        <v>111</v>
      </c>
      <c r="L2079" s="25"/>
      <c r="M2079" s="111" t="s">
        <v>3</v>
      </c>
      <c r="N2079" s="112" t="s">
        <v>37</v>
      </c>
      <c r="O2079" s="113">
        <v>0</v>
      </c>
      <c r="P2079" s="113">
        <f>O2079*H2079</f>
        <v>0</v>
      </c>
      <c r="Q2079" s="113">
        <v>0</v>
      </c>
      <c r="R2079" s="113">
        <f>Q2079*H2079</f>
        <v>0</v>
      </c>
      <c r="S2079" s="113">
        <v>0</v>
      </c>
      <c r="T2079" s="114">
        <f>S2079*H2079</f>
        <v>0</v>
      </c>
      <c r="AR2079" s="115" t="s">
        <v>112</v>
      </c>
      <c r="AT2079" s="115" t="s">
        <v>107</v>
      </c>
      <c r="AU2079" s="115" t="s">
        <v>66</v>
      </c>
      <c r="AY2079" s="13" t="s">
        <v>113</v>
      </c>
      <c r="BE2079" s="116">
        <f>IF(N2079="základní",J2079,0)</f>
        <v>4040</v>
      </c>
      <c r="BF2079" s="116">
        <f>IF(N2079="snížená",J2079,0)</f>
        <v>0</v>
      </c>
      <c r="BG2079" s="116">
        <f>IF(N2079="zákl. přenesená",J2079,0)</f>
        <v>0</v>
      </c>
      <c r="BH2079" s="116">
        <f>IF(N2079="sníž. přenesená",J2079,0)</f>
        <v>0</v>
      </c>
      <c r="BI2079" s="116">
        <f>IF(N2079="nulová",J2079,0)</f>
        <v>0</v>
      </c>
      <c r="BJ2079" s="13" t="s">
        <v>74</v>
      </c>
      <c r="BK2079" s="116">
        <f>ROUND(I2079*H2079,2)</f>
        <v>4040</v>
      </c>
      <c r="BL2079" s="13" t="s">
        <v>112</v>
      </c>
      <c r="BM2079" s="115" t="s">
        <v>4611</v>
      </c>
    </row>
    <row r="2080" spans="2:65" s="1" customFormat="1" ht="19.5">
      <c r="B2080" s="25"/>
      <c r="D2080" s="117" t="s">
        <v>114</v>
      </c>
      <c r="F2080" s="118" t="s">
        <v>4612</v>
      </c>
      <c r="L2080" s="25"/>
      <c r="M2080" s="119"/>
      <c r="T2080" s="46"/>
      <c r="AT2080" s="13" t="s">
        <v>114</v>
      </c>
      <c r="AU2080" s="13" t="s">
        <v>66</v>
      </c>
    </row>
    <row r="2081" spans="2:65" s="1" customFormat="1" ht="16.5" customHeight="1">
      <c r="B2081" s="104"/>
      <c r="C2081" s="105" t="s">
        <v>4613</v>
      </c>
      <c r="D2081" s="105" t="s">
        <v>107</v>
      </c>
      <c r="E2081" s="106" t="s">
        <v>4614</v>
      </c>
      <c r="F2081" s="107" t="s">
        <v>4615</v>
      </c>
      <c r="G2081" s="108" t="s">
        <v>110</v>
      </c>
      <c r="H2081" s="109">
        <v>1</v>
      </c>
      <c r="I2081" s="110">
        <v>4040</v>
      </c>
      <c r="J2081" s="110">
        <f>ROUND(I2081*H2081,2)</f>
        <v>4040</v>
      </c>
      <c r="K2081" s="107" t="s">
        <v>111</v>
      </c>
      <c r="L2081" s="25"/>
      <c r="M2081" s="111" t="s">
        <v>3</v>
      </c>
      <c r="N2081" s="112" t="s">
        <v>37</v>
      </c>
      <c r="O2081" s="113">
        <v>0</v>
      </c>
      <c r="P2081" s="113">
        <f>O2081*H2081</f>
        <v>0</v>
      </c>
      <c r="Q2081" s="113">
        <v>0</v>
      </c>
      <c r="R2081" s="113">
        <f>Q2081*H2081</f>
        <v>0</v>
      </c>
      <c r="S2081" s="113">
        <v>0</v>
      </c>
      <c r="T2081" s="114">
        <f>S2081*H2081</f>
        <v>0</v>
      </c>
      <c r="AR2081" s="115" t="s">
        <v>112</v>
      </c>
      <c r="AT2081" s="115" t="s">
        <v>107</v>
      </c>
      <c r="AU2081" s="115" t="s">
        <v>66</v>
      </c>
      <c r="AY2081" s="13" t="s">
        <v>113</v>
      </c>
      <c r="BE2081" s="116">
        <f>IF(N2081="základní",J2081,0)</f>
        <v>4040</v>
      </c>
      <c r="BF2081" s="116">
        <f>IF(N2081="snížená",J2081,0)</f>
        <v>0</v>
      </c>
      <c r="BG2081" s="116">
        <f>IF(N2081="zákl. přenesená",J2081,0)</f>
        <v>0</v>
      </c>
      <c r="BH2081" s="116">
        <f>IF(N2081="sníž. přenesená",J2081,0)</f>
        <v>0</v>
      </c>
      <c r="BI2081" s="116">
        <f>IF(N2081="nulová",J2081,0)</f>
        <v>0</v>
      </c>
      <c r="BJ2081" s="13" t="s">
        <v>74</v>
      </c>
      <c r="BK2081" s="116">
        <f>ROUND(I2081*H2081,2)</f>
        <v>4040</v>
      </c>
      <c r="BL2081" s="13" t="s">
        <v>112</v>
      </c>
      <c r="BM2081" s="115" t="s">
        <v>4616</v>
      </c>
    </row>
    <row r="2082" spans="2:65" s="1" customFormat="1" ht="19.5">
      <c r="B2082" s="25"/>
      <c r="D2082" s="117" t="s">
        <v>114</v>
      </c>
      <c r="F2082" s="118" t="s">
        <v>4617</v>
      </c>
      <c r="L2082" s="25"/>
      <c r="M2082" s="119"/>
      <c r="T2082" s="46"/>
      <c r="AT2082" s="13" t="s">
        <v>114</v>
      </c>
      <c r="AU2082" s="13" t="s">
        <v>66</v>
      </c>
    </row>
    <row r="2083" spans="2:65" s="1" customFormat="1" ht="16.5" customHeight="1">
      <c r="B2083" s="104"/>
      <c r="C2083" s="105" t="s">
        <v>2364</v>
      </c>
      <c r="D2083" s="105" t="s">
        <v>107</v>
      </c>
      <c r="E2083" s="106" t="s">
        <v>4618</v>
      </c>
      <c r="F2083" s="107" t="s">
        <v>4619</v>
      </c>
      <c r="G2083" s="108" t="s">
        <v>110</v>
      </c>
      <c r="H2083" s="109">
        <v>1</v>
      </c>
      <c r="I2083" s="110">
        <v>3630</v>
      </c>
      <c r="J2083" s="110">
        <f>ROUND(I2083*H2083,2)</f>
        <v>3630</v>
      </c>
      <c r="K2083" s="107" t="s">
        <v>111</v>
      </c>
      <c r="L2083" s="25"/>
      <c r="M2083" s="111" t="s">
        <v>3</v>
      </c>
      <c r="N2083" s="112" t="s">
        <v>37</v>
      </c>
      <c r="O2083" s="113">
        <v>0</v>
      </c>
      <c r="P2083" s="113">
        <f>O2083*H2083</f>
        <v>0</v>
      </c>
      <c r="Q2083" s="113">
        <v>0</v>
      </c>
      <c r="R2083" s="113">
        <f>Q2083*H2083</f>
        <v>0</v>
      </c>
      <c r="S2083" s="113">
        <v>0</v>
      </c>
      <c r="T2083" s="114">
        <f>S2083*H2083</f>
        <v>0</v>
      </c>
      <c r="AR2083" s="115" t="s">
        <v>112</v>
      </c>
      <c r="AT2083" s="115" t="s">
        <v>107</v>
      </c>
      <c r="AU2083" s="115" t="s">
        <v>66</v>
      </c>
      <c r="AY2083" s="13" t="s">
        <v>113</v>
      </c>
      <c r="BE2083" s="116">
        <f>IF(N2083="základní",J2083,0)</f>
        <v>3630</v>
      </c>
      <c r="BF2083" s="116">
        <f>IF(N2083="snížená",J2083,0)</f>
        <v>0</v>
      </c>
      <c r="BG2083" s="116">
        <f>IF(N2083="zákl. přenesená",J2083,0)</f>
        <v>0</v>
      </c>
      <c r="BH2083" s="116">
        <f>IF(N2083="sníž. přenesená",J2083,0)</f>
        <v>0</v>
      </c>
      <c r="BI2083" s="116">
        <f>IF(N2083="nulová",J2083,0)</f>
        <v>0</v>
      </c>
      <c r="BJ2083" s="13" t="s">
        <v>74</v>
      </c>
      <c r="BK2083" s="116">
        <f>ROUND(I2083*H2083,2)</f>
        <v>3630</v>
      </c>
      <c r="BL2083" s="13" t="s">
        <v>112</v>
      </c>
      <c r="BM2083" s="115" t="s">
        <v>4620</v>
      </c>
    </row>
    <row r="2084" spans="2:65" s="1" customFormat="1" ht="19.5">
      <c r="B2084" s="25"/>
      <c r="D2084" s="117" t="s">
        <v>114</v>
      </c>
      <c r="F2084" s="118" t="s">
        <v>4621</v>
      </c>
      <c r="L2084" s="25"/>
      <c r="M2084" s="119"/>
      <c r="T2084" s="46"/>
      <c r="AT2084" s="13" t="s">
        <v>114</v>
      </c>
      <c r="AU2084" s="13" t="s">
        <v>66</v>
      </c>
    </row>
    <row r="2085" spans="2:65" s="1" customFormat="1" ht="16.5" customHeight="1">
      <c r="B2085" s="104"/>
      <c r="C2085" s="105" t="s">
        <v>4622</v>
      </c>
      <c r="D2085" s="105" t="s">
        <v>107</v>
      </c>
      <c r="E2085" s="106" t="s">
        <v>4623</v>
      </c>
      <c r="F2085" s="107" t="s">
        <v>4624</v>
      </c>
      <c r="G2085" s="108" t="s">
        <v>110</v>
      </c>
      <c r="H2085" s="109">
        <v>1</v>
      </c>
      <c r="I2085" s="110">
        <v>3630</v>
      </c>
      <c r="J2085" s="110">
        <f>ROUND(I2085*H2085,2)</f>
        <v>3630</v>
      </c>
      <c r="K2085" s="107" t="s">
        <v>111</v>
      </c>
      <c r="L2085" s="25"/>
      <c r="M2085" s="111" t="s">
        <v>3</v>
      </c>
      <c r="N2085" s="112" t="s">
        <v>37</v>
      </c>
      <c r="O2085" s="113">
        <v>0</v>
      </c>
      <c r="P2085" s="113">
        <f>O2085*H2085</f>
        <v>0</v>
      </c>
      <c r="Q2085" s="113">
        <v>0</v>
      </c>
      <c r="R2085" s="113">
        <f>Q2085*H2085</f>
        <v>0</v>
      </c>
      <c r="S2085" s="113">
        <v>0</v>
      </c>
      <c r="T2085" s="114">
        <f>S2085*H2085</f>
        <v>0</v>
      </c>
      <c r="AR2085" s="115" t="s">
        <v>112</v>
      </c>
      <c r="AT2085" s="115" t="s">
        <v>107</v>
      </c>
      <c r="AU2085" s="115" t="s">
        <v>66</v>
      </c>
      <c r="AY2085" s="13" t="s">
        <v>113</v>
      </c>
      <c r="BE2085" s="116">
        <f>IF(N2085="základní",J2085,0)</f>
        <v>3630</v>
      </c>
      <c r="BF2085" s="116">
        <f>IF(N2085="snížená",J2085,0)</f>
        <v>0</v>
      </c>
      <c r="BG2085" s="116">
        <f>IF(N2085="zákl. přenesená",J2085,0)</f>
        <v>0</v>
      </c>
      <c r="BH2085" s="116">
        <f>IF(N2085="sníž. přenesená",J2085,0)</f>
        <v>0</v>
      </c>
      <c r="BI2085" s="116">
        <f>IF(N2085="nulová",J2085,0)</f>
        <v>0</v>
      </c>
      <c r="BJ2085" s="13" t="s">
        <v>74</v>
      </c>
      <c r="BK2085" s="116">
        <f>ROUND(I2085*H2085,2)</f>
        <v>3630</v>
      </c>
      <c r="BL2085" s="13" t="s">
        <v>112</v>
      </c>
      <c r="BM2085" s="115" t="s">
        <v>4625</v>
      </c>
    </row>
    <row r="2086" spans="2:65" s="1" customFormat="1" ht="19.5">
      <c r="B2086" s="25"/>
      <c r="D2086" s="117" t="s">
        <v>114</v>
      </c>
      <c r="F2086" s="118" t="s">
        <v>4626</v>
      </c>
      <c r="L2086" s="25"/>
      <c r="M2086" s="119"/>
      <c r="T2086" s="46"/>
      <c r="AT2086" s="13" t="s">
        <v>114</v>
      </c>
      <c r="AU2086" s="13" t="s">
        <v>66</v>
      </c>
    </row>
    <row r="2087" spans="2:65" s="1" customFormat="1" ht="16.5" customHeight="1">
      <c r="B2087" s="104"/>
      <c r="C2087" s="105" t="s">
        <v>2368</v>
      </c>
      <c r="D2087" s="105" t="s">
        <v>107</v>
      </c>
      <c r="E2087" s="106" t="s">
        <v>4627</v>
      </c>
      <c r="F2087" s="107" t="s">
        <v>4628</v>
      </c>
      <c r="G2087" s="108" t="s">
        <v>110</v>
      </c>
      <c r="H2087" s="109">
        <v>1</v>
      </c>
      <c r="I2087" s="110">
        <v>5560</v>
      </c>
      <c r="J2087" s="110">
        <f>ROUND(I2087*H2087,2)</f>
        <v>5560</v>
      </c>
      <c r="K2087" s="107" t="s">
        <v>111</v>
      </c>
      <c r="L2087" s="25"/>
      <c r="M2087" s="111" t="s">
        <v>3</v>
      </c>
      <c r="N2087" s="112" t="s">
        <v>37</v>
      </c>
      <c r="O2087" s="113">
        <v>0</v>
      </c>
      <c r="P2087" s="113">
        <f>O2087*H2087</f>
        <v>0</v>
      </c>
      <c r="Q2087" s="113">
        <v>0</v>
      </c>
      <c r="R2087" s="113">
        <f>Q2087*H2087</f>
        <v>0</v>
      </c>
      <c r="S2087" s="113">
        <v>0</v>
      </c>
      <c r="T2087" s="114">
        <f>S2087*H2087</f>
        <v>0</v>
      </c>
      <c r="AR2087" s="115" t="s">
        <v>112</v>
      </c>
      <c r="AT2087" s="115" t="s">
        <v>107</v>
      </c>
      <c r="AU2087" s="115" t="s">
        <v>66</v>
      </c>
      <c r="AY2087" s="13" t="s">
        <v>113</v>
      </c>
      <c r="BE2087" s="116">
        <f>IF(N2087="základní",J2087,0)</f>
        <v>5560</v>
      </c>
      <c r="BF2087" s="116">
        <f>IF(N2087="snížená",J2087,0)</f>
        <v>0</v>
      </c>
      <c r="BG2087" s="116">
        <f>IF(N2087="zákl. přenesená",J2087,0)</f>
        <v>0</v>
      </c>
      <c r="BH2087" s="116">
        <f>IF(N2087="sníž. přenesená",J2087,0)</f>
        <v>0</v>
      </c>
      <c r="BI2087" s="116">
        <f>IF(N2087="nulová",J2087,0)</f>
        <v>0</v>
      </c>
      <c r="BJ2087" s="13" t="s">
        <v>74</v>
      </c>
      <c r="BK2087" s="116">
        <f>ROUND(I2087*H2087,2)</f>
        <v>5560</v>
      </c>
      <c r="BL2087" s="13" t="s">
        <v>112</v>
      </c>
      <c r="BM2087" s="115" t="s">
        <v>4629</v>
      </c>
    </row>
    <row r="2088" spans="2:65" s="1" customFormat="1" ht="29.25">
      <c r="B2088" s="25"/>
      <c r="D2088" s="117" t="s">
        <v>114</v>
      </c>
      <c r="F2088" s="118" t="s">
        <v>4630</v>
      </c>
      <c r="L2088" s="25"/>
      <c r="M2088" s="119"/>
      <c r="T2088" s="46"/>
      <c r="AT2088" s="13" t="s">
        <v>114</v>
      </c>
      <c r="AU2088" s="13" t="s">
        <v>66</v>
      </c>
    </row>
    <row r="2089" spans="2:65" s="1" customFormat="1" ht="16.5" customHeight="1">
      <c r="B2089" s="104"/>
      <c r="C2089" s="105" t="s">
        <v>4631</v>
      </c>
      <c r="D2089" s="105" t="s">
        <v>107</v>
      </c>
      <c r="E2089" s="106" t="s">
        <v>4632</v>
      </c>
      <c r="F2089" s="107" t="s">
        <v>4633</v>
      </c>
      <c r="G2089" s="108" t="s">
        <v>110</v>
      </c>
      <c r="H2089" s="109">
        <v>1</v>
      </c>
      <c r="I2089" s="110">
        <v>5560</v>
      </c>
      <c r="J2089" s="110">
        <f>ROUND(I2089*H2089,2)</f>
        <v>5560</v>
      </c>
      <c r="K2089" s="107" t="s">
        <v>111</v>
      </c>
      <c r="L2089" s="25"/>
      <c r="M2089" s="111" t="s">
        <v>3</v>
      </c>
      <c r="N2089" s="112" t="s">
        <v>37</v>
      </c>
      <c r="O2089" s="113">
        <v>0</v>
      </c>
      <c r="P2089" s="113">
        <f>O2089*H2089</f>
        <v>0</v>
      </c>
      <c r="Q2089" s="113">
        <v>0</v>
      </c>
      <c r="R2089" s="113">
        <f>Q2089*H2089</f>
        <v>0</v>
      </c>
      <c r="S2089" s="113">
        <v>0</v>
      </c>
      <c r="T2089" s="114">
        <f>S2089*H2089</f>
        <v>0</v>
      </c>
      <c r="AR2089" s="115" t="s">
        <v>112</v>
      </c>
      <c r="AT2089" s="115" t="s">
        <v>107</v>
      </c>
      <c r="AU2089" s="115" t="s">
        <v>66</v>
      </c>
      <c r="AY2089" s="13" t="s">
        <v>113</v>
      </c>
      <c r="BE2089" s="116">
        <f>IF(N2089="základní",J2089,0)</f>
        <v>5560</v>
      </c>
      <c r="BF2089" s="116">
        <f>IF(N2089="snížená",J2089,0)</f>
        <v>0</v>
      </c>
      <c r="BG2089" s="116">
        <f>IF(N2089="zákl. přenesená",J2089,0)</f>
        <v>0</v>
      </c>
      <c r="BH2089" s="116">
        <f>IF(N2089="sníž. přenesená",J2089,0)</f>
        <v>0</v>
      </c>
      <c r="BI2089" s="116">
        <f>IF(N2089="nulová",J2089,0)</f>
        <v>0</v>
      </c>
      <c r="BJ2089" s="13" t="s">
        <v>74</v>
      </c>
      <c r="BK2089" s="116">
        <f>ROUND(I2089*H2089,2)</f>
        <v>5560</v>
      </c>
      <c r="BL2089" s="13" t="s">
        <v>112</v>
      </c>
      <c r="BM2089" s="115" t="s">
        <v>4634</v>
      </c>
    </row>
    <row r="2090" spans="2:65" s="1" customFormat="1" ht="29.25">
      <c r="B2090" s="25"/>
      <c r="D2090" s="117" t="s">
        <v>114</v>
      </c>
      <c r="F2090" s="118" t="s">
        <v>4635</v>
      </c>
      <c r="L2090" s="25"/>
      <c r="M2090" s="119"/>
      <c r="T2090" s="46"/>
      <c r="AT2090" s="13" t="s">
        <v>114</v>
      </c>
      <c r="AU2090" s="13" t="s">
        <v>66</v>
      </c>
    </row>
    <row r="2091" spans="2:65" s="1" customFormat="1" ht="16.5" customHeight="1">
      <c r="B2091" s="104"/>
      <c r="C2091" s="105" t="s">
        <v>2373</v>
      </c>
      <c r="D2091" s="105" t="s">
        <v>107</v>
      </c>
      <c r="E2091" s="106" t="s">
        <v>4636</v>
      </c>
      <c r="F2091" s="107" t="s">
        <v>4637</v>
      </c>
      <c r="G2091" s="108" t="s">
        <v>110</v>
      </c>
      <c r="H2091" s="109">
        <v>1</v>
      </c>
      <c r="I2091" s="110">
        <v>5560</v>
      </c>
      <c r="J2091" s="110">
        <f>ROUND(I2091*H2091,2)</f>
        <v>5560</v>
      </c>
      <c r="K2091" s="107" t="s">
        <v>111</v>
      </c>
      <c r="L2091" s="25"/>
      <c r="M2091" s="111" t="s">
        <v>3</v>
      </c>
      <c r="N2091" s="112" t="s">
        <v>37</v>
      </c>
      <c r="O2091" s="113">
        <v>0</v>
      </c>
      <c r="P2091" s="113">
        <f>O2091*H2091</f>
        <v>0</v>
      </c>
      <c r="Q2091" s="113">
        <v>0</v>
      </c>
      <c r="R2091" s="113">
        <f>Q2091*H2091</f>
        <v>0</v>
      </c>
      <c r="S2091" s="113">
        <v>0</v>
      </c>
      <c r="T2091" s="114">
        <f>S2091*H2091</f>
        <v>0</v>
      </c>
      <c r="AR2091" s="115" t="s">
        <v>112</v>
      </c>
      <c r="AT2091" s="115" t="s">
        <v>107</v>
      </c>
      <c r="AU2091" s="115" t="s">
        <v>66</v>
      </c>
      <c r="AY2091" s="13" t="s">
        <v>113</v>
      </c>
      <c r="BE2091" s="116">
        <f>IF(N2091="základní",J2091,0)</f>
        <v>5560</v>
      </c>
      <c r="BF2091" s="116">
        <f>IF(N2091="snížená",J2091,0)</f>
        <v>0</v>
      </c>
      <c r="BG2091" s="116">
        <f>IF(N2091="zákl. přenesená",J2091,0)</f>
        <v>0</v>
      </c>
      <c r="BH2091" s="116">
        <f>IF(N2091="sníž. přenesená",J2091,0)</f>
        <v>0</v>
      </c>
      <c r="BI2091" s="116">
        <f>IF(N2091="nulová",J2091,0)</f>
        <v>0</v>
      </c>
      <c r="BJ2091" s="13" t="s">
        <v>74</v>
      </c>
      <c r="BK2091" s="116">
        <f>ROUND(I2091*H2091,2)</f>
        <v>5560</v>
      </c>
      <c r="BL2091" s="13" t="s">
        <v>112</v>
      </c>
      <c r="BM2091" s="115" t="s">
        <v>4638</v>
      </c>
    </row>
    <row r="2092" spans="2:65" s="1" customFormat="1" ht="29.25">
      <c r="B2092" s="25"/>
      <c r="D2092" s="117" t="s">
        <v>114</v>
      </c>
      <c r="F2092" s="118" t="s">
        <v>4639</v>
      </c>
      <c r="L2092" s="25"/>
      <c r="M2092" s="119"/>
      <c r="T2092" s="46"/>
      <c r="AT2092" s="13" t="s">
        <v>114</v>
      </c>
      <c r="AU2092" s="13" t="s">
        <v>66</v>
      </c>
    </row>
    <row r="2093" spans="2:65" s="1" customFormat="1" ht="16.5" customHeight="1">
      <c r="B2093" s="104"/>
      <c r="C2093" s="105" t="s">
        <v>4640</v>
      </c>
      <c r="D2093" s="105" t="s">
        <v>107</v>
      </c>
      <c r="E2093" s="106" t="s">
        <v>4641</v>
      </c>
      <c r="F2093" s="107" t="s">
        <v>4642</v>
      </c>
      <c r="G2093" s="108" t="s">
        <v>110</v>
      </c>
      <c r="H2093" s="109">
        <v>1</v>
      </c>
      <c r="I2093" s="110">
        <v>5560</v>
      </c>
      <c r="J2093" s="110">
        <f>ROUND(I2093*H2093,2)</f>
        <v>5560</v>
      </c>
      <c r="K2093" s="107" t="s">
        <v>111</v>
      </c>
      <c r="L2093" s="25"/>
      <c r="M2093" s="111" t="s">
        <v>3</v>
      </c>
      <c r="N2093" s="112" t="s">
        <v>37</v>
      </c>
      <c r="O2093" s="113">
        <v>0</v>
      </c>
      <c r="P2093" s="113">
        <f>O2093*H2093</f>
        <v>0</v>
      </c>
      <c r="Q2093" s="113">
        <v>0</v>
      </c>
      <c r="R2093" s="113">
        <f>Q2093*H2093</f>
        <v>0</v>
      </c>
      <c r="S2093" s="113">
        <v>0</v>
      </c>
      <c r="T2093" s="114">
        <f>S2093*H2093</f>
        <v>0</v>
      </c>
      <c r="AR2093" s="115" t="s">
        <v>112</v>
      </c>
      <c r="AT2093" s="115" t="s">
        <v>107</v>
      </c>
      <c r="AU2093" s="115" t="s">
        <v>66</v>
      </c>
      <c r="AY2093" s="13" t="s">
        <v>113</v>
      </c>
      <c r="BE2093" s="116">
        <f>IF(N2093="základní",J2093,0)</f>
        <v>5560</v>
      </c>
      <c r="BF2093" s="116">
        <f>IF(N2093="snížená",J2093,0)</f>
        <v>0</v>
      </c>
      <c r="BG2093" s="116">
        <f>IF(N2093="zákl. přenesená",J2093,0)</f>
        <v>0</v>
      </c>
      <c r="BH2093" s="116">
        <f>IF(N2093="sníž. přenesená",J2093,0)</f>
        <v>0</v>
      </c>
      <c r="BI2093" s="116">
        <f>IF(N2093="nulová",J2093,0)</f>
        <v>0</v>
      </c>
      <c r="BJ2093" s="13" t="s">
        <v>74</v>
      </c>
      <c r="BK2093" s="116">
        <f>ROUND(I2093*H2093,2)</f>
        <v>5560</v>
      </c>
      <c r="BL2093" s="13" t="s">
        <v>112</v>
      </c>
      <c r="BM2093" s="115" t="s">
        <v>4643</v>
      </c>
    </row>
    <row r="2094" spans="2:65" s="1" customFormat="1" ht="29.25">
      <c r="B2094" s="25"/>
      <c r="D2094" s="117" t="s">
        <v>114</v>
      </c>
      <c r="F2094" s="118" t="s">
        <v>4644</v>
      </c>
      <c r="L2094" s="25"/>
      <c r="M2094" s="119"/>
      <c r="T2094" s="46"/>
      <c r="AT2094" s="13" t="s">
        <v>114</v>
      </c>
      <c r="AU2094" s="13" t="s">
        <v>66</v>
      </c>
    </row>
    <row r="2095" spans="2:65" s="1" customFormat="1" ht="16.5" customHeight="1">
      <c r="B2095" s="104"/>
      <c r="C2095" s="105" t="s">
        <v>2377</v>
      </c>
      <c r="D2095" s="105" t="s">
        <v>107</v>
      </c>
      <c r="E2095" s="106" t="s">
        <v>4645</v>
      </c>
      <c r="F2095" s="107" t="s">
        <v>4646</v>
      </c>
      <c r="G2095" s="108" t="s">
        <v>110</v>
      </c>
      <c r="H2095" s="109">
        <v>1</v>
      </c>
      <c r="I2095" s="110">
        <v>6060</v>
      </c>
      <c r="J2095" s="110">
        <f>ROUND(I2095*H2095,2)</f>
        <v>6060</v>
      </c>
      <c r="K2095" s="107" t="s">
        <v>111</v>
      </c>
      <c r="L2095" s="25"/>
      <c r="M2095" s="111" t="s">
        <v>3</v>
      </c>
      <c r="N2095" s="112" t="s">
        <v>37</v>
      </c>
      <c r="O2095" s="113">
        <v>0</v>
      </c>
      <c r="P2095" s="113">
        <f>O2095*H2095</f>
        <v>0</v>
      </c>
      <c r="Q2095" s="113">
        <v>0</v>
      </c>
      <c r="R2095" s="113">
        <f>Q2095*H2095</f>
        <v>0</v>
      </c>
      <c r="S2095" s="113">
        <v>0</v>
      </c>
      <c r="T2095" s="114">
        <f>S2095*H2095</f>
        <v>0</v>
      </c>
      <c r="AR2095" s="115" t="s">
        <v>112</v>
      </c>
      <c r="AT2095" s="115" t="s">
        <v>107</v>
      </c>
      <c r="AU2095" s="115" t="s">
        <v>66</v>
      </c>
      <c r="AY2095" s="13" t="s">
        <v>113</v>
      </c>
      <c r="BE2095" s="116">
        <f>IF(N2095="základní",J2095,0)</f>
        <v>6060</v>
      </c>
      <c r="BF2095" s="116">
        <f>IF(N2095="snížená",J2095,0)</f>
        <v>0</v>
      </c>
      <c r="BG2095" s="116">
        <f>IF(N2095="zákl. přenesená",J2095,0)</f>
        <v>0</v>
      </c>
      <c r="BH2095" s="116">
        <f>IF(N2095="sníž. přenesená",J2095,0)</f>
        <v>0</v>
      </c>
      <c r="BI2095" s="116">
        <f>IF(N2095="nulová",J2095,0)</f>
        <v>0</v>
      </c>
      <c r="BJ2095" s="13" t="s">
        <v>74</v>
      </c>
      <c r="BK2095" s="116">
        <f>ROUND(I2095*H2095,2)</f>
        <v>6060</v>
      </c>
      <c r="BL2095" s="13" t="s">
        <v>112</v>
      </c>
      <c r="BM2095" s="115" t="s">
        <v>4647</v>
      </c>
    </row>
    <row r="2096" spans="2:65" s="1" customFormat="1" ht="29.25">
      <c r="B2096" s="25"/>
      <c r="D2096" s="117" t="s">
        <v>114</v>
      </c>
      <c r="F2096" s="118" t="s">
        <v>4648</v>
      </c>
      <c r="L2096" s="25"/>
      <c r="M2096" s="119"/>
      <c r="T2096" s="46"/>
      <c r="AT2096" s="13" t="s">
        <v>114</v>
      </c>
      <c r="AU2096" s="13" t="s">
        <v>66</v>
      </c>
    </row>
    <row r="2097" spans="2:65" s="1" customFormat="1" ht="16.5" customHeight="1">
      <c r="B2097" s="104"/>
      <c r="C2097" s="105" t="s">
        <v>4649</v>
      </c>
      <c r="D2097" s="105" t="s">
        <v>107</v>
      </c>
      <c r="E2097" s="106" t="s">
        <v>4650</v>
      </c>
      <c r="F2097" s="107" t="s">
        <v>4651</v>
      </c>
      <c r="G2097" s="108" t="s">
        <v>110</v>
      </c>
      <c r="H2097" s="109">
        <v>1</v>
      </c>
      <c r="I2097" s="110">
        <v>6060</v>
      </c>
      <c r="J2097" s="110">
        <f>ROUND(I2097*H2097,2)</f>
        <v>6060</v>
      </c>
      <c r="K2097" s="107" t="s">
        <v>111</v>
      </c>
      <c r="L2097" s="25"/>
      <c r="M2097" s="111" t="s">
        <v>3</v>
      </c>
      <c r="N2097" s="112" t="s">
        <v>37</v>
      </c>
      <c r="O2097" s="113">
        <v>0</v>
      </c>
      <c r="P2097" s="113">
        <f>O2097*H2097</f>
        <v>0</v>
      </c>
      <c r="Q2097" s="113">
        <v>0</v>
      </c>
      <c r="R2097" s="113">
        <f>Q2097*H2097</f>
        <v>0</v>
      </c>
      <c r="S2097" s="113">
        <v>0</v>
      </c>
      <c r="T2097" s="114">
        <f>S2097*H2097</f>
        <v>0</v>
      </c>
      <c r="AR2097" s="115" t="s">
        <v>112</v>
      </c>
      <c r="AT2097" s="115" t="s">
        <v>107</v>
      </c>
      <c r="AU2097" s="115" t="s">
        <v>66</v>
      </c>
      <c r="AY2097" s="13" t="s">
        <v>113</v>
      </c>
      <c r="BE2097" s="116">
        <f>IF(N2097="základní",J2097,0)</f>
        <v>6060</v>
      </c>
      <c r="BF2097" s="116">
        <f>IF(N2097="snížená",J2097,0)</f>
        <v>0</v>
      </c>
      <c r="BG2097" s="116">
        <f>IF(N2097="zákl. přenesená",J2097,0)</f>
        <v>0</v>
      </c>
      <c r="BH2097" s="116">
        <f>IF(N2097="sníž. přenesená",J2097,0)</f>
        <v>0</v>
      </c>
      <c r="BI2097" s="116">
        <f>IF(N2097="nulová",J2097,0)</f>
        <v>0</v>
      </c>
      <c r="BJ2097" s="13" t="s">
        <v>74</v>
      </c>
      <c r="BK2097" s="116">
        <f>ROUND(I2097*H2097,2)</f>
        <v>6060</v>
      </c>
      <c r="BL2097" s="13" t="s">
        <v>112</v>
      </c>
      <c r="BM2097" s="115" t="s">
        <v>4652</v>
      </c>
    </row>
    <row r="2098" spans="2:65" s="1" customFormat="1" ht="29.25">
      <c r="B2098" s="25"/>
      <c r="D2098" s="117" t="s">
        <v>114</v>
      </c>
      <c r="F2098" s="118" t="s">
        <v>4653</v>
      </c>
      <c r="L2098" s="25"/>
      <c r="M2098" s="119"/>
      <c r="T2098" s="46"/>
      <c r="AT2098" s="13" t="s">
        <v>114</v>
      </c>
      <c r="AU2098" s="13" t="s">
        <v>66</v>
      </c>
    </row>
    <row r="2099" spans="2:65" s="1" customFormat="1" ht="16.5" customHeight="1">
      <c r="B2099" s="104"/>
      <c r="C2099" s="105" t="s">
        <v>2382</v>
      </c>
      <c r="D2099" s="105" t="s">
        <v>107</v>
      </c>
      <c r="E2099" s="106" t="s">
        <v>4654</v>
      </c>
      <c r="F2099" s="107" t="s">
        <v>4655</v>
      </c>
      <c r="G2099" s="108" t="s">
        <v>110</v>
      </c>
      <c r="H2099" s="109">
        <v>1</v>
      </c>
      <c r="I2099" s="110">
        <v>5450</v>
      </c>
      <c r="J2099" s="110">
        <f>ROUND(I2099*H2099,2)</f>
        <v>5450</v>
      </c>
      <c r="K2099" s="107" t="s">
        <v>111</v>
      </c>
      <c r="L2099" s="25"/>
      <c r="M2099" s="111" t="s">
        <v>3</v>
      </c>
      <c r="N2099" s="112" t="s">
        <v>37</v>
      </c>
      <c r="O2099" s="113">
        <v>0</v>
      </c>
      <c r="P2099" s="113">
        <f>O2099*H2099</f>
        <v>0</v>
      </c>
      <c r="Q2099" s="113">
        <v>0</v>
      </c>
      <c r="R2099" s="113">
        <f>Q2099*H2099</f>
        <v>0</v>
      </c>
      <c r="S2099" s="113">
        <v>0</v>
      </c>
      <c r="T2099" s="114">
        <f>S2099*H2099</f>
        <v>0</v>
      </c>
      <c r="AR2099" s="115" t="s">
        <v>112</v>
      </c>
      <c r="AT2099" s="115" t="s">
        <v>107</v>
      </c>
      <c r="AU2099" s="115" t="s">
        <v>66</v>
      </c>
      <c r="AY2099" s="13" t="s">
        <v>113</v>
      </c>
      <c r="BE2099" s="116">
        <f>IF(N2099="základní",J2099,0)</f>
        <v>5450</v>
      </c>
      <c r="BF2099" s="116">
        <f>IF(N2099="snížená",J2099,0)</f>
        <v>0</v>
      </c>
      <c r="BG2099" s="116">
        <f>IF(N2099="zákl. přenesená",J2099,0)</f>
        <v>0</v>
      </c>
      <c r="BH2099" s="116">
        <f>IF(N2099="sníž. přenesená",J2099,0)</f>
        <v>0</v>
      </c>
      <c r="BI2099" s="116">
        <f>IF(N2099="nulová",J2099,0)</f>
        <v>0</v>
      </c>
      <c r="BJ2099" s="13" t="s">
        <v>74</v>
      </c>
      <c r="BK2099" s="116">
        <f>ROUND(I2099*H2099,2)</f>
        <v>5450</v>
      </c>
      <c r="BL2099" s="13" t="s">
        <v>112</v>
      </c>
      <c r="BM2099" s="115" t="s">
        <v>4656</v>
      </c>
    </row>
    <row r="2100" spans="2:65" s="1" customFormat="1" ht="29.25">
      <c r="B2100" s="25"/>
      <c r="D2100" s="117" t="s">
        <v>114</v>
      </c>
      <c r="F2100" s="118" t="s">
        <v>4657</v>
      </c>
      <c r="L2100" s="25"/>
      <c r="M2100" s="119"/>
      <c r="T2100" s="46"/>
      <c r="AT2100" s="13" t="s">
        <v>114</v>
      </c>
      <c r="AU2100" s="13" t="s">
        <v>66</v>
      </c>
    </row>
    <row r="2101" spans="2:65" s="1" customFormat="1" ht="16.5" customHeight="1">
      <c r="B2101" s="104"/>
      <c r="C2101" s="105" t="s">
        <v>4658</v>
      </c>
      <c r="D2101" s="105" t="s">
        <v>107</v>
      </c>
      <c r="E2101" s="106" t="s">
        <v>4659</v>
      </c>
      <c r="F2101" s="107" t="s">
        <v>4660</v>
      </c>
      <c r="G2101" s="108" t="s">
        <v>110</v>
      </c>
      <c r="H2101" s="109">
        <v>1</v>
      </c>
      <c r="I2101" s="110">
        <v>5450</v>
      </c>
      <c r="J2101" s="110">
        <f>ROUND(I2101*H2101,2)</f>
        <v>5450</v>
      </c>
      <c r="K2101" s="107" t="s">
        <v>111</v>
      </c>
      <c r="L2101" s="25"/>
      <c r="M2101" s="111" t="s">
        <v>3</v>
      </c>
      <c r="N2101" s="112" t="s">
        <v>37</v>
      </c>
      <c r="O2101" s="113">
        <v>0</v>
      </c>
      <c r="P2101" s="113">
        <f>O2101*H2101</f>
        <v>0</v>
      </c>
      <c r="Q2101" s="113">
        <v>0</v>
      </c>
      <c r="R2101" s="113">
        <f>Q2101*H2101</f>
        <v>0</v>
      </c>
      <c r="S2101" s="113">
        <v>0</v>
      </c>
      <c r="T2101" s="114">
        <f>S2101*H2101</f>
        <v>0</v>
      </c>
      <c r="AR2101" s="115" t="s">
        <v>112</v>
      </c>
      <c r="AT2101" s="115" t="s">
        <v>107</v>
      </c>
      <c r="AU2101" s="115" t="s">
        <v>66</v>
      </c>
      <c r="AY2101" s="13" t="s">
        <v>113</v>
      </c>
      <c r="BE2101" s="116">
        <f>IF(N2101="základní",J2101,0)</f>
        <v>5450</v>
      </c>
      <c r="BF2101" s="116">
        <f>IF(N2101="snížená",J2101,0)</f>
        <v>0</v>
      </c>
      <c r="BG2101" s="116">
        <f>IF(N2101="zákl. přenesená",J2101,0)</f>
        <v>0</v>
      </c>
      <c r="BH2101" s="116">
        <f>IF(N2101="sníž. přenesená",J2101,0)</f>
        <v>0</v>
      </c>
      <c r="BI2101" s="116">
        <f>IF(N2101="nulová",J2101,0)</f>
        <v>0</v>
      </c>
      <c r="BJ2101" s="13" t="s">
        <v>74</v>
      </c>
      <c r="BK2101" s="116">
        <f>ROUND(I2101*H2101,2)</f>
        <v>5450</v>
      </c>
      <c r="BL2101" s="13" t="s">
        <v>112</v>
      </c>
      <c r="BM2101" s="115" t="s">
        <v>4661</v>
      </c>
    </row>
    <row r="2102" spans="2:65" s="1" customFormat="1" ht="29.25">
      <c r="B2102" s="25"/>
      <c r="D2102" s="117" t="s">
        <v>114</v>
      </c>
      <c r="F2102" s="118" t="s">
        <v>4662</v>
      </c>
      <c r="L2102" s="25"/>
      <c r="M2102" s="119"/>
      <c r="T2102" s="46"/>
      <c r="AT2102" s="13" t="s">
        <v>114</v>
      </c>
      <c r="AU2102" s="13" t="s">
        <v>66</v>
      </c>
    </row>
    <row r="2103" spans="2:65" s="1" customFormat="1" ht="16.5" customHeight="1">
      <c r="B2103" s="104"/>
      <c r="C2103" s="105" t="s">
        <v>2386</v>
      </c>
      <c r="D2103" s="105" t="s">
        <v>107</v>
      </c>
      <c r="E2103" s="106" t="s">
        <v>4663</v>
      </c>
      <c r="F2103" s="107" t="s">
        <v>4664</v>
      </c>
      <c r="G2103" s="108" t="s">
        <v>110</v>
      </c>
      <c r="H2103" s="109">
        <v>1</v>
      </c>
      <c r="I2103" s="110">
        <v>6980</v>
      </c>
      <c r="J2103" s="110">
        <f>ROUND(I2103*H2103,2)</f>
        <v>6980</v>
      </c>
      <c r="K2103" s="107" t="s">
        <v>111</v>
      </c>
      <c r="L2103" s="25"/>
      <c r="M2103" s="111" t="s">
        <v>3</v>
      </c>
      <c r="N2103" s="112" t="s">
        <v>37</v>
      </c>
      <c r="O2103" s="113">
        <v>0</v>
      </c>
      <c r="P2103" s="113">
        <f>O2103*H2103</f>
        <v>0</v>
      </c>
      <c r="Q2103" s="113">
        <v>0</v>
      </c>
      <c r="R2103" s="113">
        <f>Q2103*H2103</f>
        <v>0</v>
      </c>
      <c r="S2103" s="113">
        <v>0</v>
      </c>
      <c r="T2103" s="114">
        <f>S2103*H2103</f>
        <v>0</v>
      </c>
      <c r="AR2103" s="115" t="s">
        <v>112</v>
      </c>
      <c r="AT2103" s="115" t="s">
        <v>107</v>
      </c>
      <c r="AU2103" s="115" t="s">
        <v>66</v>
      </c>
      <c r="AY2103" s="13" t="s">
        <v>113</v>
      </c>
      <c r="BE2103" s="116">
        <f>IF(N2103="základní",J2103,0)</f>
        <v>6980</v>
      </c>
      <c r="BF2103" s="116">
        <f>IF(N2103="snížená",J2103,0)</f>
        <v>0</v>
      </c>
      <c r="BG2103" s="116">
        <f>IF(N2103="zákl. přenesená",J2103,0)</f>
        <v>0</v>
      </c>
      <c r="BH2103" s="116">
        <f>IF(N2103="sníž. přenesená",J2103,0)</f>
        <v>0</v>
      </c>
      <c r="BI2103" s="116">
        <f>IF(N2103="nulová",J2103,0)</f>
        <v>0</v>
      </c>
      <c r="BJ2103" s="13" t="s">
        <v>74</v>
      </c>
      <c r="BK2103" s="116">
        <f>ROUND(I2103*H2103,2)</f>
        <v>6980</v>
      </c>
      <c r="BL2103" s="13" t="s">
        <v>112</v>
      </c>
      <c r="BM2103" s="115" t="s">
        <v>4665</v>
      </c>
    </row>
    <row r="2104" spans="2:65" s="1" customFormat="1" ht="19.5">
      <c r="B2104" s="25"/>
      <c r="D2104" s="117" t="s">
        <v>114</v>
      </c>
      <c r="F2104" s="118" t="s">
        <v>4666</v>
      </c>
      <c r="L2104" s="25"/>
      <c r="M2104" s="119"/>
      <c r="T2104" s="46"/>
      <c r="AT2104" s="13" t="s">
        <v>114</v>
      </c>
      <c r="AU2104" s="13" t="s">
        <v>66</v>
      </c>
    </row>
    <row r="2105" spans="2:65" s="1" customFormat="1" ht="16.5" customHeight="1">
      <c r="B2105" s="104"/>
      <c r="C2105" s="105" t="s">
        <v>4667</v>
      </c>
      <c r="D2105" s="105" t="s">
        <v>107</v>
      </c>
      <c r="E2105" s="106" t="s">
        <v>4668</v>
      </c>
      <c r="F2105" s="107" t="s">
        <v>4669</v>
      </c>
      <c r="G2105" s="108" t="s">
        <v>110</v>
      </c>
      <c r="H2105" s="109">
        <v>1</v>
      </c>
      <c r="I2105" s="110">
        <v>6980</v>
      </c>
      <c r="J2105" s="110">
        <f>ROUND(I2105*H2105,2)</f>
        <v>6980</v>
      </c>
      <c r="K2105" s="107" t="s">
        <v>111</v>
      </c>
      <c r="L2105" s="25"/>
      <c r="M2105" s="111" t="s">
        <v>3</v>
      </c>
      <c r="N2105" s="112" t="s">
        <v>37</v>
      </c>
      <c r="O2105" s="113">
        <v>0</v>
      </c>
      <c r="P2105" s="113">
        <f>O2105*H2105</f>
        <v>0</v>
      </c>
      <c r="Q2105" s="113">
        <v>0</v>
      </c>
      <c r="R2105" s="113">
        <f>Q2105*H2105</f>
        <v>0</v>
      </c>
      <c r="S2105" s="113">
        <v>0</v>
      </c>
      <c r="T2105" s="114">
        <f>S2105*H2105</f>
        <v>0</v>
      </c>
      <c r="AR2105" s="115" t="s">
        <v>112</v>
      </c>
      <c r="AT2105" s="115" t="s">
        <v>107</v>
      </c>
      <c r="AU2105" s="115" t="s">
        <v>66</v>
      </c>
      <c r="AY2105" s="13" t="s">
        <v>113</v>
      </c>
      <c r="BE2105" s="116">
        <f>IF(N2105="základní",J2105,0)</f>
        <v>6980</v>
      </c>
      <c r="BF2105" s="116">
        <f>IF(N2105="snížená",J2105,0)</f>
        <v>0</v>
      </c>
      <c r="BG2105" s="116">
        <f>IF(N2105="zákl. přenesená",J2105,0)</f>
        <v>0</v>
      </c>
      <c r="BH2105" s="116">
        <f>IF(N2105="sníž. přenesená",J2105,0)</f>
        <v>0</v>
      </c>
      <c r="BI2105" s="116">
        <f>IF(N2105="nulová",J2105,0)</f>
        <v>0</v>
      </c>
      <c r="BJ2105" s="13" t="s">
        <v>74</v>
      </c>
      <c r="BK2105" s="116">
        <f>ROUND(I2105*H2105,2)</f>
        <v>6980</v>
      </c>
      <c r="BL2105" s="13" t="s">
        <v>112</v>
      </c>
      <c r="BM2105" s="115" t="s">
        <v>4670</v>
      </c>
    </row>
    <row r="2106" spans="2:65" s="1" customFormat="1" ht="19.5">
      <c r="B2106" s="25"/>
      <c r="D2106" s="117" t="s">
        <v>114</v>
      </c>
      <c r="F2106" s="118" t="s">
        <v>4671</v>
      </c>
      <c r="L2106" s="25"/>
      <c r="M2106" s="119"/>
      <c r="T2106" s="46"/>
      <c r="AT2106" s="13" t="s">
        <v>114</v>
      </c>
      <c r="AU2106" s="13" t="s">
        <v>66</v>
      </c>
    </row>
    <row r="2107" spans="2:65" s="1" customFormat="1" ht="16.5" customHeight="1">
      <c r="B2107" s="104"/>
      <c r="C2107" s="105" t="s">
        <v>2391</v>
      </c>
      <c r="D2107" s="105" t="s">
        <v>107</v>
      </c>
      <c r="E2107" s="106" t="s">
        <v>4672</v>
      </c>
      <c r="F2107" s="107" t="s">
        <v>4673</v>
      </c>
      <c r="G2107" s="108" t="s">
        <v>110</v>
      </c>
      <c r="H2107" s="109">
        <v>1</v>
      </c>
      <c r="I2107" s="110">
        <v>6910</v>
      </c>
      <c r="J2107" s="110">
        <f>ROUND(I2107*H2107,2)</f>
        <v>6910</v>
      </c>
      <c r="K2107" s="107" t="s">
        <v>111</v>
      </c>
      <c r="L2107" s="25"/>
      <c r="M2107" s="111" t="s">
        <v>3</v>
      </c>
      <c r="N2107" s="112" t="s">
        <v>37</v>
      </c>
      <c r="O2107" s="113">
        <v>0</v>
      </c>
      <c r="P2107" s="113">
        <f>O2107*H2107</f>
        <v>0</v>
      </c>
      <c r="Q2107" s="113">
        <v>0</v>
      </c>
      <c r="R2107" s="113">
        <f>Q2107*H2107</f>
        <v>0</v>
      </c>
      <c r="S2107" s="113">
        <v>0</v>
      </c>
      <c r="T2107" s="114">
        <f>S2107*H2107</f>
        <v>0</v>
      </c>
      <c r="AR2107" s="115" t="s">
        <v>112</v>
      </c>
      <c r="AT2107" s="115" t="s">
        <v>107</v>
      </c>
      <c r="AU2107" s="115" t="s">
        <v>66</v>
      </c>
      <c r="AY2107" s="13" t="s">
        <v>113</v>
      </c>
      <c r="BE2107" s="116">
        <f>IF(N2107="základní",J2107,0)</f>
        <v>6910</v>
      </c>
      <c r="BF2107" s="116">
        <f>IF(N2107="snížená",J2107,0)</f>
        <v>0</v>
      </c>
      <c r="BG2107" s="116">
        <f>IF(N2107="zákl. přenesená",J2107,0)</f>
        <v>0</v>
      </c>
      <c r="BH2107" s="116">
        <f>IF(N2107="sníž. přenesená",J2107,0)</f>
        <v>0</v>
      </c>
      <c r="BI2107" s="116">
        <f>IF(N2107="nulová",J2107,0)</f>
        <v>0</v>
      </c>
      <c r="BJ2107" s="13" t="s">
        <v>74</v>
      </c>
      <c r="BK2107" s="116">
        <f>ROUND(I2107*H2107,2)</f>
        <v>6910</v>
      </c>
      <c r="BL2107" s="13" t="s">
        <v>112</v>
      </c>
      <c r="BM2107" s="115" t="s">
        <v>4674</v>
      </c>
    </row>
    <row r="2108" spans="2:65" s="1" customFormat="1" ht="19.5">
      <c r="B2108" s="25"/>
      <c r="D2108" s="117" t="s">
        <v>114</v>
      </c>
      <c r="F2108" s="118" t="s">
        <v>4675</v>
      </c>
      <c r="L2108" s="25"/>
      <c r="M2108" s="119"/>
      <c r="T2108" s="46"/>
      <c r="AT2108" s="13" t="s">
        <v>114</v>
      </c>
      <c r="AU2108" s="13" t="s">
        <v>66</v>
      </c>
    </row>
    <row r="2109" spans="2:65" s="1" customFormat="1" ht="16.5" customHeight="1">
      <c r="B2109" s="104"/>
      <c r="C2109" s="105" t="s">
        <v>4676</v>
      </c>
      <c r="D2109" s="105" t="s">
        <v>107</v>
      </c>
      <c r="E2109" s="106" t="s">
        <v>4677</v>
      </c>
      <c r="F2109" s="107" t="s">
        <v>4678</v>
      </c>
      <c r="G2109" s="108" t="s">
        <v>110</v>
      </c>
      <c r="H2109" s="109">
        <v>1</v>
      </c>
      <c r="I2109" s="110">
        <v>4650</v>
      </c>
      <c r="J2109" s="110">
        <f>ROUND(I2109*H2109,2)</f>
        <v>4650</v>
      </c>
      <c r="K2109" s="107" t="s">
        <v>111</v>
      </c>
      <c r="L2109" s="25"/>
      <c r="M2109" s="111" t="s">
        <v>3</v>
      </c>
      <c r="N2109" s="112" t="s">
        <v>37</v>
      </c>
      <c r="O2109" s="113">
        <v>0</v>
      </c>
      <c r="P2109" s="113">
        <f>O2109*H2109</f>
        <v>0</v>
      </c>
      <c r="Q2109" s="113">
        <v>0</v>
      </c>
      <c r="R2109" s="113">
        <f>Q2109*H2109</f>
        <v>0</v>
      </c>
      <c r="S2109" s="113">
        <v>0</v>
      </c>
      <c r="T2109" s="114">
        <f>S2109*H2109</f>
        <v>0</v>
      </c>
      <c r="AR2109" s="115" t="s">
        <v>112</v>
      </c>
      <c r="AT2109" s="115" t="s">
        <v>107</v>
      </c>
      <c r="AU2109" s="115" t="s">
        <v>66</v>
      </c>
      <c r="AY2109" s="13" t="s">
        <v>113</v>
      </c>
      <c r="BE2109" s="116">
        <f>IF(N2109="základní",J2109,0)</f>
        <v>4650</v>
      </c>
      <c r="BF2109" s="116">
        <f>IF(N2109="snížená",J2109,0)</f>
        <v>0</v>
      </c>
      <c r="BG2109" s="116">
        <f>IF(N2109="zákl. přenesená",J2109,0)</f>
        <v>0</v>
      </c>
      <c r="BH2109" s="116">
        <f>IF(N2109="sníž. přenesená",J2109,0)</f>
        <v>0</v>
      </c>
      <c r="BI2109" s="116">
        <f>IF(N2109="nulová",J2109,0)</f>
        <v>0</v>
      </c>
      <c r="BJ2109" s="13" t="s">
        <v>74</v>
      </c>
      <c r="BK2109" s="116">
        <f>ROUND(I2109*H2109,2)</f>
        <v>4650</v>
      </c>
      <c r="BL2109" s="13" t="s">
        <v>112</v>
      </c>
      <c r="BM2109" s="115" t="s">
        <v>4679</v>
      </c>
    </row>
    <row r="2110" spans="2:65" s="1" customFormat="1" ht="19.5">
      <c r="B2110" s="25"/>
      <c r="D2110" s="117" t="s">
        <v>114</v>
      </c>
      <c r="F2110" s="118" t="s">
        <v>4680</v>
      </c>
      <c r="L2110" s="25"/>
      <c r="M2110" s="119"/>
      <c r="T2110" s="46"/>
      <c r="AT2110" s="13" t="s">
        <v>114</v>
      </c>
      <c r="AU2110" s="13" t="s">
        <v>66</v>
      </c>
    </row>
    <row r="2111" spans="2:65" s="1" customFormat="1" ht="16.5" customHeight="1">
      <c r="B2111" s="104"/>
      <c r="C2111" s="105" t="s">
        <v>2395</v>
      </c>
      <c r="D2111" s="105" t="s">
        <v>107</v>
      </c>
      <c r="E2111" s="106" t="s">
        <v>4681</v>
      </c>
      <c r="F2111" s="107" t="s">
        <v>4682</v>
      </c>
      <c r="G2111" s="108" t="s">
        <v>110</v>
      </c>
      <c r="H2111" s="109">
        <v>1</v>
      </c>
      <c r="I2111" s="110">
        <v>4650</v>
      </c>
      <c r="J2111" s="110">
        <f>ROUND(I2111*H2111,2)</f>
        <v>4650</v>
      </c>
      <c r="K2111" s="107" t="s">
        <v>111</v>
      </c>
      <c r="L2111" s="25"/>
      <c r="M2111" s="111" t="s">
        <v>3</v>
      </c>
      <c r="N2111" s="112" t="s">
        <v>37</v>
      </c>
      <c r="O2111" s="113">
        <v>0</v>
      </c>
      <c r="P2111" s="113">
        <f>O2111*H2111</f>
        <v>0</v>
      </c>
      <c r="Q2111" s="113">
        <v>0</v>
      </c>
      <c r="R2111" s="113">
        <f>Q2111*H2111</f>
        <v>0</v>
      </c>
      <c r="S2111" s="113">
        <v>0</v>
      </c>
      <c r="T2111" s="114">
        <f>S2111*H2111</f>
        <v>0</v>
      </c>
      <c r="AR2111" s="115" t="s">
        <v>112</v>
      </c>
      <c r="AT2111" s="115" t="s">
        <v>107</v>
      </c>
      <c r="AU2111" s="115" t="s">
        <v>66</v>
      </c>
      <c r="AY2111" s="13" t="s">
        <v>113</v>
      </c>
      <c r="BE2111" s="116">
        <f>IF(N2111="základní",J2111,0)</f>
        <v>4650</v>
      </c>
      <c r="BF2111" s="116">
        <f>IF(N2111="snížená",J2111,0)</f>
        <v>0</v>
      </c>
      <c r="BG2111" s="116">
        <f>IF(N2111="zákl. přenesená",J2111,0)</f>
        <v>0</v>
      </c>
      <c r="BH2111" s="116">
        <f>IF(N2111="sníž. přenesená",J2111,0)</f>
        <v>0</v>
      </c>
      <c r="BI2111" s="116">
        <f>IF(N2111="nulová",J2111,0)</f>
        <v>0</v>
      </c>
      <c r="BJ2111" s="13" t="s">
        <v>74</v>
      </c>
      <c r="BK2111" s="116">
        <f>ROUND(I2111*H2111,2)</f>
        <v>4650</v>
      </c>
      <c r="BL2111" s="13" t="s">
        <v>112</v>
      </c>
      <c r="BM2111" s="115" t="s">
        <v>4683</v>
      </c>
    </row>
    <row r="2112" spans="2:65" s="1" customFormat="1" ht="19.5">
      <c r="B2112" s="25"/>
      <c r="D2112" s="117" t="s">
        <v>114</v>
      </c>
      <c r="F2112" s="118" t="s">
        <v>4684</v>
      </c>
      <c r="L2112" s="25"/>
      <c r="M2112" s="119"/>
      <c r="T2112" s="46"/>
      <c r="AT2112" s="13" t="s">
        <v>114</v>
      </c>
      <c r="AU2112" s="13" t="s">
        <v>66</v>
      </c>
    </row>
    <row r="2113" spans="2:65" s="1" customFormat="1" ht="16.5" customHeight="1">
      <c r="B2113" s="104"/>
      <c r="C2113" s="105" t="s">
        <v>4685</v>
      </c>
      <c r="D2113" s="105" t="s">
        <v>107</v>
      </c>
      <c r="E2113" s="106" t="s">
        <v>4686</v>
      </c>
      <c r="F2113" s="107" t="s">
        <v>4687</v>
      </c>
      <c r="G2113" s="108" t="s">
        <v>110</v>
      </c>
      <c r="H2113" s="109">
        <v>1</v>
      </c>
      <c r="I2113" s="110">
        <v>10500</v>
      </c>
      <c r="J2113" s="110">
        <f>ROUND(I2113*H2113,2)</f>
        <v>10500</v>
      </c>
      <c r="K2113" s="107" t="s">
        <v>111</v>
      </c>
      <c r="L2113" s="25"/>
      <c r="M2113" s="111" t="s">
        <v>3</v>
      </c>
      <c r="N2113" s="112" t="s">
        <v>37</v>
      </c>
      <c r="O2113" s="113">
        <v>0</v>
      </c>
      <c r="P2113" s="113">
        <f>O2113*H2113</f>
        <v>0</v>
      </c>
      <c r="Q2113" s="113">
        <v>0</v>
      </c>
      <c r="R2113" s="113">
        <f>Q2113*H2113</f>
        <v>0</v>
      </c>
      <c r="S2113" s="113">
        <v>0</v>
      </c>
      <c r="T2113" s="114">
        <f>S2113*H2113</f>
        <v>0</v>
      </c>
      <c r="AR2113" s="115" t="s">
        <v>112</v>
      </c>
      <c r="AT2113" s="115" t="s">
        <v>107</v>
      </c>
      <c r="AU2113" s="115" t="s">
        <v>66</v>
      </c>
      <c r="AY2113" s="13" t="s">
        <v>113</v>
      </c>
      <c r="BE2113" s="116">
        <f>IF(N2113="základní",J2113,0)</f>
        <v>10500</v>
      </c>
      <c r="BF2113" s="116">
        <f>IF(N2113="snížená",J2113,0)</f>
        <v>0</v>
      </c>
      <c r="BG2113" s="116">
        <f>IF(N2113="zákl. přenesená",J2113,0)</f>
        <v>0</v>
      </c>
      <c r="BH2113" s="116">
        <f>IF(N2113="sníž. přenesená",J2113,0)</f>
        <v>0</v>
      </c>
      <c r="BI2113" s="116">
        <f>IF(N2113="nulová",J2113,0)</f>
        <v>0</v>
      </c>
      <c r="BJ2113" s="13" t="s">
        <v>74</v>
      </c>
      <c r="BK2113" s="116">
        <f>ROUND(I2113*H2113,2)</f>
        <v>10500</v>
      </c>
      <c r="BL2113" s="13" t="s">
        <v>112</v>
      </c>
      <c r="BM2113" s="115" t="s">
        <v>4688</v>
      </c>
    </row>
    <row r="2114" spans="2:65" s="1" customFormat="1" ht="29.25">
      <c r="B2114" s="25"/>
      <c r="D2114" s="117" t="s">
        <v>114</v>
      </c>
      <c r="F2114" s="118" t="s">
        <v>4689</v>
      </c>
      <c r="L2114" s="25"/>
      <c r="M2114" s="119"/>
      <c r="T2114" s="46"/>
      <c r="AT2114" s="13" t="s">
        <v>114</v>
      </c>
      <c r="AU2114" s="13" t="s">
        <v>66</v>
      </c>
    </row>
    <row r="2115" spans="2:65" s="1" customFormat="1" ht="16.5" customHeight="1">
      <c r="B2115" s="104"/>
      <c r="C2115" s="105" t="s">
        <v>2400</v>
      </c>
      <c r="D2115" s="105" t="s">
        <v>107</v>
      </c>
      <c r="E2115" s="106" t="s">
        <v>4690</v>
      </c>
      <c r="F2115" s="107" t="s">
        <v>4691</v>
      </c>
      <c r="G2115" s="108" t="s">
        <v>110</v>
      </c>
      <c r="H2115" s="109">
        <v>1</v>
      </c>
      <c r="I2115" s="110">
        <v>10500</v>
      </c>
      <c r="J2115" s="110">
        <f>ROUND(I2115*H2115,2)</f>
        <v>10500</v>
      </c>
      <c r="K2115" s="107" t="s">
        <v>111</v>
      </c>
      <c r="L2115" s="25"/>
      <c r="M2115" s="111" t="s">
        <v>3</v>
      </c>
      <c r="N2115" s="112" t="s">
        <v>37</v>
      </c>
      <c r="O2115" s="113">
        <v>0</v>
      </c>
      <c r="P2115" s="113">
        <f>O2115*H2115</f>
        <v>0</v>
      </c>
      <c r="Q2115" s="113">
        <v>0</v>
      </c>
      <c r="R2115" s="113">
        <f>Q2115*H2115</f>
        <v>0</v>
      </c>
      <c r="S2115" s="113">
        <v>0</v>
      </c>
      <c r="T2115" s="114">
        <f>S2115*H2115</f>
        <v>0</v>
      </c>
      <c r="AR2115" s="115" t="s">
        <v>112</v>
      </c>
      <c r="AT2115" s="115" t="s">
        <v>107</v>
      </c>
      <c r="AU2115" s="115" t="s">
        <v>66</v>
      </c>
      <c r="AY2115" s="13" t="s">
        <v>113</v>
      </c>
      <c r="BE2115" s="116">
        <f>IF(N2115="základní",J2115,0)</f>
        <v>10500</v>
      </c>
      <c r="BF2115" s="116">
        <f>IF(N2115="snížená",J2115,0)</f>
        <v>0</v>
      </c>
      <c r="BG2115" s="116">
        <f>IF(N2115="zákl. přenesená",J2115,0)</f>
        <v>0</v>
      </c>
      <c r="BH2115" s="116">
        <f>IF(N2115="sníž. přenesená",J2115,0)</f>
        <v>0</v>
      </c>
      <c r="BI2115" s="116">
        <f>IF(N2115="nulová",J2115,0)</f>
        <v>0</v>
      </c>
      <c r="BJ2115" s="13" t="s">
        <v>74</v>
      </c>
      <c r="BK2115" s="116">
        <f>ROUND(I2115*H2115,2)</f>
        <v>10500</v>
      </c>
      <c r="BL2115" s="13" t="s">
        <v>112</v>
      </c>
      <c r="BM2115" s="115" t="s">
        <v>4692</v>
      </c>
    </row>
    <row r="2116" spans="2:65" s="1" customFormat="1" ht="29.25">
      <c r="B2116" s="25"/>
      <c r="D2116" s="117" t="s">
        <v>114</v>
      </c>
      <c r="F2116" s="118" t="s">
        <v>4693</v>
      </c>
      <c r="L2116" s="25"/>
      <c r="M2116" s="119"/>
      <c r="T2116" s="46"/>
      <c r="AT2116" s="13" t="s">
        <v>114</v>
      </c>
      <c r="AU2116" s="13" t="s">
        <v>66</v>
      </c>
    </row>
    <row r="2117" spans="2:65" s="1" customFormat="1" ht="16.5" customHeight="1">
      <c r="B2117" s="104"/>
      <c r="C2117" s="105" t="s">
        <v>4694</v>
      </c>
      <c r="D2117" s="105" t="s">
        <v>107</v>
      </c>
      <c r="E2117" s="106" t="s">
        <v>4695</v>
      </c>
      <c r="F2117" s="107" t="s">
        <v>4696</v>
      </c>
      <c r="G2117" s="108" t="s">
        <v>110</v>
      </c>
      <c r="H2117" s="109">
        <v>1</v>
      </c>
      <c r="I2117" s="110">
        <v>10400</v>
      </c>
      <c r="J2117" s="110">
        <f>ROUND(I2117*H2117,2)</f>
        <v>10400</v>
      </c>
      <c r="K2117" s="107" t="s">
        <v>111</v>
      </c>
      <c r="L2117" s="25"/>
      <c r="M2117" s="111" t="s">
        <v>3</v>
      </c>
      <c r="N2117" s="112" t="s">
        <v>37</v>
      </c>
      <c r="O2117" s="113">
        <v>0</v>
      </c>
      <c r="P2117" s="113">
        <f>O2117*H2117</f>
        <v>0</v>
      </c>
      <c r="Q2117" s="113">
        <v>0</v>
      </c>
      <c r="R2117" s="113">
        <f>Q2117*H2117</f>
        <v>0</v>
      </c>
      <c r="S2117" s="113">
        <v>0</v>
      </c>
      <c r="T2117" s="114">
        <f>S2117*H2117</f>
        <v>0</v>
      </c>
      <c r="AR2117" s="115" t="s">
        <v>112</v>
      </c>
      <c r="AT2117" s="115" t="s">
        <v>107</v>
      </c>
      <c r="AU2117" s="115" t="s">
        <v>66</v>
      </c>
      <c r="AY2117" s="13" t="s">
        <v>113</v>
      </c>
      <c r="BE2117" s="116">
        <f>IF(N2117="základní",J2117,0)</f>
        <v>10400</v>
      </c>
      <c r="BF2117" s="116">
        <f>IF(N2117="snížená",J2117,0)</f>
        <v>0</v>
      </c>
      <c r="BG2117" s="116">
        <f>IF(N2117="zákl. přenesená",J2117,0)</f>
        <v>0</v>
      </c>
      <c r="BH2117" s="116">
        <f>IF(N2117="sníž. přenesená",J2117,0)</f>
        <v>0</v>
      </c>
      <c r="BI2117" s="116">
        <f>IF(N2117="nulová",J2117,0)</f>
        <v>0</v>
      </c>
      <c r="BJ2117" s="13" t="s">
        <v>74</v>
      </c>
      <c r="BK2117" s="116">
        <f>ROUND(I2117*H2117,2)</f>
        <v>10400</v>
      </c>
      <c r="BL2117" s="13" t="s">
        <v>112</v>
      </c>
      <c r="BM2117" s="115" t="s">
        <v>4697</v>
      </c>
    </row>
    <row r="2118" spans="2:65" s="1" customFormat="1" ht="29.25">
      <c r="B2118" s="25"/>
      <c r="D2118" s="117" t="s">
        <v>114</v>
      </c>
      <c r="F2118" s="118" t="s">
        <v>4698</v>
      </c>
      <c r="L2118" s="25"/>
      <c r="M2118" s="119"/>
      <c r="T2118" s="46"/>
      <c r="AT2118" s="13" t="s">
        <v>114</v>
      </c>
      <c r="AU2118" s="13" t="s">
        <v>66</v>
      </c>
    </row>
    <row r="2119" spans="2:65" s="1" customFormat="1" ht="16.5" customHeight="1">
      <c r="B2119" s="104"/>
      <c r="C2119" s="105" t="s">
        <v>2404</v>
      </c>
      <c r="D2119" s="105" t="s">
        <v>107</v>
      </c>
      <c r="E2119" s="106" t="s">
        <v>4699</v>
      </c>
      <c r="F2119" s="107" t="s">
        <v>4700</v>
      </c>
      <c r="G2119" s="108" t="s">
        <v>124</v>
      </c>
      <c r="H2119" s="109">
        <v>10</v>
      </c>
      <c r="I2119" s="110">
        <v>2420</v>
      </c>
      <c r="J2119" s="110">
        <f>ROUND(I2119*H2119,2)</f>
        <v>24200</v>
      </c>
      <c r="K2119" s="107" t="s">
        <v>111</v>
      </c>
      <c r="L2119" s="25"/>
      <c r="M2119" s="111" t="s">
        <v>3</v>
      </c>
      <c r="N2119" s="112" t="s">
        <v>37</v>
      </c>
      <c r="O2119" s="113">
        <v>0</v>
      </c>
      <c r="P2119" s="113">
        <f>O2119*H2119</f>
        <v>0</v>
      </c>
      <c r="Q2119" s="113">
        <v>0</v>
      </c>
      <c r="R2119" s="113">
        <f>Q2119*H2119</f>
        <v>0</v>
      </c>
      <c r="S2119" s="113">
        <v>0</v>
      </c>
      <c r="T2119" s="114">
        <f>S2119*H2119</f>
        <v>0</v>
      </c>
      <c r="AR2119" s="115" t="s">
        <v>112</v>
      </c>
      <c r="AT2119" s="115" t="s">
        <v>107</v>
      </c>
      <c r="AU2119" s="115" t="s">
        <v>66</v>
      </c>
      <c r="AY2119" s="13" t="s">
        <v>113</v>
      </c>
      <c r="BE2119" s="116">
        <f>IF(N2119="základní",J2119,0)</f>
        <v>24200</v>
      </c>
      <c r="BF2119" s="116">
        <f>IF(N2119="snížená",J2119,0)</f>
        <v>0</v>
      </c>
      <c r="BG2119" s="116">
        <f>IF(N2119="zákl. přenesená",J2119,0)</f>
        <v>0</v>
      </c>
      <c r="BH2119" s="116">
        <f>IF(N2119="sníž. přenesená",J2119,0)</f>
        <v>0</v>
      </c>
      <c r="BI2119" s="116">
        <f>IF(N2119="nulová",J2119,0)</f>
        <v>0</v>
      </c>
      <c r="BJ2119" s="13" t="s">
        <v>74</v>
      </c>
      <c r="BK2119" s="116">
        <f>ROUND(I2119*H2119,2)</f>
        <v>24200</v>
      </c>
      <c r="BL2119" s="13" t="s">
        <v>112</v>
      </c>
      <c r="BM2119" s="115" t="s">
        <v>4701</v>
      </c>
    </row>
    <row r="2120" spans="2:65" s="1" customFormat="1" ht="29.25">
      <c r="B2120" s="25"/>
      <c r="D2120" s="117" t="s">
        <v>114</v>
      </c>
      <c r="F2120" s="118" t="s">
        <v>4702</v>
      </c>
      <c r="L2120" s="25"/>
      <c r="M2120" s="119"/>
      <c r="T2120" s="46"/>
      <c r="AT2120" s="13" t="s">
        <v>114</v>
      </c>
      <c r="AU2120" s="13" t="s">
        <v>66</v>
      </c>
    </row>
    <row r="2121" spans="2:65" s="1" customFormat="1" ht="16.5" customHeight="1">
      <c r="B2121" s="104"/>
      <c r="C2121" s="105" t="s">
        <v>4703</v>
      </c>
      <c r="D2121" s="105" t="s">
        <v>107</v>
      </c>
      <c r="E2121" s="106" t="s">
        <v>4704</v>
      </c>
      <c r="F2121" s="107" t="s">
        <v>4705</v>
      </c>
      <c r="G2121" s="108" t="s">
        <v>124</v>
      </c>
      <c r="H2121" s="109">
        <v>40</v>
      </c>
      <c r="I2121" s="110">
        <v>2420</v>
      </c>
      <c r="J2121" s="110">
        <f>ROUND(I2121*H2121,2)</f>
        <v>96800</v>
      </c>
      <c r="K2121" s="107" t="s">
        <v>111</v>
      </c>
      <c r="L2121" s="25"/>
      <c r="M2121" s="111" t="s">
        <v>3</v>
      </c>
      <c r="N2121" s="112" t="s">
        <v>37</v>
      </c>
      <c r="O2121" s="113">
        <v>0</v>
      </c>
      <c r="P2121" s="113">
        <f>O2121*H2121</f>
        <v>0</v>
      </c>
      <c r="Q2121" s="113">
        <v>0</v>
      </c>
      <c r="R2121" s="113">
        <f>Q2121*H2121</f>
        <v>0</v>
      </c>
      <c r="S2121" s="113">
        <v>0</v>
      </c>
      <c r="T2121" s="114">
        <f>S2121*H2121</f>
        <v>0</v>
      </c>
      <c r="AR2121" s="115" t="s">
        <v>112</v>
      </c>
      <c r="AT2121" s="115" t="s">
        <v>107</v>
      </c>
      <c r="AU2121" s="115" t="s">
        <v>66</v>
      </c>
      <c r="AY2121" s="13" t="s">
        <v>113</v>
      </c>
      <c r="BE2121" s="116">
        <f>IF(N2121="základní",J2121,0)</f>
        <v>96800</v>
      </c>
      <c r="BF2121" s="116">
        <f>IF(N2121="snížená",J2121,0)</f>
        <v>0</v>
      </c>
      <c r="BG2121" s="116">
        <f>IF(N2121="zákl. přenesená",J2121,0)</f>
        <v>0</v>
      </c>
      <c r="BH2121" s="116">
        <f>IF(N2121="sníž. přenesená",J2121,0)</f>
        <v>0</v>
      </c>
      <c r="BI2121" s="116">
        <f>IF(N2121="nulová",J2121,0)</f>
        <v>0</v>
      </c>
      <c r="BJ2121" s="13" t="s">
        <v>74</v>
      </c>
      <c r="BK2121" s="116">
        <f>ROUND(I2121*H2121,2)</f>
        <v>96800</v>
      </c>
      <c r="BL2121" s="13" t="s">
        <v>112</v>
      </c>
      <c r="BM2121" s="115" t="s">
        <v>4706</v>
      </c>
    </row>
    <row r="2122" spans="2:65" s="1" customFormat="1" ht="29.25">
      <c r="B2122" s="25"/>
      <c r="D2122" s="117" t="s">
        <v>114</v>
      </c>
      <c r="F2122" s="118" t="s">
        <v>4707</v>
      </c>
      <c r="L2122" s="25"/>
      <c r="M2122" s="119"/>
      <c r="T2122" s="46"/>
      <c r="AT2122" s="13" t="s">
        <v>114</v>
      </c>
      <c r="AU2122" s="13" t="s">
        <v>66</v>
      </c>
    </row>
    <row r="2123" spans="2:65" s="1" customFormat="1" ht="16.5" customHeight="1">
      <c r="B2123" s="104"/>
      <c r="C2123" s="105" t="s">
        <v>2409</v>
      </c>
      <c r="D2123" s="105" t="s">
        <v>107</v>
      </c>
      <c r="E2123" s="106" t="s">
        <v>4708</v>
      </c>
      <c r="F2123" s="107" t="s">
        <v>4709</v>
      </c>
      <c r="G2123" s="108" t="s">
        <v>124</v>
      </c>
      <c r="H2123" s="109">
        <v>200</v>
      </c>
      <c r="I2123" s="110">
        <v>2040</v>
      </c>
      <c r="J2123" s="110">
        <f>ROUND(I2123*H2123,2)</f>
        <v>408000</v>
      </c>
      <c r="K2123" s="107" t="s">
        <v>111</v>
      </c>
      <c r="L2123" s="25"/>
      <c r="M2123" s="111" t="s">
        <v>3</v>
      </c>
      <c r="N2123" s="112" t="s">
        <v>37</v>
      </c>
      <c r="O2123" s="113">
        <v>0</v>
      </c>
      <c r="P2123" s="113">
        <f>O2123*H2123</f>
        <v>0</v>
      </c>
      <c r="Q2123" s="113">
        <v>0</v>
      </c>
      <c r="R2123" s="113">
        <f>Q2123*H2123</f>
        <v>0</v>
      </c>
      <c r="S2123" s="113">
        <v>0</v>
      </c>
      <c r="T2123" s="114">
        <f>S2123*H2123</f>
        <v>0</v>
      </c>
      <c r="AR2123" s="115" t="s">
        <v>112</v>
      </c>
      <c r="AT2123" s="115" t="s">
        <v>107</v>
      </c>
      <c r="AU2123" s="115" t="s">
        <v>66</v>
      </c>
      <c r="AY2123" s="13" t="s">
        <v>113</v>
      </c>
      <c r="BE2123" s="116">
        <f>IF(N2123="základní",J2123,0)</f>
        <v>408000</v>
      </c>
      <c r="BF2123" s="116">
        <f>IF(N2123="snížená",J2123,0)</f>
        <v>0</v>
      </c>
      <c r="BG2123" s="116">
        <f>IF(N2123="zákl. přenesená",J2123,0)</f>
        <v>0</v>
      </c>
      <c r="BH2123" s="116">
        <f>IF(N2123="sníž. přenesená",J2123,0)</f>
        <v>0</v>
      </c>
      <c r="BI2123" s="116">
        <f>IF(N2123="nulová",J2123,0)</f>
        <v>0</v>
      </c>
      <c r="BJ2123" s="13" t="s">
        <v>74</v>
      </c>
      <c r="BK2123" s="116">
        <f>ROUND(I2123*H2123,2)</f>
        <v>408000</v>
      </c>
      <c r="BL2123" s="13" t="s">
        <v>112</v>
      </c>
      <c r="BM2123" s="115" t="s">
        <v>4710</v>
      </c>
    </row>
    <row r="2124" spans="2:65" s="1" customFormat="1" ht="29.25">
      <c r="B2124" s="25"/>
      <c r="D2124" s="117" t="s">
        <v>114</v>
      </c>
      <c r="F2124" s="118" t="s">
        <v>4711</v>
      </c>
      <c r="L2124" s="25"/>
      <c r="M2124" s="119"/>
      <c r="T2124" s="46"/>
      <c r="AT2124" s="13" t="s">
        <v>114</v>
      </c>
      <c r="AU2124" s="13" t="s">
        <v>66</v>
      </c>
    </row>
    <row r="2125" spans="2:65" s="1" customFormat="1" ht="16.5" customHeight="1">
      <c r="B2125" s="104"/>
      <c r="C2125" s="105" t="s">
        <v>4712</v>
      </c>
      <c r="D2125" s="105" t="s">
        <v>107</v>
      </c>
      <c r="E2125" s="106" t="s">
        <v>4713</v>
      </c>
      <c r="F2125" s="107" t="s">
        <v>4714</v>
      </c>
      <c r="G2125" s="108" t="s">
        <v>124</v>
      </c>
      <c r="H2125" s="109">
        <v>10</v>
      </c>
      <c r="I2125" s="110">
        <v>2050</v>
      </c>
      <c r="J2125" s="110">
        <f>ROUND(I2125*H2125,2)</f>
        <v>20500</v>
      </c>
      <c r="K2125" s="107" t="s">
        <v>111</v>
      </c>
      <c r="L2125" s="25"/>
      <c r="M2125" s="111" t="s">
        <v>3</v>
      </c>
      <c r="N2125" s="112" t="s">
        <v>37</v>
      </c>
      <c r="O2125" s="113">
        <v>0</v>
      </c>
      <c r="P2125" s="113">
        <f>O2125*H2125</f>
        <v>0</v>
      </c>
      <c r="Q2125" s="113">
        <v>0</v>
      </c>
      <c r="R2125" s="113">
        <f>Q2125*H2125</f>
        <v>0</v>
      </c>
      <c r="S2125" s="113">
        <v>0</v>
      </c>
      <c r="T2125" s="114">
        <f>S2125*H2125</f>
        <v>0</v>
      </c>
      <c r="AR2125" s="115" t="s">
        <v>112</v>
      </c>
      <c r="AT2125" s="115" t="s">
        <v>107</v>
      </c>
      <c r="AU2125" s="115" t="s">
        <v>66</v>
      </c>
      <c r="AY2125" s="13" t="s">
        <v>113</v>
      </c>
      <c r="BE2125" s="116">
        <f>IF(N2125="základní",J2125,0)</f>
        <v>20500</v>
      </c>
      <c r="BF2125" s="116">
        <f>IF(N2125="snížená",J2125,0)</f>
        <v>0</v>
      </c>
      <c r="BG2125" s="116">
        <f>IF(N2125="zákl. přenesená",J2125,0)</f>
        <v>0</v>
      </c>
      <c r="BH2125" s="116">
        <f>IF(N2125="sníž. přenesená",J2125,0)</f>
        <v>0</v>
      </c>
      <c r="BI2125" s="116">
        <f>IF(N2125="nulová",J2125,0)</f>
        <v>0</v>
      </c>
      <c r="BJ2125" s="13" t="s">
        <v>74</v>
      </c>
      <c r="BK2125" s="116">
        <f>ROUND(I2125*H2125,2)</f>
        <v>20500</v>
      </c>
      <c r="BL2125" s="13" t="s">
        <v>112</v>
      </c>
      <c r="BM2125" s="115" t="s">
        <v>4715</v>
      </c>
    </row>
    <row r="2126" spans="2:65" s="1" customFormat="1" ht="29.25">
      <c r="B2126" s="25"/>
      <c r="D2126" s="117" t="s">
        <v>114</v>
      </c>
      <c r="F2126" s="118" t="s">
        <v>4716</v>
      </c>
      <c r="L2126" s="25"/>
      <c r="M2126" s="119"/>
      <c r="T2126" s="46"/>
      <c r="AT2126" s="13" t="s">
        <v>114</v>
      </c>
      <c r="AU2126" s="13" t="s">
        <v>66</v>
      </c>
    </row>
    <row r="2127" spans="2:65" s="1" customFormat="1" ht="16.5" customHeight="1">
      <c r="B2127" s="104"/>
      <c r="C2127" s="105" t="s">
        <v>2413</v>
      </c>
      <c r="D2127" s="105" t="s">
        <v>107</v>
      </c>
      <c r="E2127" s="106" t="s">
        <v>4717</v>
      </c>
      <c r="F2127" s="107" t="s">
        <v>4718</v>
      </c>
      <c r="G2127" s="108" t="s">
        <v>124</v>
      </c>
      <c r="H2127" s="109">
        <v>10</v>
      </c>
      <c r="I2127" s="110">
        <v>2000</v>
      </c>
      <c r="J2127" s="110">
        <f>ROUND(I2127*H2127,2)</f>
        <v>20000</v>
      </c>
      <c r="K2127" s="107" t="s">
        <v>111</v>
      </c>
      <c r="L2127" s="25"/>
      <c r="M2127" s="111" t="s">
        <v>3</v>
      </c>
      <c r="N2127" s="112" t="s">
        <v>37</v>
      </c>
      <c r="O2127" s="113">
        <v>0</v>
      </c>
      <c r="P2127" s="113">
        <f>O2127*H2127</f>
        <v>0</v>
      </c>
      <c r="Q2127" s="113">
        <v>0</v>
      </c>
      <c r="R2127" s="113">
        <f>Q2127*H2127</f>
        <v>0</v>
      </c>
      <c r="S2127" s="113">
        <v>0</v>
      </c>
      <c r="T2127" s="114">
        <f>S2127*H2127</f>
        <v>0</v>
      </c>
      <c r="AR2127" s="115" t="s">
        <v>112</v>
      </c>
      <c r="AT2127" s="115" t="s">
        <v>107</v>
      </c>
      <c r="AU2127" s="115" t="s">
        <v>66</v>
      </c>
      <c r="AY2127" s="13" t="s">
        <v>113</v>
      </c>
      <c r="BE2127" s="116">
        <f>IF(N2127="základní",J2127,0)</f>
        <v>20000</v>
      </c>
      <c r="BF2127" s="116">
        <f>IF(N2127="snížená",J2127,0)</f>
        <v>0</v>
      </c>
      <c r="BG2127" s="116">
        <f>IF(N2127="zákl. přenesená",J2127,0)</f>
        <v>0</v>
      </c>
      <c r="BH2127" s="116">
        <f>IF(N2127="sníž. přenesená",J2127,0)</f>
        <v>0</v>
      </c>
      <c r="BI2127" s="116">
        <f>IF(N2127="nulová",J2127,0)</f>
        <v>0</v>
      </c>
      <c r="BJ2127" s="13" t="s">
        <v>74</v>
      </c>
      <c r="BK2127" s="116">
        <f>ROUND(I2127*H2127,2)</f>
        <v>20000</v>
      </c>
      <c r="BL2127" s="13" t="s">
        <v>112</v>
      </c>
      <c r="BM2127" s="115" t="s">
        <v>4719</v>
      </c>
    </row>
    <row r="2128" spans="2:65" s="1" customFormat="1" ht="29.25">
      <c r="B2128" s="25"/>
      <c r="D2128" s="117" t="s">
        <v>114</v>
      </c>
      <c r="F2128" s="118" t="s">
        <v>4720</v>
      </c>
      <c r="L2128" s="25"/>
      <c r="M2128" s="119"/>
      <c r="T2128" s="46"/>
      <c r="AT2128" s="13" t="s">
        <v>114</v>
      </c>
      <c r="AU2128" s="13" t="s">
        <v>66</v>
      </c>
    </row>
    <row r="2129" spans="2:65" s="1" customFormat="1" ht="16.5" customHeight="1">
      <c r="B2129" s="104"/>
      <c r="C2129" s="105" t="s">
        <v>4721</v>
      </c>
      <c r="D2129" s="105" t="s">
        <v>107</v>
      </c>
      <c r="E2129" s="106" t="s">
        <v>4722</v>
      </c>
      <c r="F2129" s="107" t="s">
        <v>4723</v>
      </c>
      <c r="G2129" s="108" t="s">
        <v>124</v>
      </c>
      <c r="H2129" s="109">
        <v>40</v>
      </c>
      <c r="I2129" s="110">
        <v>2000</v>
      </c>
      <c r="J2129" s="110">
        <f>ROUND(I2129*H2129,2)</f>
        <v>80000</v>
      </c>
      <c r="K2129" s="107" t="s">
        <v>111</v>
      </c>
      <c r="L2129" s="25"/>
      <c r="M2129" s="111" t="s">
        <v>3</v>
      </c>
      <c r="N2129" s="112" t="s">
        <v>37</v>
      </c>
      <c r="O2129" s="113">
        <v>0</v>
      </c>
      <c r="P2129" s="113">
        <f>O2129*H2129</f>
        <v>0</v>
      </c>
      <c r="Q2129" s="113">
        <v>0</v>
      </c>
      <c r="R2129" s="113">
        <f>Q2129*H2129</f>
        <v>0</v>
      </c>
      <c r="S2129" s="113">
        <v>0</v>
      </c>
      <c r="T2129" s="114">
        <f>S2129*H2129</f>
        <v>0</v>
      </c>
      <c r="AR2129" s="115" t="s">
        <v>112</v>
      </c>
      <c r="AT2129" s="115" t="s">
        <v>107</v>
      </c>
      <c r="AU2129" s="115" t="s">
        <v>66</v>
      </c>
      <c r="AY2129" s="13" t="s">
        <v>113</v>
      </c>
      <c r="BE2129" s="116">
        <f>IF(N2129="základní",J2129,0)</f>
        <v>80000</v>
      </c>
      <c r="BF2129" s="116">
        <f>IF(N2129="snížená",J2129,0)</f>
        <v>0</v>
      </c>
      <c r="BG2129" s="116">
        <f>IF(N2129="zákl. přenesená",J2129,0)</f>
        <v>0</v>
      </c>
      <c r="BH2129" s="116">
        <f>IF(N2129="sníž. přenesená",J2129,0)</f>
        <v>0</v>
      </c>
      <c r="BI2129" s="116">
        <f>IF(N2129="nulová",J2129,0)</f>
        <v>0</v>
      </c>
      <c r="BJ2129" s="13" t="s">
        <v>74</v>
      </c>
      <c r="BK2129" s="116">
        <f>ROUND(I2129*H2129,2)</f>
        <v>80000</v>
      </c>
      <c r="BL2129" s="13" t="s">
        <v>112</v>
      </c>
      <c r="BM2129" s="115" t="s">
        <v>4724</v>
      </c>
    </row>
    <row r="2130" spans="2:65" s="1" customFormat="1" ht="29.25">
      <c r="B2130" s="25"/>
      <c r="D2130" s="117" t="s">
        <v>114</v>
      </c>
      <c r="F2130" s="118" t="s">
        <v>4725</v>
      </c>
      <c r="L2130" s="25"/>
      <c r="M2130" s="119"/>
      <c r="T2130" s="46"/>
      <c r="AT2130" s="13" t="s">
        <v>114</v>
      </c>
      <c r="AU2130" s="13" t="s">
        <v>66</v>
      </c>
    </row>
    <row r="2131" spans="2:65" s="1" customFormat="1" ht="16.5" customHeight="1">
      <c r="B2131" s="104"/>
      <c r="C2131" s="105" t="s">
        <v>2418</v>
      </c>
      <c r="D2131" s="105" t="s">
        <v>107</v>
      </c>
      <c r="E2131" s="106" t="s">
        <v>4726</v>
      </c>
      <c r="F2131" s="107" t="s">
        <v>4727</v>
      </c>
      <c r="G2131" s="108" t="s">
        <v>124</v>
      </c>
      <c r="H2131" s="109">
        <v>100</v>
      </c>
      <c r="I2131" s="110">
        <v>1680</v>
      </c>
      <c r="J2131" s="110">
        <f>ROUND(I2131*H2131,2)</f>
        <v>168000</v>
      </c>
      <c r="K2131" s="107" t="s">
        <v>111</v>
      </c>
      <c r="L2131" s="25"/>
      <c r="M2131" s="111" t="s">
        <v>3</v>
      </c>
      <c r="N2131" s="112" t="s">
        <v>37</v>
      </c>
      <c r="O2131" s="113">
        <v>0</v>
      </c>
      <c r="P2131" s="113">
        <f>O2131*H2131</f>
        <v>0</v>
      </c>
      <c r="Q2131" s="113">
        <v>0</v>
      </c>
      <c r="R2131" s="113">
        <f>Q2131*H2131</f>
        <v>0</v>
      </c>
      <c r="S2131" s="113">
        <v>0</v>
      </c>
      <c r="T2131" s="114">
        <f>S2131*H2131</f>
        <v>0</v>
      </c>
      <c r="AR2131" s="115" t="s">
        <v>112</v>
      </c>
      <c r="AT2131" s="115" t="s">
        <v>107</v>
      </c>
      <c r="AU2131" s="115" t="s">
        <v>66</v>
      </c>
      <c r="AY2131" s="13" t="s">
        <v>113</v>
      </c>
      <c r="BE2131" s="116">
        <f>IF(N2131="základní",J2131,0)</f>
        <v>168000</v>
      </c>
      <c r="BF2131" s="116">
        <f>IF(N2131="snížená",J2131,0)</f>
        <v>0</v>
      </c>
      <c r="BG2131" s="116">
        <f>IF(N2131="zákl. přenesená",J2131,0)</f>
        <v>0</v>
      </c>
      <c r="BH2131" s="116">
        <f>IF(N2131="sníž. přenesená",J2131,0)</f>
        <v>0</v>
      </c>
      <c r="BI2131" s="116">
        <f>IF(N2131="nulová",J2131,0)</f>
        <v>0</v>
      </c>
      <c r="BJ2131" s="13" t="s">
        <v>74</v>
      </c>
      <c r="BK2131" s="116">
        <f>ROUND(I2131*H2131,2)</f>
        <v>168000</v>
      </c>
      <c r="BL2131" s="13" t="s">
        <v>112</v>
      </c>
      <c r="BM2131" s="115" t="s">
        <v>4728</v>
      </c>
    </row>
    <row r="2132" spans="2:65" s="1" customFormat="1" ht="29.25">
      <c r="B2132" s="25"/>
      <c r="D2132" s="117" t="s">
        <v>114</v>
      </c>
      <c r="F2132" s="118" t="s">
        <v>4729</v>
      </c>
      <c r="L2132" s="25"/>
      <c r="M2132" s="119"/>
      <c r="T2132" s="46"/>
      <c r="AT2132" s="13" t="s">
        <v>114</v>
      </c>
      <c r="AU2132" s="13" t="s">
        <v>66</v>
      </c>
    </row>
    <row r="2133" spans="2:65" s="1" customFormat="1" ht="16.5" customHeight="1">
      <c r="B2133" s="104"/>
      <c r="C2133" s="105" t="s">
        <v>4730</v>
      </c>
      <c r="D2133" s="105" t="s">
        <v>107</v>
      </c>
      <c r="E2133" s="106" t="s">
        <v>4731</v>
      </c>
      <c r="F2133" s="107" t="s">
        <v>4732</v>
      </c>
      <c r="G2133" s="108" t="s">
        <v>124</v>
      </c>
      <c r="H2133" s="109">
        <v>10</v>
      </c>
      <c r="I2133" s="110">
        <v>1690</v>
      </c>
      <c r="J2133" s="110">
        <f>ROUND(I2133*H2133,2)</f>
        <v>16900</v>
      </c>
      <c r="K2133" s="107" t="s">
        <v>111</v>
      </c>
      <c r="L2133" s="25"/>
      <c r="M2133" s="111" t="s">
        <v>3</v>
      </c>
      <c r="N2133" s="112" t="s">
        <v>37</v>
      </c>
      <c r="O2133" s="113">
        <v>0</v>
      </c>
      <c r="P2133" s="113">
        <f>O2133*H2133</f>
        <v>0</v>
      </c>
      <c r="Q2133" s="113">
        <v>0</v>
      </c>
      <c r="R2133" s="113">
        <f>Q2133*H2133</f>
        <v>0</v>
      </c>
      <c r="S2133" s="113">
        <v>0</v>
      </c>
      <c r="T2133" s="114">
        <f>S2133*H2133</f>
        <v>0</v>
      </c>
      <c r="AR2133" s="115" t="s">
        <v>112</v>
      </c>
      <c r="AT2133" s="115" t="s">
        <v>107</v>
      </c>
      <c r="AU2133" s="115" t="s">
        <v>66</v>
      </c>
      <c r="AY2133" s="13" t="s">
        <v>113</v>
      </c>
      <c r="BE2133" s="116">
        <f>IF(N2133="základní",J2133,0)</f>
        <v>16900</v>
      </c>
      <c r="BF2133" s="116">
        <f>IF(N2133="snížená",J2133,0)</f>
        <v>0</v>
      </c>
      <c r="BG2133" s="116">
        <f>IF(N2133="zákl. přenesená",J2133,0)</f>
        <v>0</v>
      </c>
      <c r="BH2133" s="116">
        <f>IF(N2133="sníž. přenesená",J2133,0)</f>
        <v>0</v>
      </c>
      <c r="BI2133" s="116">
        <f>IF(N2133="nulová",J2133,0)</f>
        <v>0</v>
      </c>
      <c r="BJ2133" s="13" t="s">
        <v>74</v>
      </c>
      <c r="BK2133" s="116">
        <f>ROUND(I2133*H2133,2)</f>
        <v>16900</v>
      </c>
      <c r="BL2133" s="13" t="s">
        <v>112</v>
      </c>
      <c r="BM2133" s="115" t="s">
        <v>4733</v>
      </c>
    </row>
    <row r="2134" spans="2:65" s="1" customFormat="1" ht="29.25">
      <c r="B2134" s="25"/>
      <c r="D2134" s="117" t="s">
        <v>114</v>
      </c>
      <c r="F2134" s="118" t="s">
        <v>4734</v>
      </c>
      <c r="L2134" s="25"/>
      <c r="M2134" s="119"/>
      <c r="T2134" s="46"/>
      <c r="AT2134" s="13" t="s">
        <v>114</v>
      </c>
      <c r="AU2134" s="13" t="s">
        <v>66</v>
      </c>
    </row>
    <row r="2135" spans="2:65" s="1" customFormat="1" ht="16.5" customHeight="1">
      <c r="B2135" s="104"/>
      <c r="C2135" s="105" t="s">
        <v>2421</v>
      </c>
      <c r="D2135" s="105" t="s">
        <v>107</v>
      </c>
      <c r="E2135" s="106" t="s">
        <v>4735</v>
      </c>
      <c r="F2135" s="107" t="s">
        <v>4736</v>
      </c>
      <c r="G2135" s="108" t="s">
        <v>124</v>
      </c>
      <c r="H2135" s="109">
        <v>10</v>
      </c>
      <c r="I2135" s="110">
        <v>2190</v>
      </c>
      <c r="J2135" s="110">
        <f>ROUND(I2135*H2135,2)</f>
        <v>21900</v>
      </c>
      <c r="K2135" s="107" t="s">
        <v>111</v>
      </c>
      <c r="L2135" s="25"/>
      <c r="M2135" s="111" t="s">
        <v>3</v>
      </c>
      <c r="N2135" s="112" t="s">
        <v>37</v>
      </c>
      <c r="O2135" s="113">
        <v>0</v>
      </c>
      <c r="P2135" s="113">
        <f>O2135*H2135</f>
        <v>0</v>
      </c>
      <c r="Q2135" s="113">
        <v>0</v>
      </c>
      <c r="R2135" s="113">
        <f>Q2135*H2135</f>
        <v>0</v>
      </c>
      <c r="S2135" s="113">
        <v>0</v>
      </c>
      <c r="T2135" s="114">
        <f>S2135*H2135</f>
        <v>0</v>
      </c>
      <c r="AR2135" s="115" t="s">
        <v>112</v>
      </c>
      <c r="AT2135" s="115" t="s">
        <v>107</v>
      </c>
      <c r="AU2135" s="115" t="s">
        <v>66</v>
      </c>
      <c r="AY2135" s="13" t="s">
        <v>113</v>
      </c>
      <c r="BE2135" s="116">
        <f>IF(N2135="základní",J2135,0)</f>
        <v>21900</v>
      </c>
      <c r="BF2135" s="116">
        <f>IF(N2135="snížená",J2135,0)</f>
        <v>0</v>
      </c>
      <c r="BG2135" s="116">
        <f>IF(N2135="zákl. přenesená",J2135,0)</f>
        <v>0</v>
      </c>
      <c r="BH2135" s="116">
        <f>IF(N2135="sníž. přenesená",J2135,0)</f>
        <v>0</v>
      </c>
      <c r="BI2135" s="116">
        <f>IF(N2135="nulová",J2135,0)</f>
        <v>0</v>
      </c>
      <c r="BJ2135" s="13" t="s">
        <v>74</v>
      </c>
      <c r="BK2135" s="116">
        <f>ROUND(I2135*H2135,2)</f>
        <v>21900</v>
      </c>
      <c r="BL2135" s="13" t="s">
        <v>112</v>
      </c>
      <c r="BM2135" s="115" t="s">
        <v>4737</v>
      </c>
    </row>
    <row r="2136" spans="2:65" s="1" customFormat="1" ht="29.25">
      <c r="B2136" s="25"/>
      <c r="D2136" s="117" t="s">
        <v>114</v>
      </c>
      <c r="F2136" s="118" t="s">
        <v>4738</v>
      </c>
      <c r="L2136" s="25"/>
      <c r="M2136" s="119"/>
      <c r="T2136" s="46"/>
      <c r="AT2136" s="13" t="s">
        <v>114</v>
      </c>
      <c r="AU2136" s="13" t="s">
        <v>66</v>
      </c>
    </row>
    <row r="2137" spans="2:65" s="1" customFormat="1" ht="16.5" customHeight="1">
      <c r="B2137" s="104"/>
      <c r="C2137" s="105" t="s">
        <v>4739</v>
      </c>
      <c r="D2137" s="105" t="s">
        <v>107</v>
      </c>
      <c r="E2137" s="106" t="s">
        <v>4740</v>
      </c>
      <c r="F2137" s="107" t="s">
        <v>4741</v>
      </c>
      <c r="G2137" s="108" t="s">
        <v>124</v>
      </c>
      <c r="H2137" s="109">
        <v>40</v>
      </c>
      <c r="I2137" s="110">
        <v>2190</v>
      </c>
      <c r="J2137" s="110">
        <f>ROUND(I2137*H2137,2)</f>
        <v>87600</v>
      </c>
      <c r="K2137" s="107" t="s">
        <v>111</v>
      </c>
      <c r="L2137" s="25"/>
      <c r="M2137" s="111" t="s">
        <v>3</v>
      </c>
      <c r="N2137" s="112" t="s">
        <v>37</v>
      </c>
      <c r="O2137" s="113">
        <v>0</v>
      </c>
      <c r="P2137" s="113">
        <f>O2137*H2137</f>
        <v>0</v>
      </c>
      <c r="Q2137" s="113">
        <v>0</v>
      </c>
      <c r="R2137" s="113">
        <f>Q2137*H2137</f>
        <v>0</v>
      </c>
      <c r="S2137" s="113">
        <v>0</v>
      </c>
      <c r="T2137" s="114">
        <f>S2137*H2137</f>
        <v>0</v>
      </c>
      <c r="AR2137" s="115" t="s">
        <v>112</v>
      </c>
      <c r="AT2137" s="115" t="s">
        <v>107</v>
      </c>
      <c r="AU2137" s="115" t="s">
        <v>66</v>
      </c>
      <c r="AY2137" s="13" t="s">
        <v>113</v>
      </c>
      <c r="BE2137" s="116">
        <f>IF(N2137="základní",J2137,0)</f>
        <v>87600</v>
      </c>
      <c r="BF2137" s="116">
        <f>IF(N2137="snížená",J2137,0)</f>
        <v>0</v>
      </c>
      <c r="BG2137" s="116">
        <f>IF(N2137="zákl. přenesená",J2137,0)</f>
        <v>0</v>
      </c>
      <c r="BH2137" s="116">
        <f>IF(N2137="sníž. přenesená",J2137,0)</f>
        <v>0</v>
      </c>
      <c r="BI2137" s="116">
        <f>IF(N2137="nulová",J2137,0)</f>
        <v>0</v>
      </c>
      <c r="BJ2137" s="13" t="s">
        <v>74</v>
      </c>
      <c r="BK2137" s="116">
        <f>ROUND(I2137*H2137,2)</f>
        <v>87600</v>
      </c>
      <c r="BL2137" s="13" t="s">
        <v>112</v>
      </c>
      <c r="BM2137" s="115" t="s">
        <v>4742</v>
      </c>
    </row>
    <row r="2138" spans="2:65" s="1" customFormat="1" ht="29.25">
      <c r="B2138" s="25"/>
      <c r="D2138" s="117" t="s">
        <v>114</v>
      </c>
      <c r="F2138" s="118" t="s">
        <v>4743</v>
      </c>
      <c r="L2138" s="25"/>
      <c r="M2138" s="119"/>
      <c r="T2138" s="46"/>
      <c r="AT2138" s="13" t="s">
        <v>114</v>
      </c>
      <c r="AU2138" s="13" t="s">
        <v>66</v>
      </c>
    </row>
    <row r="2139" spans="2:65" s="1" customFormat="1" ht="16.5" customHeight="1">
      <c r="B2139" s="104"/>
      <c r="C2139" s="105" t="s">
        <v>2426</v>
      </c>
      <c r="D2139" s="105" t="s">
        <v>107</v>
      </c>
      <c r="E2139" s="106" t="s">
        <v>4744</v>
      </c>
      <c r="F2139" s="107" t="s">
        <v>4745</v>
      </c>
      <c r="G2139" s="108" t="s">
        <v>124</v>
      </c>
      <c r="H2139" s="109">
        <v>200</v>
      </c>
      <c r="I2139" s="110">
        <v>1840</v>
      </c>
      <c r="J2139" s="110">
        <f>ROUND(I2139*H2139,2)</f>
        <v>368000</v>
      </c>
      <c r="K2139" s="107" t="s">
        <v>111</v>
      </c>
      <c r="L2139" s="25"/>
      <c r="M2139" s="111" t="s">
        <v>3</v>
      </c>
      <c r="N2139" s="112" t="s">
        <v>37</v>
      </c>
      <c r="O2139" s="113">
        <v>0</v>
      </c>
      <c r="P2139" s="113">
        <f>O2139*H2139</f>
        <v>0</v>
      </c>
      <c r="Q2139" s="113">
        <v>0</v>
      </c>
      <c r="R2139" s="113">
        <f>Q2139*H2139</f>
        <v>0</v>
      </c>
      <c r="S2139" s="113">
        <v>0</v>
      </c>
      <c r="T2139" s="114">
        <f>S2139*H2139</f>
        <v>0</v>
      </c>
      <c r="AR2139" s="115" t="s">
        <v>112</v>
      </c>
      <c r="AT2139" s="115" t="s">
        <v>107</v>
      </c>
      <c r="AU2139" s="115" t="s">
        <v>66</v>
      </c>
      <c r="AY2139" s="13" t="s">
        <v>113</v>
      </c>
      <c r="BE2139" s="116">
        <f>IF(N2139="základní",J2139,0)</f>
        <v>368000</v>
      </c>
      <c r="BF2139" s="116">
        <f>IF(N2139="snížená",J2139,0)</f>
        <v>0</v>
      </c>
      <c r="BG2139" s="116">
        <f>IF(N2139="zákl. přenesená",J2139,0)</f>
        <v>0</v>
      </c>
      <c r="BH2139" s="116">
        <f>IF(N2139="sníž. přenesená",J2139,0)</f>
        <v>0</v>
      </c>
      <c r="BI2139" s="116">
        <f>IF(N2139="nulová",J2139,0)</f>
        <v>0</v>
      </c>
      <c r="BJ2139" s="13" t="s">
        <v>74</v>
      </c>
      <c r="BK2139" s="116">
        <f>ROUND(I2139*H2139,2)</f>
        <v>368000</v>
      </c>
      <c r="BL2139" s="13" t="s">
        <v>112</v>
      </c>
      <c r="BM2139" s="115" t="s">
        <v>4746</v>
      </c>
    </row>
    <row r="2140" spans="2:65" s="1" customFormat="1" ht="29.25">
      <c r="B2140" s="25"/>
      <c r="D2140" s="117" t="s">
        <v>114</v>
      </c>
      <c r="F2140" s="118" t="s">
        <v>4747</v>
      </c>
      <c r="L2140" s="25"/>
      <c r="M2140" s="119"/>
      <c r="T2140" s="46"/>
      <c r="AT2140" s="13" t="s">
        <v>114</v>
      </c>
      <c r="AU2140" s="13" t="s">
        <v>66</v>
      </c>
    </row>
    <row r="2141" spans="2:65" s="1" customFormat="1" ht="16.5" customHeight="1">
      <c r="B2141" s="104"/>
      <c r="C2141" s="105" t="s">
        <v>4748</v>
      </c>
      <c r="D2141" s="105" t="s">
        <v>107</v>
      </c>
      <c r="E2141" s="106" t="s">
        <v>4749</v>
      </c>
      <c r="F2141" s="107" t="s">
        <v>4750</v>
      </c>
      <c r="G2141" s="108" t="s">
        <v>124</v>
      </c>
      <c r="H2141" s="109">
        <v>40</v>
      </c>
      <c r="I2141" s="110">
        <v>1850</v>
      </c>
      <c r="J2141" s="110">
        <f>ROUND(I2141*H2141,2)</f>
        <v>74000</v>
      </c>
      <c r="K2141" s="107" t="s">
        <v>111</v>
      </c>
      <c r="L2141" s="25"/>
      <c r="M2141" s="111" t="s">
        <v>3</v>
      </c>
      <c r="N2141" s="112" t="s">
        <v>37</v>
      </c>
      <c r="O2141" s="113">
        <v>0</v>
      </c>
      <c r="P2141" s="113">
        <f>O2141*H2141</f>
        <v>0</v>
      </c>
      <c r="Q2141" s="113">
        <v>0</v>
      </c>
      <c r="R2141" s="113">
        <f>Q2141*H2141</f>
        <v>0</v>
      </c>
      <c r="S2141" s="113">
        <v>0</v>
      </c>
      <c r="T2141" s="114">
        <f>S2141*H2141</f>
        <v>0</v>
      </c>
      <c r="AR2141" s="115" t="s">
        <v>112</v>
      </c>
      <c r="AT2141" s="115" t="s">
        <v>107</v>
      </c>
      <c r="AU2141" s="115" t="s">
        <v>66</v>
      </c>
      <c r="AY2141" s="13" t="s">
        <v>113</v>
      </c>
      <c r="BE2141" s="116">
        <f>IF(N2141="základní",J2141,0)</f>
        <v>74000</v>
      </c>
      <c r="BF2141" s="116">
        <f>IF(N2141="snížená",J2141,0)</f>
        <v>0</v>
      </c>
      <c r="BG2141" s="116">
        <f>IF(N2141="zákl. přenesená",J2141,0)</f>
        <v>0</v>
      </c>
      <c r="BH2141" s="116">
        <f>IF(N2141="sníž. přenesená",J2141,0)</f>
        <v>0</v>
      </c>
      <c r="BI2141" s="116">
        <f>IF(N2141="nulová",J2141,0)</f>
        <v>0</v>
      </c>
      <c r="BJ2141" s="13" t="s">
        <v>74</v>
      </c>
      <c r="BK2141" s="116">
        <f>ROUND(I2141*H2141,2)</f>
        <v>74000</v>
      </c>
      <c r="BL2141" s="13" t="s">
        <v>112</v>
      </c>
      <c r="BM2141" s="115" t="s">
        <v>4751</v>
      </c>
    </row>
    <row r="2142" spans="2:65" s="1" customFormat="1" ht="29.25">
      <c r="B2142" s="25"/>
      <c r="D2142" s="117" t="s">
        <v>114</v>
      </c>
      <c r="F2142" s="118" t="s">
        <v>4752</v>
      </c>
      <c r="L2142" s="25"/>
      <c r="M2142" s="119"/>
      <c r="T2142" s="46"/>
      <c r="AT2142" s="13" t="s">
        <v>114</v>
      </c>
      <c r="AU2142" s="13" t="s">
        <v>66</v>
      </c>
    </row>
    <row r="2143" spans="2:65" s="1" customFormat="1" ht="16.5" customHeight="1">
      <c r="B2143" s="104"/>
      <c r="C2143" s="105" t="s">
        <v>2430</v>
      </c>
      <c r="D2143" s="105" t="s">
        <v>107</v>
      </c>
      <c r="E2143" s="106" t="s">
        <v>4753</v>
      </c>
      <c r="F2143" s="107" t="s">
        <v>4754</v>
      </c>
      <c r="G2143" s="108" t="s">
        <v>124</v>
      </c>
      <c r="H2143" s="109">
        <v>10</v>
      </c>
      <c r="I2143" s="110">
        <v>3090</v>
      </c>
      <c r="J2143" s="110">
        <f>ROUND(I2143*H2143,2)</f>
        <v>30900</v>
      </c>
      <c r="K2143" s="107" t="s">
        <v>111</v>
      </c>
      <c r="L2143" s="25"/>
      <c r="M2143" s="111" t="s">
        <v>3</v>
      </c>
      <c r="N2143" s="112" t="s">
        <v>37</v>
      </c>
      <c r="O2143" s="113">
        <v>0</v>
      </c>
      <c r="P2143" s="113">
        <f>O2143*H2143</f>
        <v>0</v>
      </c>
      <c r="Q2143" s="113">
        <v>0</v>
      </c>
      <c r="R2143" s="113">
        <f>Q2143*H2143</f>
        <v>0</v>
      </c>
      <c r="S2143" s="113">
        <v>0</v>
      </c>
      <c r="T2143" s="114">
        <f>S2143*H2143</f>
        <v>0</v>
      </c>
      <c r="AR2143" s="115" t="s">
        <v>112</v>
      </c>
      <c r="AT2143" s="115" t="s">
        <v>107</v>
      </c>
      <c r="AU2143" s="115" t="s">
        <v>66</v>
      </c>
      <c r="AY2143" s="13" t="s">
        <v>113</v>
      </c>
      <c r="BE2143" s="116">
        <f>IF(N2143="základní",J2143,0)</f>
        <v>30900</v>
      </c>
      <c r="BF2143" s="116">
        <f>IF(N2143="snížená",J2143,0)</f>
        <v>0</v>
      </c>
      <c r="BG2143" s="116">
        <f>IF(N2143="zákl. přenesená",J2143,0)</f>
        <v>0</v>
      </c>
      <c r="BH2143" s="116">
        <f>IF(N2143="sníž. přenesená",J2143,0)</f>
        <v>0</v>
      </c>
      <c r="BI2143" s="116">
        <f>IF(N2143="nulová",J2143,0)</f>
        <v>0</v>
      </c>
      <c r="BJ2143" s="13" t="s">
        <v>74</v>
      </c>
      <c r="BK2143" s="116">
        <f>ROUND(I2143*H2143,2)</f>
        <v>30900</v>
      </c>
      <c r="BL2143" s="13" t="s">
        <v>112</v>
      </c>
      <c r="BM2143" s="115" t="s">
        <v>4755</v>
      </c>
    </row>
    <row r="2144" spans="2:65" s="1" customFormat="1" ht="29.25">
      <c r="B2144" s="25"/>
      <c r="D2144" s="117" t="s">
        <v>114</v>
      </c>
      <c r="F2144" s="118" t="s">
        <v>4756</v>
      </c>
      <c r="L2144" s="25"/>
      <c r="M2144" s="119"/>
      <c r="T2144" s="46"/>
      <c r="AT2144" s="13" t="s">
        <v>114</v>
      </c>
      <c r="AU2144" s="13" t="s">
        <v>66</v>
      </c>
    </row>
    <row r="2145" spans="2:65" s="1" customFormat="1" ht="16.5" customHeight="1">
      <c r="B2145" s="104"/>
      <c r="C2145" s="105" t="s">
        <v>4757</v>
      </c>
      <c r="D2145" s="105" t="s">
        <v>107</v>
      </c>
      <c r="E2145" s="106" t="s">
        <v>4758</v>
      </c>
      <c r="F2145" s="107" t="s">
        <v>4759</v>
      </c>
      <c r="G2145" s="108" t="s">
        <v>124</v>
      </c>
      <c r="H2145" s="109">
        <v>40</v>
      </c>
      <c r="I2145" s="110">
        <v>3090</v>
      </c>
      <c r="J2145" s="110">
        <f>ROUND(I2145*H2145,2)</f>
        <v>123600</v>
      </c>
      <c r="K2145" s="107" t="s">
        <v>111</v>
      </c>
      <c r="L2145" s="25"/>
      <c r="M2145" s="111" t="s">
        <v>3</v>
      </c>
      <c r="N2145" s="112" t="s">
        <v>37</v>
      </c>
      <c r="O2145" s="113">
        <v>0</v>
      </c>
      <c r="P2145" s="113">
        <f>O2145*H2145</f>
        <v>0</v>
      </c>
      <c r="Q2145" s="113">
        <v>0</v>
      </c>
      <c r="R2145" s="113">
        <f>Q2145*H2145</f>
        <v>0</v>
      </c>
      <c r="S2145" s="113">
        <v>0</v>
      </c>
      <c r="T2145" s="114">
        <f>S2145*H2145</f>
        <v>0</v>
      </c>
      <c r="AR2145" s="115" t="s">
        <v>112</v>
      </c>
      <c r="AT2145" s="115" t="s">
        <v>107</v>
      </c>
      <c r="AU2145" s="115" t="s">
        <v>66</v>
      </c>
      <c r="AY2145" s="13" t="s">
        <v>113</v>
      </c>
      <c r="BE2145" s="116">
        <f>IF(N2145="základní",J2145,0)</f>
        <v>123600</v>
      </c>
      <c r="BF2145" s="116">
        <f>IF(N2145="snížená",J2145,0)</f>
        <v>0</v>
      </c>
      <c r="BG2145" s="116">
        <f>IF(N2145="zákl. přenesená",J2145,0)</f>
        <v>0</v>
      </c>
      <c r="BH2145" s="116">
        <f>IF(N2145="sníž. přenesená",J2145,0)</f>
        <v>0</v>
      </c>
      <c r="BI2145" s="116">
        <f>IF(N2145="nulová",J2145,0)</f>
        <v>0</v>
      </c>
      <c r="BJ2145" s="13" t="s">
        <v>74</v>
      </c>
      <c r="BK2145" s="116">
        <f>ROUND(I2145*H2145,2)</f>
        <v>123600</v>
      </c>
      <c r="BL2145" s="13" t="s">
        <v>112</v>
      </c>
      <c r="BM2145" s="115" t="s">
        <v>4760</v>
      </c>
    </row>
    <row r="2146" spans="2:65" s="1" customFormat="1" ht="29.25">
      <c r="B2146" s="25"/>
      <c r="D2146" s="117" t="s">
        <v>114</v>
      </c>
      <c r="F2146" s="118" t="s">
        <v>4761</v>
      </c>
      <c r="L2146" s="25"/>
      <c r="M2146" s="119"/>
      <c r="T2146" s="46"/>
      <c r="AT2146" s="13" t="s">
        <v>114</v>
      </c>
      <c r="AU2146" s="13" t="s">
        <v>66</v>
      </c>
    </row>
    <row r="2147" spans="2:65" s="1" customFormat="1" ht="16.5" customHeight="1">
      <c r="B2147" s="104"/>
      <c r="C2147" s="105" t="s">
        <v>2435</v>
      </c>
      <c r="D2147" s="105" t="s">
        <v>107</v>
      </c>
      <c r="E2147" s="106" t="s">
        <v>4762</v>
      </c>
      <c r="F2147" s="107" t="s">
        <v>4763</v>
      </c>
      <c r="G2147" s="108" t="s">
        <v>124</v>
      </c>
      <c r="H2147" s="109">
        <v>100</v>
      </c>
      <c r="I2147" s="110">
        <v>2620</v>
      </c>
      <c r="J2147" s="110">
        <f>ROUND(I2147*H2147,2)</f>
        <v>262000</v>
      </c>
      <c r="K2147" s="107" t="s">
        <v>111</v>
      </c>
      <c r="L2147" s="25"/>
      <c r="M2147" s="111" t="s">
        <v>3</v>
      </c>
      <c r="N2147" s="112" t="s">
        <v>37</v>
      </c>
      <c r="O2147" s="113">
        <v>0</v>
      </c>
      <c r="P2147" s="113">
        <f>O2147*H2147</f>
        <v>0</v>
      </c>
      <c r="Q2147" s="113">
        <v>0</v>
      </c>
      <c r="R2147" s="113">
        <f>Q2147*H2147</f>
        <v>0</v>
      </c>
      <c r="S2147" s="113">
        <v>0</v>
      </c>
      <c r="T2147" s="114">
        <f>S2147*H2147</f>
        <v>0</v>
      </c>
      <c r="AR2147" s="115" t="s">
        <v>112</v>
      </c>
      <c r="AT2147" s="115" t="s">
        <v>107</v>
      </c>
      <c r="AU2147" s="115" t="s">
        <v>66</v>
      </c>
      <c r="AY2147" s="13" t="s">
        <v>113</v>
      </c>
      <c r="BE2147" s="116">
        <f>IF(N2147="základní",J2147,0)</f>
        <v>262000</v>
      </c>
      <c r="BF2147" s="116">
        <f>IF(N2147="snížená",J2147,0)</f>
        <v>0</v>
      </c>
      <c r="BG2147" s="116">
        <f>IF(N2147="zákl. přenesená",J2147,0)</f>
        <v>0</v>
      </c>
      <c r="BH2147" s="116">
        <f>IF(N2147="sníž. přenesená",J2147,0)</f>
        <v>0</v>
      </c>
      <c r="BI2147" s="116">
        <f>IF(N2147="nulová",J2147,0)</f>
        <v>0</v>
      </c>
      <c r="BJ2147" s="13" t="s">
        <v>74</v>
      </c>
      <c r="BK2147" s="116">
        <f>ROUND(I2147*H2147,2)</f>
        <v>262000</v>
      </c>
      <c r="BL2147" s="13" t="s">
        <v>112</v>
      </c>
      <c r="BM2147" s="115" t="s">
        <v>4764</v>
      </c>
    </row>
    <row r="2148" spans="2:65" s="1" customFormat="1" ht="29.25">
      <c r="B2148" s="25"/>
      <c r="D2148" s="117" t="s">
        <v>114</v>
      </c>
      <c r="F2148" s="118" t="s">
        <v>4765</v>
      </c>
      <c r="L2148" s="25"/>
      <c r="M2148" s="119"/>
      <c r="T2148" s="46"/>
      <c r="AT2148" s="13" t="s">
        <v>114</v>
      </c>
      <c r="AU2148" s="13" t="s">
        <v>66</v>
      </c>
    </row>
    <row r="2149" spans="2:65" s="1" customFormat="1" ht="16.5" customHeight="1">
      <c r="B2149" s="104"/>
      <c r="C2149" s="105" t="s">
        <v>4766</v>
      </c>
      <c r="D2149" s="105" t="s">
        <v>107</v>
      </c>
      <c r="E2149" s="106" t="s">
        <v>4767</v>
      </c>
      <c r="F2149" s="107" t="s">
        <v>4768</v>
      </c>
      <c r="G2149" s="108" t="s">
        <v>124</v>
      </c>
      <c r="H2149" s="109">
        <v>40</v>
      </c>
      <c r="I2149" s="110">
        <v>857</v>
      </c>
      <c r="J2149" s="110">
        <f>ROUND(I2149*H2149,2)</f>
        <v>34280</v>
      </c>
      <c r="K2149" s="107" t="s">
        <v>111</v>
      </c>
      <c r="L2149" s="25"/>
      <c r="M2149" s="111" t="s">
        <v>3</v>
      </c>
      <c r="N2149" s="112" t="s">
        <v>37</v>
      </c>
      <c r="O2149" s="113">
        <v>0</v>
      </c>
      <c r="P2149" s="113">
        <f>O2149*H2149</f>
        <v>0</v>
      </c>
      <c r="Q2149" s="113">
        <v>0</v>
      </c>
      <c r="R2149" s="113">
        <f>Q2149*H2149</f>
        <v>0</v>
      </c>
      <c r="S2149" s="113">
        <v>0</v>
      </c>
      <c r="T2149" s="114">
        <f>S2149*H2149</f>
        <v>0</v>
      </c>
      <c r="AR2149" s="115" t="s">
        <v>112</v>
      </c>
      <c r="AT2149" s="115" t="s">
        <v>107</v>
      </c>
      <c r="AU2149" s="115" t="s">
        <v>66</v>
      </c>
      <c r="AY2149" s="13" t="s">
        <v>113</v>
      </c>
      <c r="BE2149" s="116">
        <f>IF(N2149="základní",J2149,0)</f>
        <v>34280</v>
      </c>
      <c r="BF2149" s="116">
        <f>IF(N2149="snížená",J2149,0)</f>
        <v>0</v>
      </c>
      <c r="BG2149" s="116">
        <f>IF(N2149="zákl. přenesená",J2149,0)</f>
        <v>0</v>
      </c>
      <c r="BH2149" s="116">
        <f>IF(N2149="sníž. přenesená",J2149,0)</f>
        <v>0</v>
      </c>
      <c r="BI2149" s="116">
        <f>IF(N2149="nulová",J2149,0)</f>
        <v>0</v>
      </c>
      <c r="BJ2149" s="13" t="s">
        <v>74</v>
      </c>
      <c r="BK2149" s="116">
        <f>ROUND(I2149*H2149,2)</f>
        <v>34280</v>
      </c>
      <c r="BL2149" s="13" t="s">
        <v>112</v>
      </c>
      <c r="BM2149" s="115" t="s">
        <v>4769</v>
      </c>
    </row>
    <row r="2150" spans="2:65" s="1" customFormat="1" ht="19.5">
      <c r="B2150" s="25"/>
      <c r="D2150" s="117" t="s">
        <v>114</v>
      </c>
      <c r="F2150" s="118" t="s">
        <v>4770</v>
      </c>
      <c r="L2150" s="25"/>
      <c r="M2150" s="119"/>
      <c r="T2150" s="46"/>
      <c r="AT2150" s="13" t="s">
        <v>114</v>
      </c>
      <c r="AU2150" s="13" t="s">
        <v>66</v>
      </c>
    </row>
    <row r="2151" spans="2:65" s="1" customFormat="1" ht="16.5" customHeight="1">
      <c r="B2151" s="104"/>
      <c r="C2151" s="105" t="s">
        <v>2439</v>
      </c>
      <c r="D2151" s="105" t="s">
        <v>107</v>
      </c>
      <c r="E2151" s="106" t="s">
        <v>4771</v>
      </c>
      <c r="F2151" s="107" t="s">
        <v>4772</v>
      </c>
      <c r="G2151" s="108" t="s">
        <v>124</v>
      </c>
      <c r="H2151" s="109">
        <v>200</v>
      </c>
      <c r="I2151" s="110">
        <v>569</v>
      </c>
      <c r="J2151" s="110">
        <f>ROUND(I2151*H2151,2)</f>
        <v>113800</v>
      </c>
      <c r="K2151" s="107" t="s">
        <v>111</v>
      </c>
      <c r="L2151" s="25"/>
      <c r="M2151" s="111" t="s">
        <v>3</v>
      </c>
      <c r="N2151" s="112" t="s">
        <v>37</v>
      </c>
      <c r="O2151" s="113">
        <v>0</v>
      </c>
      <c r="P2151" s="113">
        <f>O2151*H2151</f>
        <v>0</v>
      </c>
      <c r="Q2151" s="113">
        <v>0</v>
      </c>
      <c r="R2151" s="113">
        <f>Q2151*H2151</f>
        <v>0</v>
      </c>
      <c r="S2151" s="113">
        <v>0</v>
      </c>
      <c r="T2151" s="114">
        <f>S2151*H2151</f>
        <v>0</v>
      </c>
      <c r="AR2151" s="115" t="s">
        <v>112</v>
      </c>
      <c r="AT2151" s="115" t="s">
        <v>107</v>
      </c>
      <c r="AU2151" s="115" t="s">
        <v>66</v>
      </c>
      <c r="AY2151" s="13" t="s">
        <v>113</v>
      </c>
      <c r="BE2151" s="116">
        <f>IF(N2151="základní",J2151,0)</f>
        <v>113800</v>
      </c>
      <c r="BF2151" s="116">
        <f>IF(N2151="snížená",J2151,0)</f>
        <v>0</v>
      </c>
      <c r="BG2151" s="116">
        <f>IF(N2151="zákl. přenesená",J2151,0)</f>
        <v>0</v>
      </c>
      <c r="BH2151" s="116">
        <f>IF(N2151="sníž. přenesená",J2151,0)</f>
        <v>0</v>
      </c>
      <c r="BI2151" s="116">
        <f>IF(N2151="nulová",J2151,0)</f>
        <v>0</v>
      </c>
      <c r="BJ2151" s="13" t="s">
        <v>74</v>
      </c>
      <c r="BK2151" s="116">
        <f>ROUND(I2151*H2151,2)</f>
        <v>113800</v>
      </c>
      <c r="BL2151" s="13" t="s">
        <v>112</v>
      </c>
      <c r="BM2151" s="115" t="s">
        <v>4773</v>
      </c>
    </row>
    <row r="2152" spans="2:65" s="1" customFormat="1" ht="19.5">
      <c r="B2152" s="25"/>
      <c r="D2152" s="117" t="s">
        <v>114</v>
      </c>
      <c r="F2152" s="118" t="s">
        <v>4774</v>
      </c>
      <c r="L2152" s="25"/>
      <c r="M2152" s="119"/>
      <c r="T2152" s="46"/>
      <c r="AT2152" s="13" t="s">
        <v>114</v>
      </c>
      <c r="AU2152" s="13" t="s">
        <v>66</v>
      </c>
    </row>
    <row r="2153" spans="2:65" s="1" customFormat="1" ht="16.5" customHeight="1">
      <c r="B2153" s="104"/>
      <c r="C2153" s="105" t="s">
        <v>4775</v>
      </c>
      <c r="D2153" s="105" t="s">
        <v>107</v>
      </c>
      <c r="E2153" s="106" t="s">
        <v>4776</v>
      </c>
      <c r="F2153" s="107" t="s">
        <v>4777</v>
      </c>
      <c r="G2153" s="108" t="s">
        <v>124</v>
      </c>
      <c r="H2153" s="109">
        <v>100</v>
      </c>
      <c r="I2153" s="110">
        <v>649</v>
      </c>
      <c r="J2153" s="110">
        <f>ROUND(I2153*H2153,2)</f>
        <v>64900</v>
      </c>
      <c r="K2153" s="107" t="s">
        <v>111</v>
      </c>
      <c r="L2153" s="25"/>
      <c r="M2153" s="111" t="s">
        <v>3</v>
      </c>
      <c r="N2153" s="112" t="s">
        <v>37</v>
      </c>
      <c r="O2153" s="113">
        <v>0</v>
      </c>
      <c r="P2153" s="113">
        <f>O2153*H2153</f>
        <v>0</v>
      </c>
      <c r="Q2153" s="113">
        <v>0</v>
      </c>
      <c r="R2153" s="113">
        <f>Q2153*H2153</f>
        <v>0</v>
      </c>
      <c r="S2153" s="113">
        <v>0</v>
      </c>
      <c r="T2153" s="114">
        <f>S2153*H2153</f>
        <v>0</v>
      </c>
      <c r="AR2153" s="115" t="s">
        <v>112</v>
      </c>
      <c r="AT2153" s="115" t="s">
        <v>107</v>
      </c>
      <c r="AU2153" s="115" t="s">
        <v>66</v>
      </c>
      <c r="AY2153" s="13" t="s">
        <v>113</v>
      </c>
      <c r="BE2153" s="116">
        <f>IF(N2153="základní",J2153,0)</f>
        <v>64900</v>
      </c>
      <c r="BF2153" s="116">
        <f>IF(N2153="snížená",J2153,0)</f>
        <v>0</v>
      </c>
      <c r="BG2153" s="116">
        <f>IF(N2153="zákl. přenesená",J2153,0)</f>
        <v>0</v>
      </c>
      <c r="BH2153" s="116">
        <f>IF(N2153="sníž. přenesená",J2153,0)</f>
        <v>0</v>
      </c>
      <c r="BI2153" s="116">
        <f>IF(N2153="nulová",J2153,0)</f>
        <v>0</v>
      </c>
      <c r="BJ2153" s="13" t="s">
        <v>74</v>
      </c>
      <c r="BK2153" s="116">
        <f>ROUND(I2153*H2153,2)</f>
        <v>64900</v>
      </c>
      <c r="BL2153" s="13" t="s">
        <v>112</v>
      </c>
      <c r="BM2153" s="115" t="s">
        <v>4778</v>
      </c>
    </row>
    <row r="2154" spans="2:65" s="1" customFormat="1" ht="19.5">
      <c r="B2154" s="25"/>
      <c r="D2154" s="117" t="s">
        <v>114</v>
      </c>
      <c r="F2154" s="118" t="s">
        <v>4779</v>
      </c>
      <c r="L2154" s="25"/>
      <c r="M2154" s="119"/>
      <c r="T2154" s="46"/>
      <c r="AT2154" s="13" t="s">
        <v>114</v>
      </c>
      <c r="AU2154" s="13" t="s">
        <v>66</v>
      </c>
    </row>
    <row r="2155" spans="2:65" s="1" customFormat="1" ht="16.5" customHeight="1">
      <c r="B2155" s="104"/>
      <c r="C2155" s="105" t="s">
        <v>2444</v>
      </c>
      <c r="D2155" s="105" t="s">
        <v>107</v>
      </c>
      <c r="E2155" s="106" t="s">
        <v>4780</v>
      </c>
      <c r="F2155" s="107" t="s">
        <v>4781</v>
      </c>
      <c r="G2155" s="108" t="s">
        <v>124</v>
      </c>
      <c r="H2155" s="109">
        <v>20</v>
      </c>
      <c r="I2155" s="110">
        <v>641</v>
      </c>
      <c r="J2155" s="110">
        <f>ROUND(I2155*H2155,2)</f>
        <v>12820</v>
      </c>
      <c r="K2155" s="107" t="s">
        <v>111</v>
      </c>
      <c r="L2155" s="25"/>
      <c r="M2155" s="111" t="s">
        <v>3</v>
      </c>
      <c r="N2155" s="112" t="s">
        <v>37</v>
      </c>
      <c r="O2155" s="113">
        <v>0</v>
      </c>
      <c r="P2155" s="113">
        <f>O2155*H2155</f>
        <v>0</v>
      </c>
      <c r="Q2155" s="113">
        <v>0</v>
      </c>
      <c r="R2155" s="113">
        <f>Q2155*H2155</f>
        <v>0</v>
      </c>
      <c r="S2155" s="113">
        <v>0</v>
      </c>
      <c r="T2155" s="114">
        <f>S2155*H2155</f>
        <v>0</v>
      </c>
      <c r="AR2155" s="115" t="s">
        <v>112</v>
      </c>
      <c r="AT2155" s="115" t="s">
        <v>107</v>
      </c>
      <c r="AU2155" s="115" t="s">
        <v>66</v>
      </c>
      <c r="AY2155" s="13" t="s">
        <v>113</v>
      </c>
      <c r="BE2155" s="116">
        <f>IF(N2155="základní",J2155,0)</f>
        <v>12820</v>
      </c>
      <c r="BF2155" s="116">
        <f>IF(N2155="snížená",J2155,0)</f>
        <v>0</v>
      </c>
      <c r="BG2155" s="116">
        <f>IF(N2155="zákl. přenesená",J2155,0)</f>
        <v>0</v>
      </c>
      <c r="BH2155" s="116">
        <f>IF(N2155="sníž. přenesená",J2155,0)</f>
        <v>0</v>
      </c>
      <c r="BI2155" s="116">
        <f>IF(N2155="nulová",J2155,0)</f>
        <v>0</v>
      </c>
      <c r="BJ2155" s="13" t="s">
        <v>74</v>
      </c>
      <c r="BK2155" s="116">
        <f>ROUND(I2155*H2155,2)</f>
        <v>12820</v>
      </c>
      <c r="BL2155" s="13" t="s">
        <v>112</v>
      </c>
      <c r="BM2155" s="115" t="s">
        <v>4782</v>
      </c>
    </row>
    <row r="2156" spans="2:65" s="1" customFormat="1" ht="19.5">
      <c r="B2156" s="25"/>
      <c r="D2156" s="117" t="s">
        <v>114</v>
      </c>
      <c r="F2156" s="118" t="s">
        <v>4783</v>
      </c>
      <c r="L2156" s="25"/>
      <c r="M2156" s="119"/>
      <c r="T2156" s="46"/>
      <c r="AT2156" s="13" t="s">
        <v>114</v>
      </c>
      <c r="AU2156" s="13" t="s">
        <v>66</v>
      </c>
    </row>
    <row r="2157" spans="2:65" s="1" customFormat="1" ht="16.5" customHeight="1">
      <c r="B2157" s="104"/>
      <c r="C2157" s="105" t="s">
        <v>4784</v>
      </c>
      <c r="D2157" s="105" t="s">
        <v>107</v>
      </c>
      <c r="E2157" s="106" t="s">
        <v>4785</v>
      </c>
      <c r="F2157" s="107" t="s">
        <v>4786</v>
      </c>
      <c r="G2157" s="108" t="s">
        <v>124</v>
      </c>
      <c r="H2157" s="109">
        <v>20</v>
      </c>
      <c r="I2157" s="110">
        <v>399</v>
      </c>
      <c r="J2157" s="110">
        <f>ROUND(I2157*H2157,2)</f>
        <v>7980</v>
      </c>
      <c r="K2157" s="107" t="s">
        <v>111</v>
      </c>
      <c r="L2157" s="25"/>
      <c r="M2157" s="111" t="s">
        <v>3</v>
      </c>
      <c r="N2157" s="112" t="s">
        <v>37</v>
      </c>
      <c r="O2157" s="113">
        <v>0</v>
      </c>
      <c r="P2157" s="113">
        <f>O2157*H2157</f>
        <v>0</v>
      </c>
      <c r="Q2157" s="113">
        <v>0</v>
      </c>
      <c r="R2157" s="113">
        <f>Q2157*H2157</f>
        <v>0</v>
      </c>
      <c r="S2157" s="113">
        <v>0</v>
      </c>
      <c r="T2157" s="114">
        <f>S2157*H2157</f>
        <v>0</v>
      </c>
      <c r="AR2157" s="115" t="s">
        <v>112</v>
      </c>
      <c r="AT2157" s="115" t="s">
        <v>107</v>
      </c>
      <c r="AU2157" s="115" t="s">
        <v>66</v>
      </c>
      <c r="AY2157" s="13" t="s">
        <v>113</v>
      </c>
      <c r="BE2157" s="116">
        <f>IF(N2157="základní",J2157,0)</f>
        <v>7980</v>
      </c>
      <c r="BF2157" s="116">
        <f>IF(N2157="snížená",J2157,0)</f>
        <v>0</v>
      </c>
      <c r="BG2157" s="116">
        <f>IF(N2157="zákl. přenesená",J2157,0)</f>
        <v>0</v>
      </c>
      <c r="BH2157" s="116">
        <f>IF(N2157="sníž. přenesená",J2157,0)</f>
        <v>0</v>
      </c>
      <c r="BI2157" s="116">
        <f>IF(N2157="nulová",J2157,0)</f>
        <v>0</v>
      </c>
      <c r="BJ2157" s="13" t="s">
        <v>74</v>
      </c>
      <c r="BK2157" s="116">
        <f>ROUND(I2157*H2157,2)</f>
        <v>7980</v>
      </c>
      <c r="BL2157" s="13" t="s">
        <v>112</v>
      </c>
      <c r="BM2157" s="115" t="s">
        <v>4787</v>
      </c>
    </row>
    <row r="2158" spans="2:65" s="1" customFormat="1" ht="19.5">
      <c r="B2158" s="25"/>
      <c r="D2158" s="117" t="s">
        <v>114</v>
      </c>
      <c r="F2158" s="118" t="s">
        <v>4788</v>
      </c>
      <c r="L2158" s="25"/>
      <c r="M2158" s="119"/>
      <c r="T2158" s="46"/>
      <c r="AT2158" s="13" t="s">
        <v>114</v>
      </c>
      <c r="AU2158" s="13" t="s">
        <v>66</v>
      </c>
    </row>
    <row r="2159" spans="2:65" s="1" customFormat="1" ht="16.5" customHeight="1">
      <c r="B2159" s="104"/>
      <c r="C2159" s="105" t="s">
        <v>2448</v>
      </c>
      <c r="D2159" s="105" t="s">
        <v>107</v>
      </c>
      <c r="E2159" s="106" t="s">
        <v>4789</v>
      </c>
      <c r="F2159" s="107" t="s">
        <v>4790</v>
      </c>
      <c r="G2159" s="108" t="s">
        <v>124</v>
      </c>
      <c r="H2159" s="109">
        <v>20</v>
      </c>
      <c r="I2159" s="110">
        <v>392</v>
      </c>
      <c r="J2159" s="110">
        <f>ROUND(I2159*H2159,2)</f>
        <v>7840</v>
      </c>
      <c r="K2159" s="107" t="s">
        <v>111</v>
      </c>
      <c r="L2159" s="25"/>
      <c r="M2159" s="111" t="s">
        <v>3</v>
      </c>
      <c r="N2159" s="112" t="s">
        <v>37</v>
      </c>
      <c r="O2159" s="113">
        <v>0</v>
      </c>
      <c r="P2159" s="113">
        <f>O2159*H2159</f>
        <v>0</v>
      </c>
      <c r="Q2159" s="113">
        <v>0</v>
      </c>
      <c r="R2159" s="113">
        <f>Q2159*H2159</f>
        <v>0</v>
      </c>
      <c r="S2159" s="113">
        <v>0</v>
      </c>
      <c r="T2159" s="114">
        <f>S2159*H2159</f>
        <v>0</v>
      </c>
      <c r="AR2159" s="115" t="s">
        <v>112</v>
      </c>
      <c r="AT2159" s="115" t="s">
        <v>107</v>
      </c>
      <c r="AU2159" s="115" t="s">
        <v>66</v>
      </c>
      <c r="AY2159" s="13" t="s">
        <v>113</v>
      </c>
      <c r="BE2159" s="116">
        <f>IF(N2159="základní",J2159,0)</f>
        <v>7840</v>
      </c>
      <c r="BF2159" s="116">
        <f>IF(N2159="snížená",J2159,0)</f>
        <v>0</v>
      </c>
      <c r="BG2159" s="116">
        <f>IF(N2159="zákl. přenesená",J2159,0)</f>
        <v>0</v>
      </c>
      <c r="BH2159" s="116">
        <f>IF(N2159="sníž. přenesená",J2159,0)</f>
        <v>0</v>
      </c>
      <c r="BI2159" s="116">
        <f>IF(N2159="nulová",J2159,0)</f>
        <v>0</v>
      </c>
      <c r="BJ2159" s="13" t="s">
        <v>74</v>
      </c>
      <c r="BK2159" s="116">
        <f>ROUND(I2159*H2159,2)</f>
        <v>7840</v>
      </c>
      <c r="BL2159" s="13" t="s">
        <v>112</v>
      </c>
      <c r="BM2159" s="115" t="s">
        <v>4791</v>
      </c>
    </row>
    <row r="2160" spans="2:65" s="1" customFormat="1" ht="19.5">
      <c r="B2160" s="25"/>
      <c r="D2160" s="117" t="s">
        <v>114</v>
      </c>
      <c r="F2160" s="118" t="s">
        <v>4792</v>
      </c>
      <c r="L2160" s="25"/>
      <c r="M2160" s="119"/>
      <c r="T2160" s="46"/>
      <c r="AT2160" s="13" t="s">
        <v>114</v>
      </c>
      <c r="AU2160" s="13" t="s">
        <v>66</v>
      </c>
    </row>
    <row r="2161" spans="2:65" s="1" customFormat="1" ht="16.5" customHeight="1">
      <c r="B2161" s="104"/>
      <c r="C2161" s="105" t="s">
        <v>4793</v>
      </c>
      <c r="D2161" s="105" t="s">
        <v>107</v>
      </c>
      <c r="E2161" s="106" t="s">
        <v>4794</v>
      </c>
      <c r="F2161" s="107" t="s">
        <v>4795</v>
      </c>
      <c r="G2161" s="108" t="s">
        <v>124</v>
      </c>
      <c r="H2161" s="109">
        <v>40</v>
      </c>
      <c r="I2161" s="110">
        <v>889</v>
      </c>
      <c r="J2161" s="110">
        <f>ROUND(I2161*H2161,2)</f>
        <v>35560</v>
      </c>
      <c r="K2161" s="107" t="s">
        <v>111</v>
      </c>
      <c r="L2161" s="25"/>
      <c r="M2161" s="111" t="s">
        <v>3</v>
      </c>
      <c r="N2161" s="112" t="s">
        <v>37</v>
      </c>
      <c r="O2161" s="113">
        <v>0</v>
      </c>
      <c r="P2161" s="113">
        <f>O2161*H2161</f>
        <v>0</v>
      </c>
      <c r="Q2161" s="113">
        <v>0</v>
      </c>
      <c r="R2161" s="113">
        <f>Q2161*H2161</f>
        <v>0</v>
      </c>
      <c r="S2161" s="113">
        <v>0</v>
      </c>
      <c r="T2161" s="114">
        <f>S2161*H2161</f>
        <v>0</v>
      </c>
      <c r="AR2161" s="115" t="s">
        <v>112</v>
      </c>
      <c r="AT2161" s="115" t="s">
        <v>107</v>
      </c>
      <c r="AU2161" s="115" t="s">
        <v>66</v>
      </c>
      <c r="AY2161" s="13" t="s">
        <v>113</v>
      </c>
      <c r="BE2161" s="116">
        <f>IF(N2161="základní",J2161,0)</f>
        <v>35560</v>
      </c>
      <c r="BF2161" s="116">
        <f>IF(N2161="snížená",J2161,0)</f>
        <v>0</v>
      </c>
      <c r="BG2161" s="116">
        <f>IF(N2161="zákl. přenesená",J2161,0)</f>
        <v>0</v>
      </c>
      <c r="BH2161" s="116">
        <f>IF(N2161="sníž. přenesená",J2161,0)</f>
        <v>0</v>
      </c>
      <c r="BI2161" s="116">
        <f>IF(N2161="nulová",J2161,0)</f>
        <v>0</v>
      </c>
      <c r="BJ2161" s="13" t="s">
        <v>74</v>
      </c>
      <c r="BK2161" s="116">
        <f>ROUND(I2161*H2161,2)</f>
        <v>35560</v>
      </c>
      <c r="BL2161" s="13" t="s">
        <v>112</v>
      </c>
      <c r="BM2161" s="115" t="s">
        <v>4796</v>
      </c>
    </row>
    <row r="2162" spans="2:65" s="1" customFormat="1" ht="19.5">
      <c r="B2162" s="25"/>
      <c r="D2162" s="117" t="s">
        <v>114</v>
      </c>
      <c r="F2162" s="118" t="s">
        <v>4797</v>
      </c>
      <c r="L2162" s="25"/>
      <c r="M2162" s="119"/>
      <c r="T2162" s="46"/>
      <c r="AT2162" s="13" t="s">
        <v>114</v>
      </c>
      <c r="AU2162" s="13" t="s">
        <v>66</v>
      </c>
    </row>
    <row r="2163" spans="2:65" s="1" customFormat="1" ht="16.5" customHeight="1">
      <c r="B2163" s="104"/>
      <c r="C2163" s="105" t="s">
        <v>2453</v>
      </c>
      <c r="D2163" s="105" t="s">
        <v>107</v>
      </c>
      <c r="E2163" s="106" t="s">
        <v>4798</v>
      </c>
      <c r="F2163" s="107" t="s">
        <v>4799</v>
      </c>
      <c r="G2163" s="108" t="s">
        <v>124</v>
      </c>
      <c r="H2163" s="109">
        <v>100</v>
      </c>
      <c r="I2163" s="110">
        <v>738</v>
      </c>
      <c r="J2163" s="110">
        <f>ROUND(I2163*H2163,2)</f>
        <v>73800</v>
      </c>
      <c r="K2163" s="107" t="s">
        <v>111</v>
      </c>
      <c r="L2163" s="25"/>
      <c r="M2163" s="111" t="s">
        <v>3</v>
      </c>
      <c r="N2163" s="112" t="s">
        <v>37</v>
      </c>
      <c r="O2163" s="113">
        <v>0</v>
      </c>
      <c r="P2163" s="113">
        <f>O2163*H2163</f>
        <v>0</v>
      </c>
      <c r="Q2163" s="113">
        <v>0</v>
      </c>
      <c r="R2163" s="113">
        <f>Q2163*H2163</f>
        <v>0</v>
      </c>
      <c r="S2163" s="113">
        <v>0</v>
      </c>
      <c r="T2163" s="114">
        <f>S2163*H2163</f>
        <v>0</v>
      </c>
      <c r="AR2163" s="115" t="s">
        <v>112</v>
      </c>
      <c r="AT2163" s="115" t="s">
        <v>107</v>
      </c>
      <c r="AU2163" s="115" t="s">
        <v>66</v>
      </c>
      <c r="AY2163" s="13" t="s">
        <v>113</v>
      </c>
      <c r="BE2163" s="116">
        <f>IF(N2163="základní",J2163,0)</f>
        <v>73800</v>
      </c>
      <c r="BF2163" s="116">
        <f>IF(N2163="snížená",J2163,0)</f>
        <v>0</v>
      </c>
      <c r="BG2163" s="116">
        <f>IF(N2163="zákl. přenesená",J2163,0)</f>
        <v>0</v>
      </c>
      <c r="BH2163" s="116">
        <f>IF(N2163="sníž. přenesená",J2163,0)</f>
        <v>0</v>
      </c>
      <c r="BI2163" s="116">
        <f>IF(N2163="nulová",J2163,0)</f>
        <v>0</v>
      </c>
      <c r="BJ2163" s="13" t="s">
        <v>74</v>
      </c>
      <c r="BK2163" s="116">
        <f>ROUND(I2163*H2163,2)</f>
        <v>73800</v>
      </c>
      <c r="BL2163" s="13" t="s">
        <v>112</v>
      </c>
      <c r="BM2163" s="115" t="s">
        <v>4800</v>
      </c>
    </row>
    <row r="2164" spans="2:65" s="1" customFormat="1" ht="19.5">
      <c r="B2164" s="25"/>
      <c r="D2164" s="117" t="s">
        <v>114</v>
      </c>
      <c r="F2164" s="118" t="s">
        <v>4801</v>
      </c>
      <c r="L2164" s="25"/>
      <c r="M2164" s="119"/>
      <c r="T2164" s="46"/>
      <c r="AT2164" s="13" t="s">
        <v>114</v>
      </c>
      <c r="AU2164" s="13" t="s">
        <v>66</v>
      </c>
    </row>
    <row r="2165" spans="2:65" s="1" customFormat="1" ht="16.5" customHeight="1">
      <c r="B2165" s="104"/>
      <c r="C2165" s="105" t="s">
        <v>4802</v>
      </c>
      <c r="D2165" s="105" t="s">
        <v>107</v>
      </c>
      <c r="E2165" s="106" t="s">
        <v>4803</v>
      </c>
      <c r="F2165" s="107" t="s">
        <v>4804</v>
      </c>
      <c r="G2165" s="108" t="s">
        <v>124</v>
      </c>
      <c r="H2165" s="109">
        <v>40</v>
      </c>
      <c r="I2165" s="110">
        <v>1030</v>
      </c>
      <c r="J2165" s="110">
        <f>ROUND(I2165*H2165,2)</f>
        <v>41200</v>
      </c>
      <c r="K2165" s="107" t="s">
        <v>111</v>
      </c>
      <c r="L2165" s="25"/>
      <c r="M2165" s="111" t="s">
        <v>3</v>
      </c>
      <c r="N2165" s="112" t="s">
        <v>37</v>
      </c>
      <c r="O2165" s="113">
        <v>0</v>
      </c>
      <c r="P2165" s="113">
        <f>O2165*H2165</f>
        <v>0</v>
      </c>
      <c r="Q2165" s="113">
        <v>0</v>
      </c>
      <c r="R2165" s="113">
        <f>Q2165*H2165</f>
        <v>0</v>
      </c>
      <c r="S2165" s="113">
        <v>0</v>
      </c>
      <c r="T2165" s="114">
        <f>S2165*H2165</f>
        <v>0</v>
      </c>
      <c r="AR2165" s="115" t="s">
        <v>112</v>
      </c>
      <c r="AT2165" s="115" t="s">
        <v>107</v>
      </c>
      <c r="AU2165" s="115" t="s">
        <v>66</v>
      </c>
      <c r="AY2165" s="13" t="s">
        <v>113</v>
      </c>
      <c r="BE2165" s="116">
        <f>IF(N2165="základní",J2165,0)</f>
        <v>41200</v>
      </c>
      <c r="BF2165" s="116">
        <f>IF(N2165="snížená",J2165,0)</f>
        <v>0</v>
      </c>
      <c r="BG2165" s="116">
        <f>IF(N2165="zákl. přenesená",J2165,0)</f>
        <v>0</v>
      </c>
      <c r="BH2165" s="116">
        <f>IF(N2165="sníž. přenesená",J2165,0)</f>
        <v>0</v>
      </c>
      <c r="BI2165" s="116">
        <f>IF(N2165="nulová",J2165,0)</f>
        <v>0</v>
      </c>
      <c r="BJ2165" s="13" t="s">
        <v>74</v>
      </c>
      <c r="BK2165" s="116">
        <f>ROUND(I2165*H2165,2)</f>
        <v>41200</v>
      </c>
      <c r="BL2165" s="13" t="s">
        <v>112</v>
      </c>
      <c r="BM2165" s="115" t="s">
        <v>4805</v>
      </c>
    </row>
    <row r="2166" spans="2:65" s="1" customFormat="1" ht="19.5">
      <c r="B2166" s="25"/>
      <c r="D2166" s="117" t="s">
        <v>114</v>
      </c>
      <c r="F2166" s="118" t="s">
        <v>4806</v>
      </c>
      <c r="L2166" s="25"/>
      <c r="M2166" s="119"/>
      <c r="T2166" s="46"/>
      <c r="AT2166" s="13" t="s">
        <v>114</v>
      </c>
      <c r="AU2166" s="13" t="s">
        <v>66</v>
      </c>
    </row>
    <row r="2167" spans="2:65" s="1" customFormat="1" ht="16.5" customHeight="1">
      <c r="B2167" s="104"/>
      <c r="C2167" s="105" t="s">
        <v>2457</v>
      </c>
      <c r="D2167" s="105" t="s">
        <v>107</v>
      </c>
      <c r="E2167" s="106" t="s">
        <v>4807</v>
      </c>
      <c r="F2167" s="107" t="s">
        <v>4808</v>
      </c>
      <c r="G2167" s="108" t="s">
        <v>124</v>
      </c>
      <c r="H2167" s="109">
        <v>40</v>
      </c>
      <c r="I2167" s="110">
        <v>80.599999999999994</v>
      </c>
      <c r="J2167" s="110">
        <f>ROUND(I2167*H2167,2)</f>
        <v>3224</v>
      </c>
      <c r="K2167" s="107" t="s">
        <v>111</v>
      </c>
      <c r="L2167" s="25"/>
      <c r="M2167" s="111" t="s">
        <v>3</v>
      </c>
      <c r="N2167" s="112" t="s">
        <v>37</v>
      </c>
      <c r="O2167" s="113">
        <v>0</v>
      </c>
      <c r="P2167" s="113">
        <f>O2167*H2167</f>
        <v>0</v>
      </c>
      <c r="Q2167" s="113">
        <v>0</v>
      </c>
      <c r="R2167" s="113">
        <f>Q2167*H2167</f>
        <v>0</v>
      </c>
      <c r="S2167" s="113">
        <v>0</v>
      </c>
      <c r="T2167" s="114">
        <f>S2167*H2167</f>
        <v>0</v>
      </c>
      <c r="AR2167" s="115" t="s">
        <v>112</v>
      </c>
      <c r="AT2167" s="115" t="s">
        <v>107</v>
      </c>
      <c r="AU2167" s="115" t="s">
        <v>66</v>
      </c>
      <c r="AY2167" s="13" t="s">
        <v>113</v>
      </c>
      <c r="BE2167" s="116">
        <f>IF(N2167="základní",J2167,0)</f>
        <v>3224</v>
      </c>
      <c r="BF2167" s="116">
        <f>IF(N2167="snížená",J2167,0)</f>
        <v>0</v>
      </c>
      <c r="BG2167" s="116">
        <f>IF(N2167="zákl. přenesená",J2167,0)</f>
        <v>0</v>
      </c>
      <c r="BH2167" s="116">
        <f>IF(N2167="sníž. přenesená",J2167,0)</f>
        <v>0</v>
      </c>
      <c r="BI2167" s="116">
        <f>IF(N2167="nulová",J2167,0)</f>
        <v>0</v>
      </c>
      <c r="BJ2167" s="13" t="s">
        <v>74</v>
      </c>
      <c r="BK2167" s="116">
        <f>ROUND(I2167*H2167,2)</f>
        <v>3224</v>
      </c>
      <c r="BL2167" s="13" t="s">
        <v>112</v>
      </c>
      <c r="BM2167" s="115" t="s">
        <v>4809</v>
      </c>
    </row>
    <row r="2168" spans="2:65" s="1" customFormat="1" ht="19.5">
      <c r="B2168" s="25"/>
      <c r="D2168" s="117" t="s">
        <v>114</v>
      </c>
      <c r="F2168" s="118" t="s">
        <v>4810</v>
      </c>
      <c r="L2168" s="25"/>
      <c r="M2168" s="119"/>
      <c r="T2168" s="46"/>
      <c r="AT2168" s="13" t="s">
        <v>114</v>
      </c>
      <c r="AU2168" s="13" t="s">
        <v>66</v>
      </c>
    </row>
    <row r="2169" spans="2:65" s="1" customFormat="1" ht="16.5" customHeight="1">
      <c r="B2169" s="104"/>
      <c r="C2169" s="105" t="s">
        <v>4811</v>
      </c>
      <c r="D2169" s="105" t="s">
        <v>107</v>
      </c>
      <c r="E2169" s="106" t="s">
        <v>4812</v>
      </c>
      <c r="F2169" s="107" t="s">
        <v>4813</v>
      </c>
      <c r="G2169" s="108" t="s">
        <v>124</v>
      </c>
      <c r="H2169" s="109">
        <v>40</v>
      </c>
      <c r="I2169" s="110">
        <v>81.3</v>
      </c>
      <c r="J2169" s="110">
        <f>ROUND(I2169*H2169,2)</f>
        <v>3252</v>
      </c>
      <c r="K2169" s="107" t="s">
        <v>111</v>
      </c>
      <c r="L2169" s="25"/>
      <c r="M2169" s="111" t="s">
        <v>3</v>
      </c>
      <c r="N2169" s="112" t="s">
        <v>37</v>
      </c>
      <c r="O2169" s="113">
        <v>0</v>
      </c>
      <c r="P2169" s="113">
        <f>O2169*H2169</f>
        <v>0</v>
      </c>
      <c r="Q2169" s="113">
        <v>0</v>
      </c>
      <c r="R2169" s="113">
        <f>Q2169*H2169</f>
        <v>0</v>
      </c>
      <c r="S2169" s="113">
        <v>0</v>
      </c>
      <c r="T2169" s="114">
        <f>S2169*H2169</f>
        <v>0</v>
      </c>
      <c r="AR2169" s="115" t="s">
        <v>112</v>
      </c>
      <c r="AT2169" s="115" t="s">
        <v>107</v>
      </c>
      <c r="AU2169" s="115" t="s">
        <v>66</v>
      </c>
      <c r="AY2169" s="13" t="s">
        <v>113</v>
      </c>
      <c r="BE2169" s="116">
        <f>IF(N2169="základní",J2169,0)</f>
        <v>3252</v>
      </c>
      <c r="BF2169" s="116">
        <f>IF(N2169="snížená",J2169,0)</f>
        <v>0</v>
      </c>
      <c r="BG2169" s="116">
        <f>IF(N2169="zákl. přenesená",J2169,0)</f>
        <v>0</v>
      </c>
      <c r="BH2169" s="116">
        <f>IF(N2169="sníž. přenesená",J2169,0)</f>
        <v>0</v>
      </c>
      <c r="BI2169" s="116">
        <f>IF(N2169="nulová",J2169,0)</f>
        <v>0</v>
      </c>
      <c r="BJ2169" s="13" t="s">
        <v>74</v>
      </c>
      <c r="BK2169" s="116">
        <f>ROUND(I2169*H2169,2)</f>
        <v>3252</v>
      </c>
      <c r="BL2169" s="13" t="s">
        <v>112</v>
      </c>
      <c r="BM2169" s="115" t="s">
        <v>4814</v>
      </c>
    </row>
    <row r="2170" spans="2:65" s="1" customFormat="1" ht="19.5">
      <c r="B2170" s="25"/>
      <c r="D2170" s="117" t="s">
        <v>114</v>
      </c>
      <c r="F2170" s="118" t="s">
        <v>4815</v>
      </c>
      <c r="L2170" s="25"/>
      <c r="M2170" s="119"/>
      <c r="T2170" s="46"/>
      <c r="AT2170" s="13" t="s">
        <v>114</v>
      </c>
      <c r="AU2170" s="13" t="s">
        <v>66</v>
      </c>
    </row>
    <row r="2171" spans="2:65" s="1" customFormat="1" ht="16.5" customHeight="1">
      <c r="B2171" s="104"/>
      <c r="C2171" s="105" t="s">
        <v>2462</v>
      </c>
      <c r="D2171" s="105" t="s">
        <v>107</v>
      </c>
      <c r="E2171" s="106" t="s">
        <v>4816</v>
      </c>
      <c r="F2171" s="107" t="s">
        <v>4817</v>
      </c>
      <c r="G2171" s="108" t="s">
        <v>124</v>
      </c>
      <c r="H2171" s="109">
        <v>200</v>
      </c>
      <c r="I2171" s="110">
        <v>56.2</v>
      </c>
      <c r="J2171" s="110">
        <f>ROUND(I2171*H2171,2)</f>
        <v>11240</v>
      </c>
      <c r="K2171" s="107" t="s">
        <v>111</v>
      </c>
      <c r="L2171" s="25"/>
      <c r="M2171" s="111" t="s">
        <v>3</v>
      </c>
      <c r="N2171" s="112" t="s">
        <v>37</v>
      </c>
      <c r="O2171" s="113">
        <v>0</v>
      </c>
      <c r="P2171" s="113">
        <f>O2171*H2171</f>
        <v>0</v>
      </c>
      <c r="Q2171" s="113">
        <v>0</v>
      </c>
      <c r="R2171" s="113">
        <f>Q2171*H2171</f>
        <v>0</v>
      </c>
      <c r="S2171" s="113">
        <v>0</v>
      </c>
      <c r="T2171" s="114">
        <f>S2171*H2171</f>
        <v>0</v>
      </c>
      <c r="AR2171" s="115" t="s">
        <v>112</v>
      </c>
      <c r="AT2171" s="115" t="s">
        <v>107</v>
      </c>
      <c r="AU2171" s="115" t="s">
        <v>66</v>
      </c>
      <c r="AY2171" s="13" t="s">
        <v>113</v>
      </c>
      <c r="BE2171" s="116">
        <f>IF(N2171="základní",J2171,0)</f>
        <v>11240</v>
      </c>
      <c r="BF2171" s="116">
        <f>IF(N2171="snížená",J2171,0)</f>
        <v>0</v>
      </c>
      <c r="BG2171" s="116">
        <f>IF(N2171="zákl. přenesená",J2171,0)</f>
        <v>0</v>
      </c>
      <c r="BH2171" s="116">
        <f>IF(N2171="sníž. přenesená",J2171,0)</f>
        <v>0</v>
      </c>
      <c r="BI2171" s="116">
        <f>IF(N2171="nulová",J2171,0)</f>
        <v>0</v>
      </c>
      <c r="BJ2171" s="13" t="s">
        <v>74</v>
      </c>
      <c r="BK2171" s="116">
        <f>ROUND(I2171*H2171,2)</f>
        <v>11240</v>
      </c>
      <c r="BL2171" s="13" t="s">
        <v>112</v>
      </c>
      <c r="BM2171" s="115" t="s">
        <v>4818</v>
      </c>
    </row>
    <row r="2172" spans="2:65" s="1" customFormat="1" ht="19.5">
      <c r="B2172" s="25"/>
      <c r="D2172" s="117" t="s">
        <v>114</v>
      </c>
      <c r="F2172" s="118" t="s">
        <v>4819</v>
      </c>
      <c r="L2172" s="25"/>
      <c r="M2172" s="119"/>
      <c r="T2172" s="46"/>
      <c r="AT2172" s="13" t="s">
        <v>114</v>
      </c>
      <c r="AU2172" s="13" t="s">
        <v>66</v>
      </c>
    </row>
    <row r="2173" spans="2:65" s="1" customFormat="1" ht="16.5" customHeight="1">
      <c r="B2173" s="104"/>
      <c r="C2173" s="105" t="s">
        <v>4820</v>
      </c>
      <c r="D2173" s="105" t="s">
        <v>107</v>
      </c>
      <c r="E2173" s="106" t="s">
        <v>4821</v>
      </c>
      <c r="F2173" s="107" t="s">
        <v>4822</v>
      </c>
      <c r="G2173" s="108" t="s">
        <v>124</v>
      </c>
      <c r="H2173" s="109">
        <v>40</v>
      </c>
      <c r="I2173" s="110">
        <v>63.4</v>
      </c>
      <c r="J2173" s="110">
        <f>ROUND(I2173*H2173,2)</f>
        <v>2536</v>
      </c>
      <c r="K2173" s="107" t="s">
        <v>111</v>
      </c>
      <c r="L2173" s="25"/>
      <c r="M2173" s="111" t="s">
        <v>3</v>
      </c>
      <c r="N2173" s="112" t="s">
        <v>37</v>
      </c>
      <c r="O2173" s="113">
        <v>0</v>
      </c>
      <c r="P2173" s="113">
        <f>O2173*H2173</f>
        <v>0</v>
      </c>
      <c r="Q2173" s="113">
        <v>0</v>
      </c>
      <c r="R2173" s="113">
        <f>Q2173*H2173</f>
        <v>0</v>
      </c>
      <c r="S2173" s="113">
        <v>0</v>
      </c>
      <c r="T2173" s="114">
        <f>S2173*H2173</f>
        <v>0</v>
      </c>
      <c r="AR2173" s="115" t="s">
        <v>112</v>
      </c>
      <c r="AT2173" s="115" t="s">
        <v>107</v>
      </c>
      <c r="AU2173" s="115" t="s">
        <v>66</v>
      </c>
      <c r="AY2173" s="13" t="s">
        <v>113</v>
      </c>
      <c r="BE2173" s="116">
        <f>IF(N2173="základní",J2173,0)</f>
        <v>2536</v>
      </c>
      <c r="BF2173" s="116">
        <f>IF(N2173="snížená",J2173,0)</f>
        <v>0</v>
      </c>
      <c r="BG2173" s="116">
        <f>IF(N2173="zákl. přenesená",J2173,0)</f>
        <v>0</v>
      </c>
      <c r="BH2173" s="116">
        <f>IF(N2173="sníž. přenesená",J2173,0)</f>
        <v>0</v>
      </c>
      <c r="BI2173" s="116">
        <f>IF(N2173="nulová",J2173,0)</f>
        <v>0</v>
      </c>
      <c r="BJ2173" s="13" t="s">
        <v>74</v>
      </c>
      <c r="BK2173" s="116">
        <f>ROUND(I2173*H2173,2)</f>
        <v>2536</v>
      </c>
      <c r="BL2173" s="13" t="s">
        <v>112</v>
      </c>
      <c r="BM2173" s="115" t="s">
        <v>4823</v>
      </c>
    </row>
    <row r="2174" spans="2:65" s="1" customFormat="1" ht="19.5">
      <c r="B2174" s="25"/>
      <c r="D2174" s="117" t="s">
        <v>114</v>
      </c>
      <c r="F2174" s="118" t="s">
        <v>4824</v>
      </c>
      <c r="L2174" s="25"/>
      <c r="M2174" s="119"/>
      <c r="T2174" s="46"/>
      <c r="AT2174" s="13" t="s">
        <v>114</v>
      </c>
      <c r="AU2174" s="13" t="s">
        <v>66</v>
      </c>
    </row>
    <row r="2175" spans="2:65" s="1" customFormat="1" ht="16.5" customHeight="1">
      <c r="B2175" s="104"/>
      <c r="C2175" s="105" t="s">
        <v>2466</v>
      </c>
      <c r="D2175" s="105" t="s">
        <v>107</v>
      </c>
      <c r="E2175" s="106" t="s">
        <v>4825</v>
      </c>
      <c r="F2175" s="107" t="s">
        <v>4826</v>
      </c>
      <c r="G2175" s="108" t="s">
        <v>124</v>
      </c>
      <c r="H2175" s="109">
        <v>20</v>
      </c>
      <c r="I2175" s="110">
        <v>63.3</v>
      </c>
      <c r="J2175" s="110">
        <f>ROUND(I2175*H2175,2)</f>
        <v>1266</v>
      </c>
      <c r="K2175" s="107" t="s">
        <v>111</v>
      </c>
      <c r="L2175" s="25"/>
      <c r="M2175" s="111" t="s">
        <v>3</v>
      </c>
      <c r="N2175" s="112" t="s">
        <v>37</v>
      </c>
      <c r="O2175" s="113">
        <v>0</v>
      </c>
      <c r="P2175" s="113">
        <f>O2175*H2175</f>
        <v>0</v>
      </c>
      <c r="Q2175" s="113">
        <v>0</v>
      </c>
      <c r="R2175" s="113">
        <f>Q2175*H2175</f>
        <v>0</v>
      </c>
      <c r="S2175" s="113">
        <v>0</v>
      </c>
      <c r="T2175" s="114">
        <f>S2175*H2175</f>
        <v>0</v>
      </c>
      <c r="AR2175" s="115" t="s">
        <v>112</v>
      </c>
      <c r="AT2175" s="115" t="s">
        <v>107</v>
      </c>
      <c r="AU2175" s="115" t="s">
        <v>66</v>
      </c>
      <c r="AY2175" s="13" t="s">
        <v>113</v>
      </c>
      <c r="BE2175" s="116">
        <f>IF(N2175="základní",J2175,0)</f>
        <v>1266</v>
      </c>
      <c r="BF2175" s="116">
        <f>IF(N2175="snížená",J2175,0)</f>
        <v>0</v>
      </c>
      <c r="BG2175" s="116">
        <f>IF(N2175="zákl. přenesená",J2175,0)</f>
        <v>0</v>
      </c>
      <c r="BH2175" s="116">
        <f>IF(N2175="sníž. přenesená",J2175,0)</f>
        <v>0</v>
      </c>
      <c r="BI2175" s="116">
        <f>IF(N2175="nulová",J2175,0)</f>
        <v>0</v>
      </c>
      <c r="BJ2175" s="13" t="s">
        <v>74</v>
      </c>
      <c r="BK2175" s="116">
        <f>ROUND(I2175*H2175,2)</f>
        <v>1266</v>
      </c>
      <c r="BL2175" s="13" t="s">
        <v>112</v>
      </c>
      <c r="BM2175" s="115" t="s">
        <v>4827</v>
      </c>
    </row>
    <row r="2176" spans="2:65" s="1" customFormat="1" ht="19.5">
      <c r="B2176" s="25"/>
      <c r="D2176" s="117" t="s">
        <v>114</v>
      </c>
      <c r="F2176" s="118" t="s">
        <v>4828</v>
      </c>
      <c r="L2176" s="25"/>
      <c r="M2176" s="119"/>
      <c r="T2176" s="46"/>
      <c r="AT2176" s="13" t="s">
        <v>114</v>
      </c>
      <c r="AU2176" s="13" t="s">
        <v>66</v>
      </c>
    </row>
    <row r="2177" spans="2:65" s="1" customFormat="1" ht="16.5" customHeight="1">
      <c r="B2177" s="104"/>
      <c r="C2177" s="105" t="s">
        <v>4829</v>
      </c>
      <c r="D2177" s="105" t="s">
        <v>107</v>
      </c>
      <c r="E2177" s="106" t="s">
        <v>4830</v>
      </c>
      <c r="F2177" s="107" t="s">
        <v>4831</v>
      </c>
      <c r="G2177" s="108" t="s">
        <v>124</v>
      </c>
      <c r="H2177" s="109">
        <v>40</v>
      </c>
      <c r="I2177" s="110">
        <v>98.1</v>
      </c>
      <c r="J2177" s="110">
        <f>ROUND(I2177*H2177,2)</f>
        <v>3924</v>
      </c>
      <c r="K2177" s="107" t="s">
        <v>111</v>
      </c>
      <c r="L2177" s="25"/>
      <c r="M2177" s="111" t="s">
        <v>3</v>
      </c>
      <c r="N2177" s="112" t="s">
        <v>37</v>
      </c>
      <c r="O2177" s="113">
        <v>0</v>
      </c>
      <c r="P2177" s="113">
        <f>O2177*H2177</f>
        <v>0</v>
      </c>
      <c r="Q2177" s="113">
        <v>0</v>
      </c>
      <c r="R2177" s="113">
        <f>Q2177*H2177</f>
        <v>0</v>
      </c>
      <c r="S2177" s="113">
        <v>0</v>
      </c>
      <c r="T2177" s="114">
        <f>S2177*H2177</f>
        <v>0</v>
      </c>
      <c r="AR2177" s="115" t="s">
        <v>112</v>
      </c>
      <c r="AT2177" s="115" t="s">
        <v>107</v>
      </c>
      <c r="AU2177" s="115" t="s">
        <v>66</v>
      </c>
      <c r="AY2177" s="13" t="s">
        <v>113</v>
      </c>
      <c r="BE2177" s="116">
        <f>IF(N2177="základní",J2177,0)</f>
        <v>3924</v>
      </c>
      <c r="BF2177" s="116">
        <f>IF(N2177="snížená",J2177,0)</f>
        <v>0</v>
      </c>
      <c r="BG2177" s="116">
        <f>IF(N2177="zákl. přenesená",J2177,0)</f>
        <v>0</v>
      </c>
      <c r="BH2177" s="116">
        <f>IF(N2177="sníž. přenesená",J2177,0)</f>
        <v>0</v>
      </c>
      <c r="BI2177" s="116">
        <f>IF(N2177="nulová",J2177,0)</f>
        <v>0</v>
      </c>
      <c r="BJ2177" s="13" t="s">
        <v>74</v>
      </c>
      <c r="BK2177" s="116">
        <f>ROUND(I2177*H2177,2)</f>
        <v>3924</v>
      </c>
      <c r="BL2177" s="13" t="s">
        <v>112</v>
      </c>
      <c r="BM2177" s="115" t="s">
        <v>4832</v>
      </c>
    </row>
    <row r="2178" spans="2:65" s="1" customFormat="1" ht="19.5">
      <c r="B2178" s="25"/>
      <c r="D2178" s="117" t="s">
        <v>114</v>
      </c>
      <c r="F2178" s="118" t="s">
        <v>4833</v>
      </c>
      <c r="L2178" s="25"/>
      <c r="M2178" s="119"/>
      <c r="T2178" s="46"/>
      <c r="AT2178" s="13" t="s">
        <v>114</v>
      </c>
      <c r="AU2178" s="13" t="s">
        <v>66</v>
      </c>
    </row>
    <row r="2179" spans="2:65" s="1" customFormat="1" ht="16.5" customHeight="1">
      <c r="B2179" s="104"/>
      <c r="C2179" s="105" t="s">
        <v>2471</v>
      </c>
      <c r="D2179" s="105" t="s">
        <v>107</v>
      </c>
      <c r="E2179" s="106" t="s">
        <v>4834</v>
      </c>
      <c r="F2179" s="107" t="s">
        <v>4835</v>
      </c>
      <c r="G2179" s="108" t="s">
        <v>124</v>
      </c>
      <c r="H2179" s="109">
        <v>40</v>
      </c>
      <c r="I2179" s="110">
        <v>95</v>
      </c>
      <c r="J2179" s="110">
        <f>ROUND(I2179*H2179,2)</f>
        <v>3800</v>
      </c>
      <c r="K2179" s="107" t="s">
        <v>111</v>
      </c>
      <c r="L2179" s="25"/>
      <c r="M2179" s="111" t="s">
        <v>3</v>
      </c>
      <c r="N2179" s="112" t="s">
        <v>37</v>
      </c>
      <c r="O2179" s="113">
        <v>0</v>
      </c>
      <c r="P2179" s="113">
        <f>O2179*H2179</f>
        <v>0</v>
      </c>
      <c r="Q2179" s="113">
        <v>0</v>
      </c>
      <c r="R2179" s="113">
        <f>Q2179*H2179</f>
        <v>0</v>
      </c>
      <c r="S2179" s="113">
        <v>0</v>
      </c>
      <c r="T2179" s="114">
        <f>S2179*H2179</f>
        <v>0</v>
      </c>
      <c r="AR2179" s="115" t="s">
        <v>112</v>
      </c>
      <c r="AT2179" s="115" t="s">
        <v>107</v>
      </c>
      <c r="AU2179" s="115" t="s">
        <v>66</v>
      </c>
      <c r="AY2179" s="13" t="s">
        <v>113</v>
      </c>
      <c r="BE2179" s="116">
        <f>IF(N2179="základní",J2179,0)</f>
        <v>3800</v>
      </c>
      <c r="BF2179" s="116">
        <f>IF(N2179="snížená",J2179,0)</f>
        <v>0</v>
      </c>
      <c r="BG2179" s="116">
        <f>IF(N2179="zákl. přenesená",J2179,0)</f>
        <v>0</v>
      </c>
      <c r="BH2179" s="116">
        <f>IF(N2179="sníž. přenesená",J2179,0)</f>
        <v>0</v>
      </c>
      <c r="BI2179" s="116">
        <f>IF(N2179="nulová",J2179,0)</f>
        <v>0</v>
      </c>
      <c r="BJ2179" s="13" t="s">
        <v>74</v>
      </c>
      <c r="BK2179" s="116">
        <f>ROUND(I2179*H2179,2)</f>
        <v>3800</v>
      </c>
      <c r="BL2179" s="13" t="s">
        <v>112</v>
      </c>
      <c r="BM2179" s="115" t="s">
        <v>4836</v>
      </c>
    </row>
    <row r="2180" spans="2:65" s="1" customFormat="1" ht="19.5">
      <c r="B2180" s="25"/>
      <c r="D2180" s="117" t="s">
        <v>114</v>
      </c>
      <c r="F2180" s="118" t="s">
        <v>4837</v>
      </c>
      <c r="L2180" s="25"/>
      <c r="M2180" s="119"/>
      <c r="T2180" s="46"/>
      <c r="AT2180" s="13" t="s">
        <v>114</v>
      </c>
      <c r="AU2180" s="13" t="s">
        <v>66</v>
      </c>
    </row>
    <row r="2181" spans="2:65" s="1" customFormat="1" ht="16.5" customHeight="1">
      <c r="B2181" s="104"/>
      <c r="C2181" s="105" t="s">
        <v>4838</v>
      </c>
      <c r="D2181" s="105" t="s">
        <v>107</v>
      </c>
      <c r="E2181" s="106" t="s">
        <v>4839</v>
      </c>
      <c r="F2181" s="107" t="s">
        <v>4840</v>
      </c>
      <c r="G2181" s="108" t="s">
        <v>124</v>
      </c>
      <c r="H2181" s="109">
        <v>200</v>
      </c>
      <c r="I2181" s="110">
        <v>84.8</v>
      </c>
      <c r="J2181" s="110">
        <f>ROUND(I2181*H2181,2)</f>
        <v>16960</v>
      </c>
      <c r="K2181" s="107" t="s">
        <v>111</v>
      </c>
      <c r="L2181" s="25"/>
      <c r="M2181" s="111" t="s">
        <v>3</v>
      </c>
      <c r="N2181" s="112" t="s">
        <v>37</v>
      </c>
      <c r="O2181" s="113">
        <v>0</v>
      </c>
      <c r="P2181" s="113">
        <f>O2181*H2181</f>
        <v>0</v>
      </c>
      <c r="Q2181" s="113">
        <v>0</v>
      </c>
      <c r="R2181" s="113">
        <f>Q2181*H2181</f>
        <v>0</v>
      </c>
      <c r="S2181" s="113">
        <v>0</v>
      </c>
      <c r="T2181" s="114">
        <f>S2181*H2181</f>
        <v>0</v>
      </c>
      <c r="AR2181" s="115" t="s">
        <v>112</v>
      </c>
      <c r="AT2181" s="115" t="s">
        <v>107</v>
      </c>
      <c r="AU2181" s="115" t="s">
        <v>66</v>
      </c>
      <c r="AY2181" s="13" t="s">
        <v>113</v>
      </c>
      <c r="BE2181" s="116">
        <f>IF(N2181="základní",J2181,0)</f>
        <v>16960</v>
      </c>
      <c r="BF2181" s="116">
        <f>IF(N2181="snížená",J2181,0)</f>
        <v>0</v>
      </c>
      <c r="BG2181" s="116">
        <f>IF(N2181="zákl. přenesená",J2181,0)</f>
        <v>0</v>
      </c>
      <c r="BH2181" s="116">
        <f>IF(N2181="sníž. přenesená",J2181,0)</f>
        <v>0</v>
      </c>
      <c r="BI2181" s="116">
        <f>IF(N2181="nulová",J2181,0)</f>
        <v>0</v>
      </c>
      <c r="BJ2181" s="13" t="s">
        <v>74</v>
      </c>
      <c r="BK2181" s="116">
        <f>ROUND(I2181*H2181,2)</f>
        <v>16960</v>
      </c>
      <c r="BL2181" s="13" t="s">
        <v>112</v>
      </c>
      <c r="BM2181" s="115" t="s">
        <v>4841</v>
      </c>
    </row>
    <row r="2182" spans="2:65" s="1" customFormat="1" ht="19.5">
      <c r="B2182" s="25"/>
      <c r="D2182" s="117" t="s">
        <v>114</v>
      </c>
      <c r="F2182" s="118" t="s">
        <v>4842</v>
      </c>
      <c r="L2182" s="25"/>
      <c r="M2182" s="119"/>
      <c r="T2182" s="46"/>
      <c r="AT2182" s="13" t="s">
        <v>114</v>
      </c>
      <c r="AU2182" s="13" t="s">
        <v>66</v>
      </c>
    </row>
    <row r="2183" spans="2:65" s="1" customFormat="1" ht="16.5" customHeight="1">
      <c r="B2183" s="104"/>
      <c r="C2183" s="105" t="s">
        <v>2475</v>
      </c>
      <c r="D2183" s="105" t="s">
        <v>107</v>
      </c>
      <c r="E2183" s="106" t="s">
        <v>4843</v>
      </c>
      <c r="F2183" s="107" t="s">
        <v>4844</v>
      </c>
      <c r="G2183" s="108" t="s">
        <v>124</v>
      </c>
      <c r="H2183" s="109">
        <v>40</v>
      </c>
      <c r="I2183" s="110">
        <v>84.8</v>
      </c>
      <c r="J2183" s="110">
        <f>ROUND(I2183*H2183,2)</f>
        <v>3392</v>
      </c>
      <c r="K2183" s="107" t="s">
        <v>111</v>
      </c>
      <c r="L2183" s="25"/>
      <c r="M2183" s="111" t="s">
        <v>3</v>
      </c>
      <c r="N2183" s="112" t="s">
        <v>37</v>
      </c>
      <c r="O2183" s="113">
        <v>0</v>
      </c>
      <c r="P2183" s="113">
        <f>O2183*H2183</f>
        <v>0</v>
      </c>
      <c r="Q2183" s="113">
        <v>0</v>
      </c>
      <c r="R2183" s="113">
        <f>Q2183*H2183</f>
        <v>0</v>
      </c>
      <c r="S2183" s="113">
        <v>0</v>
      </c>
      <c r="T2183" s="114">
        <f>S2183*H2183</f>
        <v>0</v>
      </c>
      <c r="AR2183" s="115" t="s">
        <v>112</v>
      </c>
      <c r="AT2183" s="115" t="s">
        <v>107</v>
      </c>
      <c r="AU2183" s="115" t="s">
        <v>66</v>
      </c>
      <c r="AY2183" s="13" t="s">
        <v>113</v>
      </c>
      <c r="BE2183" s="116">
        <f>IF(N2183="základní",J2183,0)</f>
        <v>3392</v>
      </c>
      <c r="BF2183" s="116">
        <f>IF(N2183="snížená",J2183,0)</f>
        <v>0</v>
      </c>
      <c r="BG2183" s="116">
        <f>IF(N2183="zákl. přenesená",J2183,0)</f>
        <v>0</v>
      </c>
      <c r="BH2183" s="116">
        <f>IF(N2183="sníž. přenesená",J2183,0)</f>
        <v>0</v>
      </c>
      <c r="BI2183" s="116">
        <f>IF(N2183="nulová",J2183,0)</f>
        <v>0</v>
      </c>
      <c r="BJ2183" s="13" t="s">
        <v>74</v>
      </c>
      <c r="BK2183" s="116">
        <f>ROUND(I2183*H2183,2)</f>
        <v>3392</v>
      </c>
      <c r="BL2183" s="13" t="s">
        <v>112</v>
      </c>
      <c r="BM2183" s="115" t="s">
        <v>4845</v>
      </c>
    </row>
    <row r="2184" spans="2:65" s="1" customFormat="1" ht="19.5">
      <c r="B2184" s="25"/>
      <c r="D2184" s="117" t="s">
        <v>114</v>
      </c>
      <c r="F2184" s="118" t="s">
        <v>4846</v>
      </c>
      <c r="L2184" s="25"/>
      <c r="M2184" s="119"/>
      <c r="T2184" s="46"/>
      <c r="AT2184" s="13" t="s">
        <v>114</v>
      </c>
      <c r="AU2184" s="13" t="s">
        <v>66</v>
      </c>
    </row>
    <row r="2185" spans="2:65" s="1" customFormat="1" ht="16.5" customHeight="1">
      <c r="B2185" s="104"/>
      <c r="C2185" s="105" t="s">
        <v>4847</v>
      </c>
      <c r="D2185" s="105" t="s">
        <v>107</v>
      </c>
      <c r="E2185" s="106" t="s">
        <v>4848</v>
      </c>
      <c r="F2185" s="107" t="s">
        <v>4849</v>
      </c>
      <c r="G2185" s="108" t="s">
        <v>110</v>
      </c>
      <c r="H2185" s="109">
        <v>2</v>
      </c>
      <c r="I2185" s="110">
        <v>254</v>
      </c>
      <c r="J2185" s="110">
        <f>ROUND(I2185*H2185,2)</f>
        <v>508</v>
      </c>
      <c r="K2185" s="107" t="s">
        <v>111</v>
      </c>
      <c r="L2185" s="25"/>
      <c r="M2185" s="111" t="s">
        <v>3</v>
      </c>
      <c r="N2185" s="112" t="s">
        <v>37</v>
      </c>
      <c r="O2185" s="113">
        <v>0</v>
      </c>
      <c r="P2185" s="113">
        <f>O2185*H2185</f>
        <v>0</v>
      </c>
      <c r="Q2185" s="113">
        <v>0</v>
      </c>
      <c r="R2185" s="113">
        <f>Q2185*H2185</f>
        <v>0</v>
      </c>
      <c r="S2185" s="113">
        <v>0</v>
      </c>
      <c r="T2185" s="114">
        <f>S2185*H2185</f>
        <v>0</v>
      </c>
      <c r="AR2185" s="115" t="s">
        <v>112</v>
      </c>
      <c r="AT2185" s="115" t="s">
        <v>107</v>
      </c>
      <c r="AU2185" s="115" t="s">
        <v>66</v>
      </c>
      <c r="AY2185" s="13" t="s">
        <v>113</v>
      </c>
      <c r="BE2185" s="116">
        <f>IF(N2185="základní",J2185,0)</f>
        <v>508</v>
      </c>
      <c r="BF2185" s="116">
        <f>IF(N2185="snížená",J2185,0)</f>
        <v>0</v>
      </c>
      <c r="BG2185" s="116">
        <f>IF(N2185="zákl. přenesená",J2185,0)</f>
        <v>0</v>
      </c>
      <c r="BH2185" s="116">
        <f>IF(N2185="sníž. přenesená",J2185,0)</f>
        <v>0</v>
      </c>
      <c r="BI2185" s="116">
        <f>IF(N2185="nulová",J2185,0)</f>
        <v>0</v>
      </c>
      <c r="BJ2185" s="13" t="s">
        <v>74</v>
      </c>
      <c r="BK2185" s="116">
        <f>ROUND(I2185*H2185,2)</f>
        <v>508</v>
      </c>
      <c r="BL2185" s="13" t="s">
        <v>112</v>
      </c>
      <c r="BM2185" s="115" t="s">
        <v>4850</v>
      </c>
    </row>
    <row r="2186" spans="2:65" s="1" customFormat="1" ht="19.5">
      <c r="B2186" s="25"/>
      <c r="D2186" s="117" t="s">
        <v>114</v>
      </c>
      <c r="F2186" s="118" t="s">
        <v>4851</v>
      </c>
      <c r="L2186" s="25"/>
      <c r="M2186" s="119"/>
      <c r="T2186" s="46"/>
      <c r="AT2186" s="13" t="s">
        <v>114</v>
      </c>
      <c r="AU2186" s="13" t="s">
        <v>66</v>
      </c>
    </row>
    <row r="2187" spans="2:65" s="1" customFormat="1" ht="16.5" customHeight="1">
      <c r="B2187" s="104"/>
      <c r="C2187" s="105" t="s">
        <v>2480</v>
      </c>
      <c r="D2187" s="105" t="s">
        <v>107</v>
      </c>
      <c r="E2187" s="106" t="s">
        <v>4852</v>
      </c>
      <c r="F2187" s="107" t="s">
        <v>4853</v>
      </c>
      <c r="G2187" s="108" t="s">
        <v>110</v>
      </c>
      <c r="H2187" s="109">
        <v>2</v>
      </c>
      <c r="I2187" s="110">
        <v>192</v>
      </c>
      <c r="J2187" s="110">
        <f>ROUND(I2187*H2187,2)</f>
        <v>384</v>
      </c>
      <c r="K2187" s="107" t="s">
        <v>111</v>
      </c>
      <c r="L2187" s="25"/>
      <c r="M2187" s="111" t="s">
        <v>3</v>
      </c>
      <c r="N2187" s="112" t="s">
        <v>37</v>
      </c>
      <c r="O2187" s="113">
        <v>0</v>
      </c>
      <c r="P2187" s="113">
        <f>O2187*H2187</f>
        <v>0</v>
      </c>
      <c r="Q2187" s="113">
        <v>0</v>
      </c>
      <c r="R2187" s="113">
        <f>Q2187*H2187</f>
        <v>0</v>
      </c>
      <c r="S2187" s="113">
        <v>0</v>
      </c>
      <c r="T2187" s="114">
        <f>S2187*H2187</f>
        <v>0</v>
      </c>
      <c r="AR2187" s="115" t="s">
        <v>112</v>
      </c>
      <c r="AT2187" s="115" t="s">
        <v>107</v>
      </c>
      <c r="AU2187" s="115" t="s">
        <v>66</v>
      </c>
      <c r="AY2187" s="13" t="s">
        <v>113</v>
      </c>
      <c r="BE2187" s="116">
        <f>IF(N2187="základní",J2187,0)</f>
        <v>384</v>
      </c>
      <c r="BF2187" s="116">
        <f>IF(N2187="snížená",J2187,0)</f>
        <v>0</v>
      </c>
      <c r="BG2187" s="116">
        <f>IF(N2187="zákl. přenesená",J2187,0)</f>
        <v>0</v>
      </c>
      <c r="BH2187" s="116">
        <f>IF(N2187="sníž. přenesená",J2187,0)</f>
        <v>0</v>
      </c>
      <c r="BI2187" s="116">
        <f>IF(N2187="nulová",J2187,0)</f>
        <v>0</v>
      </c>
      <c r="BJ2187" s="13" t="s">
        <v>74</v>
      </c>
      <c r="BK2187" s="116">
        <f>ROUND(I2187*H2187,2)</f>
        <v>384</v>
      </c>
      <c r="BL2187" s="13" t="s">
        <v>112</v>
      </c>
      <c r="BM2187" s="115" t="s">
        <v>4854</v>
      </c>
    </row>
    <row r="2188" spans="2:65" s="1" customFormat="1" ht="19.5">
      <c r="B2188" s="25"/>
      <c r="D2188" s="117" t="s">
        <v>114</v>
      </c>
      <c r="F2188" s="118" t="s">
        <v>4855</v>
      </c>
      <c r="L2188" s="25"/>
      <c r="M2188" s="119"/>
      <c r="T2188" s="46"/>
      <c r="AT2188" s="13" t="s">
        <v>114</v>
      </c>
      <c r="AU2188" s="13" t="s">
        <v>66</v>
      </c>
    </row>
    <row r="2189" spans="2:65" s="1" customFormat="1" ht="16.5" customHeight="1">
      <c r="B2189" s="104"/>
      <c r="C2189" s="105" t="s">
        <v>4856</v>
      </c>
      <c r="D2189" s="105" t="s">
        <v>107</v>
      </c>
      <c r="E2189" s="106" t="s">
        <v>4857</v>
      </c>
      <c r="F2189" s="107" t="s">
        <v>4858</v>
      </c>
      <c r="G2189" s="108" t="s">
        <v>110</v>
      </c>
      <c r="H2189" s="109">
        <v>10</v>
      </c>
      <c r="I2189" s="110">
        <v>192</v>
      </c>
      <c r="J2189" s="110">
        <f>ROUND(I2189*H2189,2)</f>
        <v>1920</v>
      </c>
      <c r="K2189" s="107" t="s">
        <v>111</v>
      </c>
      <c r="L2189" s="25"/>
      <c r="M2189" s="111" t="s">
        <v>3</v>
      </c>
      <c r="N2189" s="112" t="s">
        <v>37</v>
      </c>
      <c r="O2189" s="113">
        <v>0</v>
      </c>
      <c r="P2189" s="113">
        <f>O2189*H2189</f>
        <v>0</v>
      </c>
      <c r="Q2189" s="113">
        <v>0</v>
      </c>
      <c r="R2189" s="113">
        <f>Q2189*H2189</f>
        <v>0</v>
      </c>
      <c r="S2189" s="113">
        <v>0</v>
      </c>
      <c r="T2189" s="114">
        <f>S2189*H2189</f>
        <v>0</v>
      </c>
      <c r="AR2189" s="115" t="s">
        <v>112</v>
      </c>
      <c r="AT2189" s="115" t="s">
        <v>107</v>
      </c>
      <c r="AU2189" s="115" t="s">
        <v>66</v>
      </c>
      <c r="AY2189" s="13" t="s">
        <v>113</v>
      </c>
      <c r="BE2189" s="116">
        <f>IF(N2189="základní",J2189,0)</f>
        <v>1920</v>
      </c>
      <c r="BF2189" s="116">
        <f>IF(N2189="snížená",J2189,0)</f>
        <v>0</v>
      </c>
      <c r="BG2189" s="116">
        <f>IF(N2189="zákl. přenesená",J2189,0)</f>
        <v>0</v>
      </c>
      <c r="BH2189" s="116">
        <f>IF(N2189="sníž. přenesená",J2189,0)</f>
        <v>0</v>
      </c>
      <c r="BI2189" s="116">
        <f>IF(N2189="nulová",J2189,0)</f>
        <v>0</v>
      </c>
      <c r="BJ2189" s="13" t="s">
        <v>74</v>
      </c>
      <c r="BK2189" s="116">
        <f>ROUND(I2189*H2189,2)</f>
        <v>1920</v>
      </c>
      <c r="BL2189" s="13" t="s">
        <v>112</v>
      </c>
      <c r="BM2189" s="115" t="s">
        <v>4859</v>
      </c>
    </row>
    <row r="2190" spans="2:65" s="1" customFormat="1" ht="19.5">
      <c r="B2190" s="25"/>
      <c r="D2190" s="117" t="s">
        <v>114</v>
      </c>
      <c r="F2190" s="118" t="s">
        <v>4860</v>
      </c>
      <c r="L2190" s="25"/>
      <c r="M2190" s="119"/>
      <c r="T2190" s="46"/>
      <c r="AT2190" s="13" t="s">
        <v>114</v>
      </c>
      <c r="AU2190" s="13" t="s">
        <v>66</v>
      </c>
    </row>
    <row r="2191" spans="2:65" s="1" customFormat="1" ht="16.5" customHeight="1">
      <c r="B2191" s="104"/>
      <c r="C2191" s="105" t="s">
        <v>2484</v>
      </c>
      <c r="D2191" s="105" t="s">
        <v>107</v>
      </c>
      <c r="E2191" s="106" t="s">
        <v>4861</v>
      </c>
      <c r="F2191" s="107" t="s">
        <v>4862</v>
      </c>
      <c r="G2191" s="108" t="s">
        <v>110</v>
      </c>
      <c r="H2191" s="109">
        <v>10</v>
      </c>
      <c r="I2191" s="110">
        <v>192</v>
      </c>
      <c r="J2191" s="110">
        <f>ROUND(I2191*H2191,2)</f>
        <v>1920</v>
      </c>
      <c r="K2191" s="107" t="s">
        <v>111</v>
      </c>
      <c r="L2191" s="25"/>
      <c r="M2191" s="111" t="s">
        <v>3</v>
      </c>
      <c r="N2191" s="112" t="s">
        <v>37</v>
      </c>
      <c r="O2191" s="113">
        <v>0</v>
      </c>
      <c r="P2191" s="113">
        <f>O2191*H2191</f>
        <v>0</v>
      </c>
      <c r="Q2191" s="113">
        <v>0</v>
      </c>
      <c r="R2191" s="113">
        <f>Q2191*H2191</f>
        <v>0</v>
      </c>
      <c r="S2191" s="113">
        <v>0</v>
      </c>
      <c r="T2191" s="114">
        <f>S2191*H2191</f>
        <v>0</v>
      </c>
      <c r="AR2191" s="115" t="s">
        <v>112</v>
      </c>
      <c r="AT2191" s="115" t="s">
        <v>107</v>
      </c>
      <c r="AU2191" s="115" t="s">
        <v>66</v>
      </c>
      <c r="AY2191" s="13" t="s">
        <v>113</v>
      </c>
      <c r="BE2191" s="116">
        <f>IF(N2191="základní",J2191,0)</f>
        <v>1920</v>
      </c>
      <c r="BF2191" s="116">
        <f>IF(N2191="snížená",J2191,0)</f>
        <v>0</v>
      </c>
      <c r="BG2191" s="116">
        <f>IF(N2191="zákl. přenesená",J2191,0)</f>
        <v>0</v>
      </c>
      <c r="BH2191" s="116">
        <f>IF(N2191="sníž. přenesená",J2191,0)</f>
        <v>0</v>
      </c>
      <c r="BI2191" s="116">
        <f>IF(N2191="nulová",J2191,0)</f>
        <v>0</v>
      </c>
      <c r="BJ2191" s="13" t="s">
        <v>74</v>
      </c>
      <c r="BK2191" s="116">
        <f>ROUND(I2191*H2191,2)</f>
        <v>1920</v>
      </c>
      <c r="BL2191" s="13" t="s">
        <v>112</v>
      </c>
      <c r="BM2191" s="115" t="s">
        <v>4863</v>
      </c>
    </row>
    <row r="2192" spans="2:65" s="1" customFormat="1" ht="19.5">
      <c r="B2192" s="25"/>
      <c r="D2192" s="117" t="s">
        <v>114</v>
      </c>
      <c r="F2192" s="118" t="s">
        <v>4864</v>
      </c>
      <c r="L2192" s="25"/>
      <c r="M2192" s="119"/>
      <c r="T2192" s="46"/>
      <c r="AT2192" s="13" t="s">
        <v>114</v>
      </c>
      <c r="AU2192" s="13" t="s">
        <v>66</v>
      </c>
    </row>
    <row r="2193" spans="2:65" s="1" customFormat="1" ht="16.5" customHeight="1">
      <c r="B2193" s="104"/>
      <c r="C2193" s="105" t="s">
        <v>4865</v>
      </c>
      <c r="D2193" s="105" t="s">
        <v>107</v>
      </c>
      <c r="E2193" s="106" t="s">
        <v>4866</v>
      </c>
      <c r="F2193" s="107" t="s">
        <v>4867</v>
      </c>
      <c r="G2193" s="108" t="s">
        <v>110</v>
      </c>
      <c r="H2193" s="109">
        <v>2</v>
      </c>
      <c r="I2193" s="110">
        <v>192</v>
      </c>
      <c r="J2193" s="110">
        <f>ROUND(I2193*H2193,2)</f>
        <v>384</v>
      </c>
      <c r="K2193" s="107" t="s">
        <v>111</v>
      </c>
      <c r="L2193" s="25"/>
      <c r="M2193" s="111" t="s">
        <v>3</v>
      </c>
      <c r="N2193" s="112" t="s">
        <v>37</v>
      </c>
      <c r="O2193" s="113">
        <v>0</v>
      </c>
      <c r="P2193" s="113">
        <f>O2193*H2193</f>
        <v>0</v>
      </c>
      <c r="Q2193" s="113">
        <v>0</v>
      </c>
      <c r="R2193" s="113">
        <f>Q2193*H2193</f>
        <v>0</v>
      </c>
      <c r="S2193" s="113">
        <v>0</v>
      </c>
      <c r="T2193" s="114">
        <f>S2193*H2193</f>
        <v>0</v>
      </c>
      <c r="AR2193" s="115" t="s">
        <v>112</v>
      </c>
      <c r="AT2193" s="115" t="s">
        <v>107</v>
      </c>
      <c r="AU2193" s="115" t="s">
        <v>66</v>
      </c>
      <c r="AY2193" s="13" t="s">
        <v>113</v>
      </c>
      <c r="BE2193" s="116">
        <f>IF(N2193="základní",J2193,0)</f>
        <v>384</v>
      </c>
      <c r="BF2193" s="116">
        <f>IF(N2193="snížená",J2193,0)</f>
        <v>0</v>
      </c>
      <c r="BG2193" s="116">
        <f>IF(N2193="zákl. přenesená",J2193,0)</f>
        <v>0</v>
      </c>
      <c r="BH2193" s="116">
        <f>IF(N2193="sníž. přenesená",J2193,0)</f>
        <v>0</v>
      </c>
      <c r="BI2193" s="116">
        <f>IF(N2193="nulová",J2193,0)</f>
        <v>0</v>
      </c>
      <c r="BJ2193" s="13" t="s">
        <v>74</v>
      </c>
      <c r="BK2193" s="116">
        <f>ROUND(I2193*H2193,2)</f>
        <v>384</v>
      </c>
      <c r="BL2193" s="13" t="s">
        <v>112</v>
      </c>
      <c r="BM2193" s="115" t="s">
        <v>4868</v>
      </c>
    </row>
    <row r="2194" spans="2:65" s="1" customFormat="1" ht="19.5">
      <c r="B2194" s="25"/>
      <c r="D2194" s="117" t="s">
        <v>114</v>
      </c>
      <c r="F2194" s="118" t="s">
        <v>4869</v>
      </c>
      <c r="L2194" s="25"/>
      <c r="M2194" s="119"/>
      <c r="T2194" s="46"/>
      <c r="AT2194" s="13" t="s">
        <v>114</v>
      </c>
      <c r="AU2194" s="13" t="s">
        <v>66</v>
      </c>
    </row>
    <row r="2195" spans="2:65" s="1" customFormat="1" ht="16.5" customHeight="1">
      <c r="B2195" s="104"/>
      <c r="C2195" s="105" t="s">
        <v>2489</v>
      </c>
      <c r="D2195" s="105" t="s">
        <v>107</v>
      </c>
      <c r="E2195" s="106" t="s">
        <v>4870</v>
      </c>
      <c r="F2195" s="107" t="s">
        <v>4871</v>
      </c>
      <c r="G2195" s="108" t="s">
        <v>110</v>
      </c>
      <c r="H2195" s="109">
        <v>2</v>
      </c>
      <c r="I2195" s="110">
        <v>192</v>
      </c>
      <c r="J2195" s="110">
        <f>ROUND(I2195*H2195,2)</f>
        <v>384</v>
      </c>
      <c r="K2195" s="107" t="s">
        <v>111</v>
      </c>
      <c r="L2195" s="25"/>
      <c r="M2195" s="111" t="s">
        <v>3</v>
      </c>
      <c r="N2195" s="112" t="s">
        <v>37</v>
      </c>
      <c r="O2195" s="113">
        <v>0</v>
      </c>
      <c r="P2195" s="113">
        <f>O2195*H2195</f>
        <v>0</v>
      </c>
      <c r="Q2195" s="113">
        <v>0</v>
      </c>
      <c r="R2195" s="113">
        <f>Q2195*H2195</f>
        <v>0</v>
      </c>
      <c r="S2195" s="113">
        <v>0</v>
      </c>
      <c r="T2195" s="114">
        <f>S2195*H2195</f>
        <v>0</v>
      </c>
      <c r="AR2195" s="115" t="s">
        <v>112</v>
      </c>
      <c r="AT2195" s="115" t="s">
        <v>107</v>
      </c>
      <c r="AU2195" s="115" t="s">
        <v>66</v>
      </c>
      <c r="AY2195" s="13" t="s">
        <v>113</v>
      </c>
      <c r="BE2195" s="116">
        <f>IF(N2195="základní",J2195,0)</f>
        <v>384</v>
      </c>
      <c r="BF2195" s="116">
        <f>IF(N2195="snížená",J2195,0)</f>
        <v>0</v>
      </c>
      <c r="BG2195" s="116">
        <f>IF(N2195="zákl. přenesená",J2195,0)</f>
        <v>0</v>
      </c>
      <c r="BH2195" s="116">
        <f>IF(N2195="sníž. přenesená",J2195,0)</f>
        <v>0</v>
      </c>
      <c r="BI2195" s="116">
        <f>IF(N2195="nulová",J2195,0)</f>
        <v>0</v>
      </c>
      <c r="BJ2195" s="13" t="s">
        <v>74</v>
      </c>
      <c r="BK2195" s="116">
        <f>ROUND(I2195*H2195,2)</f>
        <v>384</v>
      </c>
      <c r="BL2195" s="13" t="s">
        <v>112</v>
      </c>
      <c r="BM2195" s="115" t="s">
        <v>4872</v>
      </c>
    </row>
    <row r="2196" spans="2:65" s="1" customFormat="1" ht="19.5">
      <c r="B2196" s="25"/>
      <c r="D2196" s="117" t="s">
        <v>114</v>
      </c>
      <c r="F2196" s="118" t="s">
        <v>4873</v>
      </c>
      <c r="L2196" s="25"/>
      <c r="M2196" s="119"/>
      <c r="T2196" s="46"/>
      <c r="AT2196" s="13" t="s">
        <v>114</v>
      </c>
      <c r="AU2196" s="13" t="s">
        <v>66</v>
      </c>
    </row>
    <row r="2197" spans="2:65" s="1" customFormat="1" ht="16.5" customHeight="1">
      <c r="B2197" s="104"/>
      <c r="C2197" s="105" t="s">
        <v>4874</v>
      </c>
      <c r="D2197" s="105" t="s">
        <v>107</v>
      </c>
      <c r="E2197" s="106" t="s">
        <v>4875</v>
      </c>
      <c r="F2197" s="107" t="s">
        <v>4876</v>
      </c>
      <c r="G2197" s="108" t="s">
        <v>110</v>
      </c>
      <c r="H2197" s="109">
        <v>2</v>
      </c>
      <c r="I2197" s="110">
        <v>254</v>
      </c>
      <c r="J2197" s="110">
        <f>ROUND(I2197*H2197,2)</f>
        <v>508</v>
      </c>
      <c r="K2197" s="107" t="s">
        <v>111</v>
      </c>
      <c r="L2197" s="25"/>
      <c r="M2197" s="111" t="s">
        <v>3</v>
      </c>
      <c r="N2197" s="112" t="s">
        <v>37</v>
      </c>
      <c r="O2197" s="113">
        <v>0</v>
      </c>
      <c r="P2197" s="113">
        <f>O2197*H2197</f>
        <v>0</v>
      </c>
      <c r="Q2197" s="113">
        <v>0</v>
      </c>
      <c r="R2197" s="113">
        <f>Q2197*H2197</f>
        <v>0</v>
      </c>
      <c r="S2197" s="113">
        <v>0</v>
      </c>
      <c r="T2197" s="114">
        <f>S2197*H2197</f>
        <v>0</v>
      </c>
      <c r="AR2197" s="115" t="s">
        <v>112</v>
      </c>
      <c r="AT2197" s="115" t="s">
        <v>107</v>
      </c>
      <c r="AU2197" s="115" t="s">
        <v>66</v>
      </c>
      <c r="AY2197" s="13" t="s">
        <v>113</v>
      </c>
      <c r="BE2197" s="116">
        <f>IF(N2197="základní",J2197,0)</f>
        <v>508</v>
      </c>
      <c r="BF2197" s="116">
        <f>IF(N2197="snížená",J2197,0)</f>
        <v>0</v>
      </c>
      <c r="BG2197" s="116">
        <f>IF(N2197="zákl. přenesená",J2197,0)</f>
        <v>0</v>
      </c>
      <c r="BH2197" s="116">
        <f>IF(N2197="sníž. přenesená",J2197,0)</f>
        <v>0</v>
      </c>
      <c r="BI2197" s="116">
        <f>IF(N2197="nulová",J2197,0)</f>
        <v>0</v>
      </c>
      <c r="BJ2197" s="13" t="s">
        <v>74</v>
      </c>
      <c r="BK2197" s="116">
        <f>ROUND(I2197*H2197,2)</f>
        <v>508</v>
      </c>
      <c r="BL2197" s="13" t="s">
        <v>112</v>
      </c>
      <c r="BM2197" s="115" t="s">
        <v>4877</v>
      </c>
    </row>
    <row r="2198" spans="2:65" s="1" customFormat="1" ht="19.5">
      <c r="B2198" s="25"/>
      <c r="D2198" s="117" t="s">
        <v>114</v>
      </c>
      <c r="F2198" s="118" t="s">
        <v>4878</v>
      </c>
      <c r="L2198" s="25"/>
      <c r="M2198" s="119"/>
      <c r="T2198" s="46"/>
      <c r="AT2198" s="13" t="s">
        <v>114</v>
      </c>
      <c r="AU2198" s="13" t="s">
        <v>66</v>
      </c>
    </row>
    <row r="2199" spans="2:65" s="1" customFormat="1" ht="16.5" customHeight="1">
      <c r="B2199" s="104"/>
      <c r="C2199" s="105" t="s">
        <v>2493</v>
      </c>
      <c r="D2199" s="105" t="s">
        <v>107</v>
      </c>
      <c r="E2199" s="106" t="s">
        <v>4879</v>
      </c>
      <c r="F2199" s="107" t="s">
        <v>4880</v>
      </c>
      <c r="G2199" s="108" t="s">
        <v>110</v>
      </c>
      <c r="H2199" s="109">
        <v>30</v>
      </c>
      <c r="I2199" s="110">
        <v>192</v>
      </c>
      <c r="J2199" s="110">
        <f>ROUND(I2199*H2199,2)</f>
        <v>5760</v>
      </c>
      <c r="K2199" s="107" t="s">
        <v>111</v>
      </c>
      <c r="L2199" s="25"/>
      <c r="M2199" s="111" t="s">
        <v>3</v>
      </c>
      <c r="N2199" s="112" t="s">
        <v>37</v>
      </c>
      <c r="O2199" s="113">
        <v>0</v>
      </c>
      <c r="P2199" s="113">
        <f>O2199*H2199</f>
        <v>0</v>
      </c>
      <c r="Q2199" s="113">
        <v>0</v>
      </c>
      <c r="R2199" s="113">
        <f>Q2199*H2199</f>
        <v>0</v>
      </c>
      <c r="S2199" s="113">
        <v>0</v>
      </c>
      <c r="T2199" s="114">
        <f>S2199*H2199</f>
        <v>0</v>
      </c>
      <c r="AR2199" s="115" t="s">
        <v>112</v>
      </c>
      <c r="AT2199" s="115" t="s">
        <v>107</v>
      </c>
      <c r="AU2199" s="115" t="s">
        <v>66</v>
      </c>
      <c r="AY2199" s="13" t="s">
        <v>113</v>
      </c>
      <c r="BE2199" s="116">
        <f>IF(N2199="základní",J2199,0)</f>
        <v>5760</v>
      </c>
      <c r="BF2199" s="116">
        <f>IF(N2199="snížená",J2199,0)</f>
        <v>0</v>
      </c>
      <c r="BG2199" s="116">
        <f>IF(N2199="zákl. přenesená",J2199,0)</f>
        <v>0</v>
      </c>
      <c r="BH2199" s="116">
        <f>IF(N2199="sníž. přenesená",J2199,0)</f>
        <v>0</v>
      </c>
      <c r="BI2199" s="116">
        <f>IF(N2199="nulová",J2199,0)</f>
        <v>0</v>
      </c>
      <c r="BJ2199" s="13" t="s">
        <v>74</v>
      </c>
      <c r="BK2199" s="116">
        <f>ROUND(I2199*H2199,2)</f>
        <v>5760</v>
      </c>
      <c r="BL2199" s="13" t="s">
        <v>112</v>
      </c>
      <c r="BM2199" s="115" t="s">
        <v>4881</v>
      </c>
    </row>
    <row r="2200" spans="2:65" s="1" customFormat="1" ht="19.5">
      <c r="B2200" s="25"/>
      <c r="D2200" s="117" t="s">
        <v>114</v>
      </c>
      <c r="F2200" s="118" t="s">
        <v>4882</v>
      </c>
      <c r="L2200" s="25"/>
      <c r="M2200" s="119"/>
      <c r="T2200" s="46"/>
      <c r="AT2200" s="13" t="s">
        <v>114</v>
      </c>
      <c r="AU2200" s="13" t="s">
        <v>66</v>
      </c>
    </row>
    <row r="2201" spans="2:65" s="1" customFormat="1" ht="16.5" customHeight="1">
      <c r="B2201" s="104"/>
      <c r="C2201" s="105" t="s">
        <v>4883</v>
      </c>
      <c r="D2201" s="105" t="s">
        <v>107</v>
      </c>
      <c r="E2201" s="106" t="s">
        <v>4884</v>
      </c>
      <c r="F2201" s="107" t="s">
        <v>4885</v>
      </c>
      <c r="G2201" s="108" t="s">
        <v>110</v>
      </c>
      <c r="H2201" s="109">
        <v>2</v>
      </c>
      <c r="I2201" s="110">
        <v>254</v>
      </c>
      <c r="J2201" s="110">
        <f>ROUND(I2201*H2201,2)</f>
        <v>508</v>
      </c>
      <c r="K2201" s="107" t="s">
        <v>111</v>
      </c>
      <c r="L2201" s="25"/>
      <c r="M2201" s="111" t="s">
        <v>3</v>
      </c>
      <c r="N2201" s="112" t="s">
        <v>37</v>
      </c>
      <c r="O2201" s="113">
        <v>0</v>
      </c>
      <c r="P2201" s="113">
        <f>O2201*H2201</f>
        <v>0</v>
      </c>
      <c r="Q2201" s="113">
        <v>0</v>
      </c>
      <c r="R2201" s="113">
        <f>Q2201*H2201</f>
        <v>0</v>
      </c>
      <c r="S2201" s="113">
        <v>0</v>
      </c>
      <c r="T2201" s="114">
        <f>S2201*H2201</f>
        <v>0</v>
      </c>
      <c r="AR2201" s="115" t="s">
        <v>112</v>
      </c>
      <c r="AT2201" s="115" t="s">
        <v>107</v>
      </c>
      <c r="AU2201" s="115" t="s">
        <v>66</v>
      </c>
      <c r="AY2201" s="13" t="s">
        <v>113</v>
      </c>
      <c r="BE2201" s="116">
        <f>IF(N2201="základní",J2201,0)</f>
        <v>508</v>
      </c>
      <c r="BF2201" s="116">
        <f>IF(N2201="snížená",J2201,0)</f>
        <v>0</v>
      </c>
      <c r="BG2201" s="116">
        <f>IF(N2201="zákl. přenesená",J2201,0)</f>
        <v>0</v>
      </c>
      <c r="BH2201" s="116">
        <f>IF(N2201="sníž. přenesená",J2201,0)</f>
        <v>0</v>
      </c>
      <c r="BI2201" s="116">
        <f>IF(N2201="nulová",J2201,0)</f>
        <v>0</v>
      </c>
      <c r="BJ2201" s="13" t="s">
        <v>74</v>
      </c>
      <c r="BK2201" s="116">
        <f>ROUND(I2201*H2201,2)</f>
        <v>508</v>
      </c>
      <c r="BL2201" s="13" t="s">
        <v>112</v>
      </c>
      <c r="BM2201" s="115" t="s">
        <v>4886</v>
      </c>
    </row>
    <row r="2202" spans="2:65" s="1" customFormat="1" ht="19.5">
      <c r="B2202" s="25"/>
      <c r="D2202" s="117" t="s">
        <v>114</v>
      </c>
      <c r="F2202" s="118" t="s">
        <v>4887</v>
      </c>
      <c r="L2202" s="25"/>
      <c r="M2202" s="119"/>
      <c r="T2202" s="46"/>
      <c r="AT2202" s="13" t="s">
        <v>114</v>
      </c>
      <c r="AU2202" s="13" t="s">
        <v>66</v>
      </c>
    </row>
    <row r="2203" spans="2:65" s="1" customFormat="1" ht="16.5" customHeight="1">
      <c r="B2203" s="104"/>
      <c r="C2203" s="105" t="s">
        <v>2498</v>
      </c>
      <c r="D2203" s="105" t="s">
        <v>107</v>
      </c>
      <c r="E2203" s="106" t="s">
        <v>4888</v>
      </c>
      <c r="F2203" s="107" t="s">
        <v>4889</v>
      </c>
      <c r="G2203" s="108" t="s">
        <v>110</v>
      </c>
      <c r="H2203" s="109">
        <v>4</v>
      </c>
      <c r="I2203" s="110">
        <v>192</v>
      </c>
      <c r="J2203" s="110">
        <f>ROUND(I2203*H2203,2)</f>
        <v>768</v>
      </c>
      <c r="K2203" s="107" t="s">
        <v>111</v>
      </c>
      <c r="L2203" s="25"/>
      <c r="M2203" s="111" t="s">
        <v>3</v>
      </c>
      <c r="N2203" s="112" t="s">
        <v>37</v>
      </c>
      <c r="O2203" s="113">
        <v>0</v>
      </c>
      <c r="P2203" s="113">
        <f>O2203*H2203</f>
        <v>0</v>
      </c>
      <c r="Q2203" s="113">
        <v>0</v>
      </c>
      <c r="R2203" s="113">
        <f>Q2203*H2203</f>
        <v>0</v>
      </c>
      <c r="S2203" s="113">
        <v>0</v>
      </c>
      <c r="T2203" s="114">
        <f>S2203*H2203</f>
        <v>0</v>
      </c>
      <c r="AR2203" s="115" t="s">
        <v>112</v>
      </c>
      <c r="AT2203" s="115" t="s">
        <v>107</v>
      </c>
      <c r="AU2203" s="115" t="s">
        <v>66</v>
      </c>
      <c r="AY2203" s="13" t="s">
        <v>113</v>
      </c>
      <c r="BE2203" s="116">
        <f>IF(N2203="základní",J2203,0)</f>
        <v>768</v>
      </c>
      <c r="BF2203" s="116">
        <f>IF(N2203="snížená",J2203,0)</f>
        <v>0</v>
      </c>
      <c r="BG2203" s="116">
        <f>IF(N2203="zákl. přenesená",J2203,0)</f>
        <v>0</v>
      </c>
      <c r="BH2203" s="116">
        <f>IF(N2203="sníž. přenesená",J2203,0)</f>
        <v>0</v>
      </c>
      <c r="BI2203" s="116">
        <f>IF(N2203="nulová",J2203,0)</f>
        <v>0</v>
      </c>
      <c r="BJ2203" s="13" t="s">
        <v>74</v>
      </c>
      <c r="BK2203" s="116">
        <f>ROUND(I2203*H2203,2)</f>
        <v>768</v>
      </c>
      <c r="BL2203" s="13" t="s">
        <v>112</v>
      </c>
      <c r="BM2203" s="115" t="s">
        <v>4890</v>
      </c>
    </row>
    <row r="2204" spans="2:65" s="1" customFormat="1" ht="19.5">
      <c r="B2204" s="25"/>
      <c r="D2204" s="117" t="s">
        <v>114</v>
      </c>
      <c r="F2204" s="118" t="s">
        <v>4891</v>
      </c>
      <c r="L2204" s="25"/>
      <c r="M2204" s="119"/>
      <c r="T2204" s="46"/>
      <c r="AT2204" s="13" t="s">
        <v>114</v>
      </c>
      <c r="AU2204" s="13" t="s">
        <v>66</v>
      </c>
    </row>
    <row r="2205" spans="2:65" s="1" customFormat="1" ht="16.5" customHeight="1">
      <c r="B2205" s="104"/>
      <c r="C2205" s="105" t="s">
        <v>4892</v>
      </c>
      <c r="D2205" s="105" t="s">
        <v>107</v>
      </c>
      <c r="E2205" s="106" t="s">
        <v>4893</v>
      </c>
      <c r="F2205" s="107" t="s">
        <v>4894</v>
      </c>
      <c r="G2205" s="108" t="s">
        <v>110</v>
      </c>
      <c r="H2205" s="109">
        <v>2</v>
      </c>
      <c r="I2205" s="110">
        <v>192</v>
      </c>
      <c r="J2205" s="110">
        <f>ROUND(I2205*H2205,2)</f>
        <v>384</v>
      </c>
      <c r="K2205" s="107" t="s">
        <v>111</v>
      </c>
      <c r="L2205" s="25"/>
      <c r="M2205" s="111" t="s">
        <v>3</v>
      </c>
      <c r="N2205" s="112" t="s">
        <v>37</v>
      </c>
      <c r="O2205" s="113">
        <v>0</v>
      </c>
      <c r="P2205" s="113">
        <f>O2205*H2205</f>
        <v>0</v>
      </c>
      <c r="Q2205" s="113">
        <v>0</v>
      </c>
      <c r="R2205" s="113">
        <f>Q2205*H2205</f>
        <v>0</v>
      </c>
      <c r="S2205" s="113">
        <v>0</v>
      </c>
      <c r="T2205" s="114">
        <f>S2205*H2205</f>
        <v>0</v>
      </c>
      <c r="AR2205" s="115" t="s">
        <v>112</v>
      </c>
      <c r="AT2205" s="115" t="s">
        <v>107</v>
      </c>
      <c r="AU2205" s="115" t="s">
        <v>66</v>
      </c>
      <c r="AY2205" s="13" t="s">
        <v>113</v>
      </c>
      <c r="BE2205" s="116">
        <f>IF(N2205="základní",J2205,0)</f>
        <v>384</v>
      </c>
      <c r="BF2205" s="116">
        <f>IF(N2205="snížená",J2205,0)</f>
        <v>0</v>
      </c>
      <c r="BG2205" s="116">
        <f>IF(N2205="zákl. přenesená",J2205,0)</f>
        <v>0</v>
      </c>
      <c r="BH2205" s="116">
        <f>IF(N2205="sníž. přenesená",J2205,0)</f>
        <v>0</v>
      </c>
      <c r="BI2205" s="116">
        <f>IF(N2205="nulová",J2205,0)</f>
        <v>0</v>
      </c>
      <c r="BJ2205" s="13" t="s">
        <v>74</v>
      </c>
      <c r="BK2205" s="116">
        <f>ROUND(I2205*H2205,2)</f>
        <v>384</v>
      </c>
      <c r="BL2205" s="13" t="s">
        <v>112</v>
      </c>
      <c r="BM2205" s="115" t="s">
        <v>4895</v>
      </c>
    </row>
    <row r="2206" spans="2:65" s="1" customFormat="1" ht="19.5">
      <c r="B2206" s="25"/>
      <c r="D2206" s="117" t="s">
        <v>114</v>
      </c>
      <c r="F2206" s="118" t="s">
        <v>4896</v>
      </c>
      <c r="L2206" s="25"/>
      <c r="M2206" s="119"/>
      <c r="T2206" s="46"/>
      <c r="AT2206" s="13" t="s">
        <v>114</v>
      </c>
      <c r="AU2206" s="13" t="s">
        <v>66</v>
      </c>
    </row>
    <row r="2207" spans="2:65" s="1" customFormat="1" ht="16.5" customHeight="1">
      <c r="B2207" s="104"/>
      <c r="C2207" s="105" t="s">
        <v>2502</v>
      </c>
      <c r="D2207" s="105" t="s">
        <v>107</v>
      </c>
      <c r="E2207" s="106" t="s">
        <v>4897</v>
      </c>
      <c r="F2207" s="107" t="s">
        <v>4898</v>
      </c>
      <c r="G2207" s="108" t="s">
        <v>110</v>
      </c>
      <c r="H2207" s="109">
        <v>2</v>
      </c>
      <c r="I2207" s="110">
        <v>217</v>
      </c>
      <c r="J2207" s="110">
        <f>ROUND(I2207*H2207,2)</f>
        <v>434</v>
      </c>
      <c r="K2207" s="107" t="s">
        <v>111</v>
      </c>
      <c r="L2207" s="25"/>
      <c r="M2207" s="111" t="s">
        <v>3</v>
      </c>
      <c r="N2207" s="112" t="s">
        <v>37</v>
      </c>
      <c r="O2207" s="113">
        <v>0</v>
      </c>
      <c r="P2207" s="113">
        <f>O2207*H2207</f>
        <v>0</v>
      </c>
      <c r="Q2207" s="113">
        <v>0</v>
      </c>
      <c r="R2207" s="113">
        <f>Q2207*H2207</f>
        <v>0</v>
      </c>
      <c r="S2207" s="113">
        <v>0</v>
      </c>
      <c r="T2207" s="114">
        <f>S2207*H2207</f>
        <v>0</v>
      </c>
      <c r="AR2207" s="115" t="s">
        <v>112</v>
      </c>
      <c r="AT2207" s="115" t="s">
        <v>107</v>
      </c>
      <c r="AU2207" s="115" t="s">
        <v>66</v>
      </c>
      <c r="AY2207" s="13" t="s">
        <v>113</v>
      </c>
      <c r="BE2207" s="116">
        <f>IF(N2207="základní",J2207,0)</f>
        <v>434</v>
      </c>
      <c r="BF2207" s="116">
        <f>IF(N2207="snížená",J2207,0)</f>
        <v>0</v>
      </c>
      <c r="BG2207" s="116">
        <f>IF(N2207="zákl. přenesená",J2207,0)</f>
        <v>0</v>
      </c>
      <c r="BH2207" s="116">
        <f>IF(N2207="sníž. přenesená",J2207,0)</f>
        <v>0</v>
      </c>
      <c r="BI2207" s="116">
        <f>IF(N2207="nulová",J2207,0)</f>
        <v>0</v>
      </c>
      <c r="BJ2207" s="13" t="s">
        <v>74</v>
      </c>
      <c r="BK2207" s="116">
        <f>ROUND(I2207*H2207,2)</f>
        <v>434</v>
      </c>
      <c r="BL2207" s="13" t="s">
        <v>112</v>
      </c>
      <c r="BM2207" s="115" t="s">
        <v>4899</v>
      </c>
    </row>
    <row r="2208" spans="2:65" s="1" customFormat="1" ht="19.5">
      <c r="B2208" s="25"/>
      <c r="D2208" s="117" t="s">
        <v>114</v>
      </c>
      <c r="F2208" s="118" t="s">
        <v>4900</v>
      </c>
      <c r="L2208" s="25"/>
      <c r="M2208" s="119"/>
      <c r="T2208" s="46"/>
      <c r="AT2208" s="13" t="s">
        <v>114</v>
      </c>
      <c r="AU2208" s="13" t="s">
        <v>66</v>
      </c>
    </row>
    <row r="2209" spans="2:65" s="1" customFormat="1" ht="16.5" customHeight="1">
      <c r="B2209" s="104"/>
      <c r="C2209" s="105" t="s">
        <v>4901</v>
      </c>
      <c r="D2209" s="105" t="s">
        <v>107</v>
      </c>
      <c r="E2209" s="106" t="s">
        <v>4902</v>
      </c>
      <c r="F2209" s="107" t="s">
        <v>4903</v>
      </c>
      <c r="G2209" s="108" t="s">
        <v>110</v>
      </c>
      <c r="H2209" s="109">
        <v>2</v>
      </c>
      <c r="I2209" s="110">
        <v>217</v>
      </c>
      <c r="J2209" s="110">
        <f>ROUND(I2209*H2209,2)</f>
        <v>434</v>
      </c>
      <c r="K2209" s="107" t="s">
        <v>111</v>
      </c>
      <c r="L2209" s="25"/>
      <c r="M2209" s="111" t="s">
        <v>3</v>
      </c>
      <c r="N2209" s="112" t="s">
        <v>37</v>
      </c>
      <c r="O2209" s="113">
        <v>0</v>
      </c>
      <c r="P2209" s="113">
        <f>O2209*H2209</f>
        <v>0</v>
      </c>
      <c r="Q2209" s="113">
        <v>0</v>
      </c>
      <c r="R2209" s="113">
        <f>Q2209*H2209</f>
        <v>0</v>
      </c>
      <c r="S2209" s="113">
        <v>0</v>
      </c>
      <c r="T2209" s="114">
        <f>S2209*H2209</f>
        <v>0</v>
      </c>
      <c r="AR2209" s="115" t="s">
        <v>112</v>
      </c>
      <c r="AT2209" s="115" t="s">
        <v>107</v>
      </c>
      <c r="AU2209" s="115" t="s">
        <v>66</v>
      </c>
      <c r="AY2209" s="13" t="s">
        <v>113</v>
      </c>
      <c r="BE2209" s="116">
        <f>IF(N2209="základní",J2209,0)</f>
        <v>434</v>
      </c>
      <c r="BF2209" s="116">
        <f>IF(N2209="snížená",J2209,0)</f>
        <v>0</v>
      </c>
      <c r="BG2209" s="116">
        <f>IF(N2209="zákl. přenesená",J2209,0)</f>
        <v>0</v>
      </c>
      <c r="BH2209" s="116">
        <f>IF(N2209="sníž. přenesená",J2209,0)</f>
        <v>0</v>
      </c>
      <c r="BI2209" s="116">
        <f>IF(N2209="nulová",J2209,0)</f>
        <v>0</v>
      </c>
      <c r="BJ2209" s="13" t="s">
        <v>74</v>
      </c>
      <c r="BK2209" s="116">
        <f>ROUND(I2209*H2209,2)</f>
        <v>434</v>
      </c>
      <c r="BL2209" s="13" t="s">
        <v>112</v>
      </c>
      <c r="BM2209" s="115" t="s">
        <v>4904</v>
      </c>
    </row>
    <row r="2210" spans="2:65" s="1" customFormat="1" ht="19.5">
      <c r="B2210" s="25"/>
      <c r="D2210" s="117" t="s">
        <v>114</v>
      </c>
      <c r="F2210" s="118" t="s">
        <v>4905</v>
      </c>
      <c r="L2210" s="25"/>
      <c r="M2210" s="119"/>
      <c r="T2210" s="46"/>
      <c r="AT2210" s="13" t="s">
        <v>114</v>
      </c>
      <c r="AU2210" s="13" t="s">
        <v>66</v>
      </c>
    </row>
    <row r="2211" spans="2:65" s="1" customFormat="1" ht="16.5" customHeight="1">
      <c r="B2211" s="104"/>
      <c r="C2211" s="105" t="s">
        <v>2507</v>
      </c>
      <c r="D2211" s="105" t="s">
        <v>107</v>
      </c>
      <c r="E2211" s="106" t="s">
        <v>4906</v>
      </c>
      <c r="F2211" s="107" t="s">
        <v>4907</v>
      </c>
      <c r="G2211" s="108" t="s">
        <v>110</v>
      </c>
      <c r="H2211" s="109">
        <v>2</v>
      </c>
      <c r="I2211" s="110">
        <v>217</v>
      </c>
      <c r="J2211" s="110">
        <f>ROUND(I2211*H2211,2)</f>
        <v>434</v>
      </c>
      <c r="K2211" s="107" t="s">
        <v>111</v>
      </c>
      <c r="L2211" s="25"/>
      <c r="M2211" s="111" t="s">
        <v>3</v>
      </c>
      <c r="N2211" s="112" t="s">
        <v>37</v>
      </c>
      <c r="O2211" s="113">
        <v>0</v>
      </c>
      <c r="P2211" s="113">
        <f>O2211*H2211</f>
        <v>0</v>
      </c>
      <c r="Q2211" s="113">
        <v>0</v>
      </c>
      <c r="R2211" s="113">
        <f>Q2211*H2211</f>
        <v>0</v>
      </c>
      <c r="S2211" s="113">
        <v>0</v>
      </c>
      <c r="T2211" s="114">
        <f>S2211*H2211</f>
        <v>0</v>
      </c>
      <c r="AR2211" s="115" t="s">
        <v>112</v>
      </c>
      <c r="AT2211" s="115" t="s">
        <v>107</v>
      </c>
      <c r="AU2211" s="115" t="s">
        <v>66</v>
      </c>
      <c r="AY2211" s="13" t="s">
        <v>113</v>
      </c>
      <c r="BE2211" s="116">
        <f>IF(N2211="základní",J2211,0)</f>
        <v>434</v>
      </c>
      <c r="BF2211" s="116">
        <f>IF(N2211="snížená",J2211,0)</f>
        <v>0</v>
      </c>
      <c r="BG2211" s="116">
        <f>IF(N2211="zákl. přenesená",J2211,0)</f>
        <v>0</v>
      </c>
      <c r="BH2211" s="116">
        <f>IF(N2211="sníž. přenesená",J2211,0)</f>
        <v>0</v>
      </c>
      <c r="BI2211" s="116">
        <f>IF(N2211="nulová",J2211,0)</f>
        <v>0</v>
      </c>
      <c r="BJ2211" s="13" t="s">
        <v>74</v>
      </c>
      <c r="BK2211" s="116">
        <f>ROUND(I2211*H2211,2)</f>
        <v>434</v>
      </c>
      <c r="BL2211" s="13" t="s">
        <v>112</v>
      </c>
      <c r="BM2211" s="115" t="s">
        <v>4908</v>
      </c>
    </row>
    <row r="2212" spans="2:65" s="1" customFormat="1" ht="19.5">
      <c r="B2212" s="25"/>
      <c r="D2212" s="117" t="s">
        <v>114</v>
      </c>
      <c r="F2212" s="118" t="s">
        <v>4909</v>
      </c>
      <c r="L2212" s="25"/>
      <c r="M2212" s="119"/>
      <c r="T2212" s="46"/>
      <c r="AT2212" s="13" t="s">
        <v>114</v>
      </c>
      <c r="AU2212" s="13" t="s">
        <v>66</v>
      </c>
    </row>
    <row r="2213" spans="2:65" s="1" customFormat="1" ht="16.5" customHeight="1">
      <c r="B2213" s="104"/>
      <c r="C2213" s="105" t="s">
        <v>4910</v>
      </c>
      <c r="D2213" s="105" t="s">
        <v>107</v>
      </c>
      <c r="E2213" s="106" t="s">
        <v>4911</v>
      </c>
      <c r="F2213" s="107" t="s">
        <v>4912</v>
      </c>
      <c r="G2213" s="108" t="s">
        <v>110</v>
      </c>
      <c r="H2213" s="109">
        <v>2</v>
      </c>
      <c r="I2213" s="110">
        <v>291</v>
      </c>
      <c r="J2213" s="110">
        <f>ROUND(I2213*H2213,2)</f>
        <v>582</v>
      </c>
      <c r="K2213" s="107" t="s">
        <v>111</v>
      </c>
      <c r="L2213" s="25"/>
      <c r="M2213" s="111" t="s">
        <v>3</v>
      </c>
      <c r="N2213" s="112" t="s">
        <v>37</v>
      </c>
      <c r="O2213" s="113">
        <v>0</v>
      </c>
      <c r="P2213" s="113">
        <f>O2213*H2213</f>
        <v>0</v>
      </c>
      <c r="Q2213" s="113">
        <v>0</v>
      </c>
      <c r="R2213" s="113">
        <f>Q2213*H2213</f>
        <v>0</v>
      </c>
      <c r="S2213" s="113">
        <v>0</v>
      </c>
      <c r="T2213" s="114">
        <f>S2213*H2213</f>
        <v>0</v>
      </c>
      <c r="AR2213" s="115" t="s">
        <v>112</v>
      </c>
      <c r="AT2213" s="115" t="s">
        <v>107</v>
      </c>
      <c r="AU2213" s="115" t="s">
        <v>66</v>
      </c>
      <c r="AY2213" s="13" t="s">
        <v>113</v>
      </c>
      <c r="BE2213" s="116">
        <f>IF(N2213="základní",J2213,0)</f>
        <v>582</v>
      </c>
      <c r="BF2213" s="116">
        <f>IF(N2213="snížená",J2213,0)</f>
        <v>0</v>
      </c>
      <c r="BG2213" s="116">
        <f>IF(N2213="zákl. přenesená",J2213,0)</f>
        <v>0</v>
      </c>
      <c r="BH2213" s="116">
        <f>IF(N2213="sníž. přenesená",J2213,0)</f>
        <v>0</v>
      </c>
      <c r="BI2213" s="116">
        <f>IF(N2213="nulová",J2213,0)</f>
        <v>0</v>
      </c>
      <c r="BJ2213" s="13" t="s">
        <v>74</v>
      </c>
      <c r="BK2213" s="116">
        <f>ROUND(I2213*H2213,2)</f>
        <v>582</v>
      </c>
      <c r="BL2213" s="13" t="s">
        <v>112</v>
      </c>
      <c r="BM2213" s="115" t="s">
        <v>4913</v>
      </c>
    </row>
    <row r="2214" spans="2:65" s="1" customFormat="1" ht="19.5">
      <c r="B2214" s="25"/>
      <c r="D2214" s="117" t="s">
        <v>114</v>
      </c>
      <c r="F2214" s="118" t="s">
        <v>4914</v>
      </c>
      <c r="L2214" s="25"/>
      <c r="M2214" s="119"/>
      <c r="T2214" s="46"/>
      <c r="AT2214" s="13" t="s">
        <v>114</v>
      </c>
      <c r="AU2214" s="13" t="s">
        <v>66</v>
      </c>
    </row>
    <row r="2215" spans="2:65" s="1" customFormat="1" ht="16.5" customHeight="1">
      <c r="B2215" s="104"/>
      <c r="C2215" s="105" t="s">
        <v>2511</v>
      </c>
      <c r="D2215" s="105" t="s">
        <v>107</v>
      </c>
      <c r="E2215" s="106" t="s">
        <v>4915</v>
      </c>
      <c r="F2215" s="107" t="s">
        <v>4916</v>
      </c>
      <c r="G2215" s="108" t="s">
        <v>110</v>
      </c>
      <c r="H2215" s="109">
        <v>2</v>
      </c>
      <c r="I2215" s="110">
        <v>217</v>
      </c>
      <c r="J2215" s="110">
        <f>ROUND(I2215*H2215,2)</f>
        <v>434</v>
      </c>
      <c r="K2215" s="107" t="s">
        <v>111</v>
      </c>
      <c r="L2215" s="25"/>
      <c r="M2215" s="111" t="s">
        <v>3</v>
      </c>
      <c r="N2215" s="112" t="s">
        <v>37</v>
      </c>
      <c r="O2215" s="113">
        <v>0</v>
      </c>
      <c r="P2215" s="113">
        <f>O2215*H2215</f>
        <v>0</v>
      </c>
      <c r="Q2215" s="113">
        <v>0</v>
      </c>
      <c r="R2215" s="113">
        <f>Q2215*H2215</f>
        <v>0</v>
      </c>
      <c r="S2215" s="113">
        <v>0</v>
      </c>
      <c r="T2215" s="114">
        <f>S2215*H2215</f>
        <v>0</v>
      </c>
      <c r="AR2215" s="115" t="s">
        <v>112</v>
      </c>
      <c r="AT2215" s="115" t="s">
        <v>107</v>
      </c>
      <c r="AU2215" s="115" t="s">
        <v>66</v>
      </c>
      <c r="AY2215" s="13" t="s">
        <v>113</v>
      </c>
      <c r="BE2215" s="116">
        <f>IF(N2215="základní",J2215,0)</f>
        <v>434</v>
      </c>
      <c r="BF2215" s="116">
        <f>IF(N2215="snížená",J2215,0)</f>
        <v>0</v>
      </c>
      <c r="BG2215" s="116">
        <f>IF(N2215="zákl. přenesená",J2215,0)</f>
        <v>0</v>
      </c>
      <c r="BH2215" s="116">
        <f>IF(N2215="sníž. přenesená",J2215,0)</f>
        <v>0</v>
      </c>
      <c r="BI2215" s="116">
        <f>IF(N2215="nulová",J2215,0)</f>
        <v>0</v>
      </c>
      <c r="BJ2215" s="13" t="s">
        <v>74</v>
      </c>
      <c r="BK2215" s="116">
        <f>ROUND(I2215*H2215,2)</f>
        <v>434</v>
      </c>
      <c r="BL2215" s="13" t="s">
        <v>112</v>
      </c>
      <c r="BM2215" s="115" t="s">
        <v>4917</v>
      </c>
    </row>
    <row r="2216" spans="2:65" s="1" customFormat="1" ht="19.5">
      <c r="B2216" s="25"/>
      <c r="D2216" s="117" t="s">
        <v>114</v>
      </c>
      <c r="F2216" s="118" t="s">
        <v>4918</v>
      </c>
      <c r="L2216" s="25"/>
      <c r="M2216" s="119"/>
      <c r="T2216" s="46"/>
      <c r="AT2216" s="13" t="s">
        <v>114</v>
      </c>
      <c r="AU2216" s="13" t="s">
        <v>66</v>
      </c>
    </row>
    <row r="2217" spans="2:65" s="1" customFormat="1" ht="16.5" customHeight="1">
      <c r="B2217" s="104"/>
      <c r="C2217" s="105" t="s">
        <v>4919</v>
      </c>
      <c r="D2217" s="105" t="s">
        <v>107</v>
      </c>
      <c r="E2217" s="106" t="s">
        <v>4920</v>
      </c>
      <c r="F2217" s="107" t="s">
        <v>4921</v>
      </c>
      <c r="G2217" s="108" t="s">
        <v>110</v>
      </c>
      <c r="H2217" s="109">
        <v>10</v>
      </c>
      <c r="I2217" s="110">
        <v>217</v>
      </c>
      <c r="J2217" s="110">
        <f>ROUND(I2217*H2217,2)</f>
        <v>2170</v>
      </c>
      <c r="K2217" s="107" t="s">
        <v>111</v>
      </c>
      <c r="L2217" s="25"/>
      <c r="M2217" s="111" t="s">
        <v>3</v>
      </c>
      <c r="N2217" s="112" t="s">
        <v>37</v>
      </c>
      <c r="O2217" s="113">
        <v>0</v>
      </c>
      <c r="P2217" s="113">
        <f>O2217*H2217</f>
        <v>0</v>
      </c>
      <c r="Q2217" s="113">
        <v>0</v>
      </c>
      <c r="R2217" s="113">
        <f>Q2217*H2217</f>
        <v>0</v>
      </c>
      <c r="S2217" s="113">
        <v>0</v>
      </c>
      <c r="T2217" s="114">
        <f>S2217*H2217</f>
        <v>0</v>
      </c>
      <c r="AR2217" s="115" t="s">
        <v>112</v>
      </c>
      <c r="AT2217" s="115" t="s">
        <v>107</v>
      </c>
      <c r="AU2217" s="115" t="s">
        <v>66</v>
      </c>
      <c r="AY2217" s="13" t="s">
        <v>113</v>
      </c>
      <c r="BE2217" s="116">
        <f>IF(N2217="základní",J2217,0)</f>
        <v>2170</v>
      </c>
      <c r="BF2217" s="116">
        <f>IF(N2217="snížená",J2217,0)</f>
        <v>0</v>
      </c>
      <c r="BG2217" s="116">
        <f>IF(N2217="zákl. přenesená",J2217,0)</f>
        <v>0</v>
      </c>
      <c r="BH2217" s="116">
        <f>IF(N2217="sníž. přenesená",J2217,0)</f>
        <v>0</v>
      </c>
      <c r="BI2217" s="116">
        <f>IF(N2217="nulová",J2217,0)</f>
        <v>0</v>
      </c>
      <c r="BJ2217" s="13" t="s">
        <v>74</v>
      </c>
      <c r="BK2217" s="116">
        <f>ROUND(I2217*H2217,2)</f>
        <v>2170</v>
      </c>
      <c r="BL2217" s="13" t="s">
        <v>112</v>
      </c>
      <c r="BM2217" s="115" t="s">
        <v>4922</v>
      </c>
    </row>
    <row r="2218" spans="2:65" s="1" customFormat="1" ht="19.5">
      <c r="B2218" s="25"/>
      <c r="D2218" s="117" t="s">
        <v>114</v>
      </c>
      <c r="F2218" s="118" t="s">
        <v>4923</v>
      </c>
      <c r="L2218" s="25"/>
      <c r="M2218" s="119"/>
      <c r="T2218" s="46"/>
      <c r="AT2218" s="13" t="s">
        <v>114</v>
      </c>
      <c r="AU2218" s="13" t="s">
        <v>66</v>
      </c>
    </row>
    <row r="2219" spans="2:65" s="1" customFormat="1" ht="16.5" customHeight="1">
      <c r="B2219" s="104"/>
      <c r="C2219" s="105" t="s">
        <v>2516</v>
      </c>
      <c r="D2219" s="105" t="s">
        <v>107</v>
      </c>
      <c r="E2219" s="106" t="s">
        <v>4924</v>
      </c>
      <c r="F2219" s="107" t="s">
        <v>4925</v>
      </c>
      <c r="G2219" s="108" t="s">
        <v>110</v>
      </c>
      <c r="H2219" s="109">
        <v>10</v>
      </c>
      <c r="I2219" s="110">
        <v>217</v>
      </c>
      <c r="J2219" s="110">
        <f>ROUND(I2219*H2219,2)</f>
        <v>2170</v>
      </c>
      <c r="K2219" s="107" t="s">
        <v>111</v>
      </c>
      <c r="L2219" s="25"/>
      <c r="M2219" s="111" t="s">
        <v>3</v>
      </c>
      <c r="N2219" s="112" t="s">
        <v>37</v>
      </c>
      <c r="O2219" s="113">
        <v>0</v>
      </c>
      <c r="P2219" s="113">
        <f>O2219*H2219</f>
        <v>0</v>
      </c>
      <c r="Q2219" s="113">
        <v>0</v>
      </c>
      <c r="R2219" s="113">
        <f>Q2219*H2219</f>
        <v>0</v>
      </c>
      <c r="S2219" s="113">
        <v>0</v>
      </c>
      <c r="T2219" s="114">
        <f>S2219*H2219</f>
        <v>0</v>
      </c>
      <c r="AR2219" s="115" t="s">
        <v>112</v>
      </c>
      <c r="AT2219" s="115" t="s">
        <v>107</v>
      </c>
      <c r="AU2219" s="115" t="s">
        <v>66</v>
      </c>
      <c r="AY2219" s="13" t="s">
        <v>113</v>
      </c>
      <c r="BE2219" s="116">
        <f>IF(N2219="základní",J2219,0)</f>
        <v>2170</v>
      </c>
      <c r="BF2219" s="116">
        <f>IF(N2219="snížená",J2219,0)</f>
        <v>0</v>
      </c>
      <c r="BG2219" s="116">
        <f>IF(N2219="zákl. přenesená",J2219,0)</f>
        <v>0</v>
      </c>
      <c r="BH2219" s="116">
        <f>IF(N2219="sníž. přenesená",J2219,0)</f>
        <v>0</v>
      </c>
      <c r="BI2219" s="116">
        <f>IF(N2219="nulová",J2219,0)</f>
        <v>0</v>
      </c>
      <c r="BJ2219" s="13" t="s">
        <v>74</v>
      </c>
      <c r="BK2219" s="116">
        <f>ROUND(I2219*H2219,2)</f>
        <v>2170</v>
      </c>
      <c r="BL2219" s="13" t="s">
        <v>112</v>
      </c>
      <c r="BM2219" s="115" t="s">
        <v>4926</v>
      </c>
    </row>
    <row r="2220" spans="2:65" s="1" customFormat="1" ht="19.5">
      <c r="B2220" s="25"/>
      <c r="D2220" s="117" t="s">
        <v>114</v>
      </c>
      <c r="F2220" s="118" t="s">
        <v>4927</v>
      </c>
      <c r="L2220" s="25"/>
      <c r="M2220" s="119"/>
      <c r="T2220" s="46"/>
      <c r="AT2220" s="13" t="s">
        <v>114</v>
      </c>
      <c r="AU2220" s="13" t="s">
        <v>66</v>
      </c>
    </row>
    <row r="2221" spans="2:65" s="1" customFormat="1" ht="16.5" customHeight="1">
      <c r="B2221" s="104"/>
      <c r="C2221" s="105" t="s">
        <v>4928</v>
      </c>
      <c r="D2221" s="105" t="s">
        <v>107</v>
      </c>
      <c r="E2221" s="106" t="s">
        <v>4929</v>
      </c>
      <c r="F2221" s="107" t="s">
        <v>4930</v>
      </c>
      <c r="G2221" s="108" t="s">
        <v>110</v>
      </c>
      <c r="H2221" s="109">
        <v>2</v>
      </c>
      <c r="I2221" s="110">
        <v>217</v>
      </c>
      <c r="J2221" s="110">
        <f>ROUND(I2221*H2221,2)</f>
        <v>434</v>
      </c>
      <c r="K2221" s="107" t="s">
        <v>111</v>
      </c>
      <c r="L2221" s="25"/>
      <c r="M2221" s="111" t="s">
        <v>3</v>
      </c>
      <c r="N2221" s="112" t="s">
        <v>37</v>
      </c>
      <c r="O2221" s="113">
        <v>0</v>
      </c>
      <c r="P2221" s="113">
        <f>O2221*H2221</f>
        <v>0</v>
      </c>
      <c r="Q2221" s="113">
        <v>0</v>
      </c>
      <c r="R2221" s="113">
        <f>Q2221*H2221</f>
        <v>0</v>
      </c>
      <c r="S2221" s="113">
        <v>0</v>
      </c>
      <c r="T2221" s="114">
        <f>S2221*H2221</f>
        <v>0</v>
      </c>
      <c r="AR2221" s="115" t="s">
        <v>112</v>
      </c>
      <c r="AT2221" s="115" t="s">
        <v>107</v>
      </c>
      <c r="AU2221" s="115" t="s">
        <v>66</v>
      </c>
      <c r="AY2221" s="13" t="s">
        <v>113</v>
      </c>
      <c r="BE2221" s="116">
        <f>IF(N2221="základní",J2221,0)</f>
        <v>434</v>
      </c>
      <c r="BF2221" s="116">
        <f>IF(N2221="snížená",J2221,0)</f>
        <v>0</v>
      </c>
      <c r="BG2221" s="116">
        <f>IF(N2221="zákl. přenesená",J2221,0)</f>
        <v>0</v>
      </c>
      <c r="BH2221" s="116">
        <f>IF(N2221="sníž. přenesená",J2221,0)</f>
        <v>0</v>
      </c>
      <c r="BI2221" s="116">
        <f>IF(N2221="nulová",J2221,0)</f>
        <v>0</v>
      </c>
      <c r="BJ2221" s="13" t="s">
        <v>74</v>
      </c>
      <c r="BK2221" s="116">
        <f>ROUND(I2221*H2221,2)</f>
        <v>434</v>
      </c>
      <c r="BL2221" s="13" t="s">
        <v>112</v>
      </c>
      <c r="BM2221" s="115" t="s">
        <v>4931</v>
      </c>
    </row>
    <row r="2222" spans="2:65" s="1" customFormat="1" ht="19.5">
      <c r="B2222" s="25"/>
      <c r="D2222" s="117" t="s">
        <v>114</v>
      </c>
      <c r="F2222" s="118" t="s">
        <v>4932</v>
      </c>
      <c r="L2222" s="25"/>
      <c r="M2222" s="119"/>
      <c r="T2222" s="46"/>
      <c r="AT2222" s="13" t="s">
        <v>114</v>
      </c>
      <c r="AU2222" s="13" t="s">
        <v>66</v>
      </c>
    </row>
    <row r="2223" spans="2:65" s="1" customFormat="1" ht="16.5" customHeight="1">
      <c r="B2223" s="104"/>
      <c r="C2223" s="105" t="s">
        <v>2520</v>
      </c>
      <c r="D2223" s="105" t="s">
        <v>107</v>
      </c>
      <c r="E2223" s="106" t="s">
        <v>4933</v>
      </c>
      <c r="F2223" s="107" t="s">
        <v>4934</v>
      </c>
      <c r="G2223" s="108" t="s">
        <v>110</v>
      </c>
      <c r="H2223" s="109">
        <v>2</v>
      </c>
      <c r="I2223" s="110">
        <v>217</v>
      </c>
      <c r="J2223" s="110">
        <f>ROUND(I2223*H2223,2)</f>
        <v>434</v>
      </c>
      <c r="K2223" s="107" t="s">
        <v>111</v>
      </c>
      <c r="L2223" s="25"/>
      <c r="M2223" s="111" t="s">
        <v>3</v>
      </c>
      <c r="N2223" s="112" t="s">
        <v>37</v>
      </c>
      <c r="O2223" s="113">
        <v>0</v>
      </c>
      <c r="P2223" s="113">
        <f>O2223*H2223</f>
        <v>0</v>
      </c>
      <c r="Q2223" s="113">
        <v>0</v>
      </c>
      <c r="R2223" s="113">
        <f>Q2223*H2223</f>
        <v>0</v>
      </c>
      <c r="S2223" s="113">
        <v>0</v>
      </c>
      <c r="T2223" s="114">
        <f>S2223*H2223</f>
        <v>0</v>
      </c>
      <c r="AR2223" s="115" t="s">
        <v>112</v>
      </c>
      <c r="AT2223" s="115" t="s">
        <v>107</v>
      </c>
      <c r="AU2223" s="115" t="s">
        <v>66</v>
      </c>
      <c r="AY2223" s="13" t="s">
        <v>113</v>
      </c>
      <c r="BE2223" s="116">
        <f>IF(N2223="základní",J2223,0)</f>
        <v>434</v>
      </c>
      <c r="BF2223" s="116">
        <f>IF(N2223="snížená",J2223,0)</f>
        <v>0</v>
      </c>
      <c r="BG2223" s="116">
        <f>IF(N2223="zákl. přenesená",J2223,0)</f>
        <v>0</v>
      </c>
      <c r="BH2223" s="116">
        <f>IF(N2223="sníž. přenesená",J2223,0)</f>
        <v>0</v>
      </c>
      <c r="BI2223" s="116">
        <f>IF(N2223="nulová",J2223,0)</f>
        <v>0</v>
      </c>
      <c r="BJ2223" s="13" t="s">
        <v>74</v>
      </c>
      <c r="BK2223" s="116">
        <f>ROUND(I2223*H2223,2)</f>
        <v>434</v>
      </c>
      <c r="BL2223" s="13" t="s">
        <v>112</v>
      </c>
      <c r="BM2223" s="115" t="s">
        <v>4935</v>
      </c>
    </row>
    <row r="2224" spans="2:65" s="1" customFormat="1" ht="19.5">
      <c r="B2224" s="25"/>
      <c r="D2224" s="117" t="s">
        <v>114</v>
      </c>
      <c r="F2224" s="118" t="s">
        <v>4936</v>
      </c>
      <c r="L2224" s="25"/>
      <c r="M2224" s="119"/>
      <c r="T2224" s="46"/>
      <c r="AT2224" s="13" t="s">
        <v>114</v>
      </c>
      <c r="AU2224" s="13" t="s">
        <v>66</v>
      </c>
    </row>
    <row r="2225" spans="2:65" s="1" customFormat="1" ht="16.5" customHeight="1">
      <c r="B2225" s="104"/>
      <c r="C2225" s="105" t="s">
        <v>4937</v>
      </c>
      <c r="D2225" s="105" t="s">
        <v>107</v>
      </c>
      <c r="E2225" s="106" t="s">
        <v>4938</v>
      </c>
      <c r="F2225" s="107" t="s">
        <v>4939</v>
      </c>
      <c r="G2225" s="108" t="s">
        <v>110</v>
      </c>
      <c r="H2225" s="109">
        <v>2</v>
      </c>
      <c r="I2225" s="110">
        <v>291</v>
      </c>
      <c r="J2225" s="110">
        <f>ROUND(I2225*H2225,2)</f>
        <v>582</v>
      </c>
      <c r="K2225" s="107" t="s">
        <v>111</v>
      </c>
      <c r="L2225" s="25"/>
      <c r="M2225" s="111" t="s">
        <v>3</v>
      </c>
      <c r="N2225" s="112" t="s">
        <v>37</v>
      </c>
      <c r="O2225" s="113">
        <v>0</v>
      </c>
      <c r="P2225" s="113">
        <f>O2225*H2225</f>
        <v>0</v>
      </c>
      <c r="Q2225" s="113">
        <v>0</v>
      </c>
      <c r="R2225" s="113">
        <f>Q2225*H2225</f>
        <v>0</v>
      </c>
      <c r="S2225" s="113">
        <v>0</v>
      </c>
      <c r="T2225" s="114">
        <f>S2225*H2225</f>
        <v>0</v>
      </c>
      <c r="AR2225" s="115" t="s">
        <v>112</v>
      </c>
      <c r="AT2225" s="115" t="s">
        <v>107</v>
      </c>
      <c r="AU2225" s="115" t="s">
        <v>66</v>
      </c>
      <c r="AY2225" s="13" t="s">
        <v>113</v>
      </c>
      <c r="BE2225" s="116">
        <f>IF(N2225="základní",J2225,0)</f>
        <v>582</v>
      </c>
      <c r="BF2225" s="116">
        <f>IF(N2225="snížená",J2225,0)</f>
        <v>0</v>
      </c>
      <c r="BG2225" s="116">
        <f>IF(N2225="zákl. přenesená",J2225,0)</f>
        <v>0</v>
      </c>
      <c r="BH2225" s="116">
        <f>IF(N2225="sníž. přenesená",J2225,0)</f>
        <v>0</v>
      </c>
      <c r="BI2225" s="116">
        <f>IF(N2225="nulová",J2225,0)</f>
        <v>0</v>
      </c>
      <c r="BJ2225" s="13" t="s">
        <v>74</v>
      </c>
      <c r="BK2225" s="116">
        <f>ROUND(I2225*H2225,2)</f>
        <v>582</v>
      </c>
      <c r="BL2225" s="13" t="s">
        <v>112</v>
      </c>
      <c r="BM2225" s="115" t="s">
        <v>4940</v>
      </c>
    </row>
    <row r="2226" spans="2:65" s="1" customFormat="1" ht="19.5">
      <c r="B2226" s="25"/>
      <c r="D2226" s="117" t="s">
        <v>114</v>
      </c>
      <c r="F2226" s="118" t="s">
        <v>4941</v>
      </c>
      <c r="L2226" s="25"/>
      <c r="M2226" s="119"/>
      <c r="T2226" s="46"/>
      <c r="AT2226" s="13" t="s">
        <v>114</v>
      </c>
      <c r="AU2226" s="13" t="s">
        <v>66</v>
      </c>
    </row>
    <row r="2227" spans="2:65" s="1" customFormat="1" ht="16.5" customHeight="1">
      <c r="B2227" s="104"/>
      <c r="C2227" s="105" t="s">
        <v>2525</v>
      </c>
      <c r="D2227" s="105" t="s">
        <v>107</v>
      </c>
      <c r="E2227" s="106" t="s">
        <v>4942</v>
      </c>
      <c r="F2227" s="107" t="s">
        <v>4943</v>
      </c>
      <c r="G2227" s="108" t="s">
        <v>110</v>
      </c>
      <c r="H2227" s="109">
        <v>30</v>
      </c>
      <c r="I2227" s="110">
        <v>217</v>
      </c>
      <c r="J2227" s="110">
        <f>ROUND(I2227*H2227,2)</f>
        <v>6510</v>
      </c>
      <c r="K2227" s="107" t="s">
        <v>111</v>
      </c>
      <c r="L2227" s="25"/>
      <c r="M2227" s="111" t="s">
        <v>3</v>
      </c>
      <c r="N2227" s="112" t="s">
        <v>37</v>
      </c>
      <c r="O2227" s="113">
        <v>0</v>
      </c>
      <c r="P2227" s="113">
        <f>O2227*H2227</f>
        <v>0</v>
      </c>
      <c r="Q2227" s="113">
        <v>0</v>
      </c>
      <c r="R2227" s="113">
        <f>Q2227*H2227</f>
        <v>0</v>
      </c>
      <c r="S2227" s="113">
        <v>0</v>
      </c>
      <c r="T2227" s="114">
        <f>S2227*H2227</f>
        <v>0</v>
      </c>
      <c r="AR2227" s="115" t="s">
        <v>112</v>
      </c>
      <c r="AT2227" s="115" t="s">
        <v>107</v>
      </c>
      <c r="AU2227" s="115" t="s">
        <v>66</v>
      </c>
      <c r="AY2227" s="13" t="s">
        <v>113</v>
      </c>
      <c r="BE2227" s="116">
        <f>IF(N2227="základní",J2227,0)</f>
        <v>6510</v>
      </c>
      <c r="BF2227" s="116">
        <f>IF(N2227="snížená",J2227,0)</f>
        <v>0</v>
      </c>
      <c r="BG2227" s="116">
        <f>IF(N2227="zákl. přenesená",J2227,0)</f>
        <v>0</v>
      </c>
      <c r="BH2227" s="116">
        <f>IF(N2227="sníž. přenesená",J2227,0)</f>
        <v>0</v>
      </c>
      <c r="BI2227" s="116">
        <f>IF(N2227="nulová",J2227,0)</f>
        <v>0</v>
      </c>
      <c r="BJ2227" s="13" t="s">
        <v>74</v>
      </c>
      <c r="BK2227" s="116">
        <f>ROUND(I2227*H2227,2)</f>
        <v>6510</v>
      </c>
      <c r="BL2227" s="13" t="s">
        <v>112</v>
      </c>
      <c r="BM2227" s="115" t="s">
        <v>4944</v>
      </c>
    </row>
    <row r="2228" spans="2:65" s="1" customFormat="1" ht="19.5">
      <c r="B2228" s="25"/>
      <c r="D2228" s="117" t="s">
        <v>114</v>
      </c>
      <c r="F2228" s="118" t="s">
        <v>4945</v>
      </c>
      <c r="L2228" s="25"/>
      <c r="M2228" s="119"/>
      <c r="T2228" s="46"/>
      <c r="AT2228" s="13" t="s">
        <v>114</v>
      </c>
      <c r="AU2228" s="13" t="s">
        <v>66</v>
      </c>
    </row>
    <row r="2229" spans="2:65" s="1" customFormat="1" ht="16.5" customHeight="1">
      <c r="B2229" s="104"/>
      <c r="C2229" s="105" t="s">
        <v>4946</v>
      </c>
      <c r="D2229" s="105" t="s">
        <v>107</v>
      </c>
      <c r="E2229" s="106" t="s">
        <v>4947</v>
      </c>
      <c r="F2229" s="107" t="s">
        <v>4948</v>
      </c>
      <c r="G2229" s="108" t="s">
        <v>110</v>
      </c>
      <c r="H2229" s="109">
        <v>2</v>
      </c>
      <c r="I2229" s="110">
        <v>291</v>
      </c>
      <c r="J2229" s="110">
        <f>ROUND(I2229*H2229,2)</f>
        <v>582</v>
      </c>
      <c r="K2229" s="107" t="s">
        <v>111</v>
      </c>
      <c r="L2229" s="25"/>
      <c r="M2229" s="111" t="s">
        <v>3</v>
      </c>
      <c r="N2229" s="112" t="s">
        <v>37</v>
      </c>
      <c r="O2229" s="113">
        <v>0</v>
      </c>
      <c r="P2229" s="113">
        <f>O2229*H2229</f>
        <v>0</v>
      </c>
      <c r="Q2229" s="113">
        <v>0</v>
      </c>
      <c r="R2229" s="113">
        <f>Q2229*H2229</f>
        <v>0</v>
      </c>
      <c r="S2229" s="113">
        <v>0</v>
      </c>
      <c r="T2229" s="114">
        <f>S2229*H2229</f>
        <v>0</v>
      </c>
      <c r="AR2229" s="115" t="s">
        <v>112</v>
      </c>
      <c r="AT2229" s="115" t="s">
        <v>107</v>
      </c>
      <c r="AU2229" s="115" t="s">
        <v>66</v>
      </c>
      <c r="AY2229" s="13" t="s">
        <v>113</v>
      </c>
      <c r="BE2229" s="116">
        <f>IF(N2229="základní",J2229,0)</f>
        <v>582</v>
      </c>
      <c r="BF2229" s="116">
        <f>IF(N2229="snížená",J2229,0)</f>
        <v>0</v>
      </c>
      <c r="BG2229" s="116">
        <f>IF(N2229="zákl. přenesená",J2229,0)</f>
        <v>0</v>
      </c>
      <c r="BH2229" s="116">
        <f>IF(N2229="sníž. přenesená",J2229,0)</f>
        <v>0</v>
      </c>
      <c r="BI2229" s="116">
        <f>IF(N2229="nulová",J2229,0)</f>
        <v>0</v>
      </c>
      <c r="BJ2229" s="13" t="s">
        <v>74</v>
      </c>
      <c r="BK2229" s="116">
        <f>ROUND(I2229*H2229,2)</f>
        <v>582</v>
      </c>
      <c r="BL2229" s="13" t="s">
        <v>112</v>
      </c>
      <c r="BM2229" s="115" t="s">
        <v>4949</v>
      </c>
    </row>
    <row r="2230" spans="2:65" s="1" customFormat="1" ht="19.5">
      <c r="B2230" s="25"/>
      <c r="D2230" s="117" t="s">
        <v>114</v>
      </c>
      <c r="F2230" s="118" t="s">
        <v>4950</v>
      </c>
      <c r="L2230" s="25"/>
      <c r="M2230" s="119"/>
      <c r="T2230" s="46"/>
      <c r="AT2230" s="13" t="s">
        <v>114</v>
      </c>
      <c r="AU2230" s="13" t="s">
        <v>66</v>
      </c>
    </row>
    <row r="2231" spans="2:65" s="1" customFormat="1" ht="16.5" customHeight="1">
      <c r="B2231" s="104"/>
      <c r="C2231" s="105" t="s">
        <v>2529</v>
      </c>
      <c r="D2231" s="105" t="s">
        <v>107</v>
      </c>
      <c r="E2231" s="106" t="s">
        <v>4951</v>
      </c>
      <c r="F2231" s="107" t="s">
        <v>4952</v>
      </c>
      <c r="G2231" s="108" t="s">
        <v>110</v>
      </c>
      <c r="H2231" s="109">
        <v>2</v>
      </c>
      <c r="I2231" s="110">
        <v>217</v>
      </c>
      <c r="J2231" s="110">
        <f>ROUND(I2231*H2231,2)</f>
        <v>434</v>
      </c>
      <c r="K2231" s="107" t="s">
        <v>111</v>
      </c>
      <c r="L2231" s="25"/>
      <c r="M2231" s="111" t="s">
        <v>3</v>
      </c>
      <c r="N2231" s="112" t="s">
        <v>37</v>
      </c>
      <c r="O2231" s="113">
        <v>0</v>
      </c>
      <c r="P2231" s="113">
        <f>O2231*H2231</f>
        <v>0</v>
      </c>
      <c r="Q2231" s="113">
        <v>0</v>
      </c>
      <c r="R2231" s="113">
        <f>Q2231*H2231</f>
        <v>0</v>
      </c>
      <c r="S2231" s="113">
        <v>0</v>
      </c>
      <c r="T2231" s="114">
        <f>S2231*H2231</f>
        <v>0</v>
      </c>
      <c r="AR2231" s="115" t="s">
        <v>112</v>
      </c>
      <c r="AT2231" s="115" t="s">
        <v>107</v>
      </c>
      <c r="AU2231" s="115" t="s">
        <v>66</v>
      </c>
      <c r="AY2231" s="13" t="s">
        <v>113</v>
      </c>
      <c r="BE2231" s="116">
        <f>IF(N2231="základní",J2231,0)</f>
        <v>434</v>
      </c>
      <c r="BF2231" s="116">
        <f>IF(N2231="snížená",J2231,0)</f>
        <v>0</v>
      </c>
      <c r="BG2231" s="116">
        <f>IF(N2231="zákl. přenesená",J2231,0)</f>
        <v>0</v>
      </c>
      <c r="BH2231" s="116">
        <f>IF(N2231="sníž. přenesená",J2231,0)</f>
        <v>0</v>
      </c>
      <c r="BI2231" s="116">
        <f>IF(N2231="nulová",J2231,0)</f>
        <v>0</v>
      </c>
      <c r="BJ2231" s="13" t="s">
        <v>74</v>
      </c>
      <c r="BK2231" s="116">
        <f>ROUND(I2231*H2231,2)</f>
        <v>434</v>
      </c>
      <c r="BL2231" s="13" t="s">
        <v>112</v>
      </c>
      <c r="BM2231" s="115" t="s">
        <v>4953</v>
      </c>
    </row>
    <row r="2232" spans="2:65" s="1" customFormat="1" ht="19.5">
      <c r="B2232" s="25"/>
      <c r="D2232" s="117" t="s">
        <v>114</v>
      </c>
      <c r="F2232" s="118" t="s">
        <v>4954</v>
      </c>
      <c r="L2232" s="25"/>
      <c r="M2232" s="119"/>
      <c r="T2232" s="46"/>
      <c r="AT2232" s="13" t="s">
        <v>114</v>
      </c>
      <c r="AU2232" s="13" t="s">
        <v>66</v>
      </c>
    </row>
    <row r="2233" spans="2:65" s="1" customFormat="1" ht="16.5" customHeight="1">
      <c r="B2233" s="104"/>
      <c r="C2233" s="105" t="s">
        <v>4955</v>
      </c>
      <c r="D2233" s="105" t="s">
        <v>107</v>
      </c>
      <c r="E2233" s="106" t="s">
        <v>4956</v>
      </c>
      <c r="F2233" s="107" t="s">
        <v>4957</v>
      </c>
      <c r="G2233" s="108" t="s">
        <v>110</v>
      </c>
      <c r="H2233" s="109">
        <v>2</v>
      </c>
      <c r="I2233" s="110">
        <v>217</v>
      </c>
      <c r="J2233" s="110">
        <f>ROUND(I2233*H2233,2)</f>
        <v>434</v>
      </c>
      <c r="K2233" s="107" t="s">
        <v>111</v>
      </c>
      <c r="L2233" s="25"/>
      <c r="M2233" s="111" t="s">
        <v>3</v>
      </c>
      <c r="N2233" s="112" t="s">
        <v>37</v>
      </c>
      <c r="O2233" s="113">
        <v>0</v>
      </c>
      <c r="P2233" s="113">
        <f>O2233*H2233</f>
        <v>0</v>
      </c>
      <c r="Q2233" s="113">
        <v>0</v>
      </c>
      <c r="R2233" s="113">
        <f>Q2233*H2233</f>
        <v>0</v>
      </c>
      <c r="S2233" s="113">
        <v>0</v>
      </c>
      <c r="T2233" s="114">
        <f>S2233*H2233</f>
        <v>0</v>
      </c>
      <c r="AR2233" s="115" t="s">
        <v>112</v>
      </c>
      <c r="AT2233" s="115" t="s">
        <v>107</v>
      </c>
      <c r="AU2233" s="115" t="s">
        <v>66</v>
      </c>
      <c r="AY2233" s="13" t="s">
        <v>113</v>
      </c>
      <c r="BE2233" s="116">
        <f>IF(N2233="základní",J2233,0)</f>
        <v>434</v>
      </c>
      <c r="BF2233" s="116">
        <f>IF(N2233="snížená",J2233,0)</f>
        <v>0</v>
      </c>
      <c r="BG2233" s="116">
        <f>IF(N2233="zákl. přenesená",J2233,0)</f>
        <v>0</v>
      </c>
      <c r="BH2233" s="116">
        <f>IF(N2233="sníž. přenesená",J2233,0)</f>
        <v>0</v>
      </c>
      <c r="BI2233" s="116">
        <f>IF(N2233="nulová",J2233,0)</f>
        <v>0</v>
      </c>
      <c r="BJ2233" s="13" t="s">
        <v>74</v>
      </c>
      <c r="BK2233" s="116">
        <f>ROUND(I2233*H2233,2)</f>
        <v>434</v>
      </c>
      <c r="BL2233" s="13" t="s">
        <v>112</v>
      </c>
      <c r="BM2233" s="115" t="s">
        <v>4958</v>
      </c>
    </row>
    <row r="2234" spans="2:65" s="1" customFormat="1" ht="19.5">
      <c r="B2234" s="25"/>
      <c r="D2234" s="117" t="s">
        <v>114</v>
      </c>
      <c r="F2234" s="118" t="s">
        <v>4959</v>
      </c>
      <c r="L2234" s="25"/>
      <c r="M2234" s="119"/>
      <c r="T2234" s="46"/>
      <c r="AT2234" s="13" t="s">
        <v>114</v>
      </c>
      <c r="AU2234" s="13" t="s">
        <v>66</v>
      </c>
    </row>
    <row r="2235" spans="2:65" s="1" customFormat="1" ht="16.5" customHeight="1">
      <c r="B2235" s="104"/>
      <c r="C2235" s="105" t="s">
        <v>2534</v>
      </c>
      <c r="D2235" s="105" t="s">
        <v>107</v>
      </c>
      <c r="E2235" s="106" t="s">
        <v>4960</v>
      </c>
      <c r="F2235" s="107" t="s">
        <v>4961</v>
      </c>
      <c r="G2235" s="108" t="s">
        <v>110</v>
      </c>
      <c r="H2235" s="109">
        <v>2</v>
      </c>
      <c r="I2235" s="110">
        <v>378</v>
      </c>
      <c r="J2235" s="110">
        <f>ROUND(I2235*H2235,2)</f>
        <v>756</v>
      </c>
      <c r="K2235" s="107" t="s">
        <v>111</v>
      </c>
      <c r="L2235" s="25"/>
      <c r="M2235" s="111" t="s">
        <v>3</v>
      </c>
      <c r="N2235" s="112" t="s">
        <v>37</v>
      </c>
      <c r="O2235" s="113">
        <v>0</v>
      </c>
      <c r="P2235" s="113">
        <f>O2235*H2235</f>
        <v>0</v>
      </c>
      <c r="Q2235" s="113">
        <v>0</v>
      </c>
      <c r="R2235" s="113">
        <f>Q2235*H2235</f>
        <v>0</v>
      </c>
      <c r="S2235" s="113">
        <v>0</v>
      </c>
      <c r="T2235" s="114">
        <f>S2235*H2235</f>
        <v>0</v>
      </c>
      <c r="AR2235" s="115" t="s">
        <v>112</v>
      </c>
      <c r="AT2235" s="115" t="s">
        <v>107</v>
      </c>
      <c r="AU2235" s="115" t="s">
        <v>66</v>
      </c>
      <c r="AY2235" s="13" t="s">
        <v>113</v>
      </c>
      <c r="BE2235" s="116">
        <f>IF(N2235="základní",J2235,0)</f>
        <v>756</v>
      </c>
      <c r="BF2235" s="116">
        <f>IF(N2235="snížená",J2235,0)</f>
        <v>0</v>
      </c>
      <c r="BG2235" s="116">
        <f>IF(N2235="zákl. přenesená",J2235,0)</f>
        <v>0</v>
      </c>
      <c r="BH2235" s="116">
        <f>IF(N2235="sníž. přenesená",J2235,0)</f>
        <v>0</v>
      </c>
      <c r="BI2235" s="116">
        <f>IF(N2235="nulová",J2235,0)</f>
        <v>0</v>
      </c>
      <c r="BJ2235" s="13" t="s">
        <v>74</v>
      </c>
      <c r="BK2235" s="116">
        <f>ROUND(I2235*H2235,2)</f>
        <v>756</v>
      </c>
      <c r="BL2235" s="13" t="s">
        <v>112</v>
      </c>
      <c r="BM2235" s="115" t="s">
        <v>4962</v>
      </c>
    </row>
    <row r="2236" spans="2:65" s="1" customFormat="1" ht="19.5">
      <c r="B2236" s="25"/>
      <c r="D2236" s="117" t="s">
        <v>114</v>
      </c>
      <c r="F2236" s="118" t="s">
        <v>4963</v>
      </c>
      <c r="L2236" s="25"/>
      <c r="M2236" s="119"/>
      <c r="T2236" s="46"/>
      <c r="AT2236" s="13" t="s">
        <v>114</v>
      </c>
      <c r="AU2236" s="13" t="s">
        <v>66</v>
      </c>
    </row>
    <row r="2237" spans="2:65" s="1" customFormat="1" ht="16.5" customHeight="1">
      <c r="B2237" s="104"/>
      <c r="C2237" s="105" t="s">
        <v>4964</v>
      </c>
      <c r="D2237" s="105" t="s">
        <v>107</v>
      </c>
      <c r="E2237" s="106" t="s">
        <v>4965</v>
      </c>
      <c r="F2237" s="107" t="s">
        <v>4966</v>
      </c>
      <c r="G2237" s="108" t="s">
        <v>110</v>
      </c>
      <c r="H2237" s="109">
        <v>2</v>
      </c>
      <c r="I2237" s="110">
        <v>285</v>
      </c>
      <c r="J2237" s="110">
        <f>ROUND(I2237*H2237,2)</f>
        <v>570</v>
      </c>
      <c r="K2237" s="107" t="s">
        <v>111</v>
      </c>
      <c r="L2237" s="25"/>
      <c r="M2237" s="111" t="s">
        <v>3</v>
      </c>
      <c r="N2237" s="112" t="s">
        <v>37</v>
      </c>
      <c r="O2237" s="113">
        <v>0</v>
      </c>
      <c r="P2237" s="113">
        <f>O2237*H2237</f>
        <v>0</v>
      </c>
      <c r="Q2237" s="113">
        <v>0</v>
      </c>
      <c r="R2237" s="113">
        <f>Q2237*H2237</f>
        <v>0</v>
      </c>
      <c r="S2237" s="113">
        <v>0</v>
      </c>
      <c r="T2237" s="114">
        <f>S2237*H2237</f>
        <v>0</v>
      </c>
      <c r="AR2237" s="115" t="s">
        <v>112</v>
      </c>
      <c r="AT2237" s="115" t="s">
        <v>107</v>
      </c>
      <c r="AU2237" s="115" t="s">
        <v>66</v>
      </c>
      <c r="AY2237" s="13" t="s">
        <v>113</v>
      </c>
      <c r="BE2237" s="116">
        <f>IF(N2237="základní",J2237,0)</f>
        <v>570</v>
      </c>
      <c r="BF2237" s="116">
        <f>IF(N2237="snížená",J2237,0)</f>
        <v>0</v>
      </c>
      <c r="BG2237" s="116">
        <f>IF(N2237="zákl. přenesená",J2237,0)</f>
        <v>0</v>
      </c>
      <c r="BH2237" s="116">
        <f>IF(N2237="sníž. přenesená",J2237,0)</f>
        <v>0</v>
      </c>
      <c r="BI2237" s="116">
        <f>IF(N2237="nulová",J2237,0)</f>
        <v>0</v>
      </c>
      <c r="BJ2237" s="13" t="s">
        <v>74</v>
      </c>
      <c r="BK2237" s="116">
        <f>ROUND(I2237*H2237,2)</f>
        <v>570</v>
      </c>
      <c r="BL2237" s="13" t="s">
        <v>112</v>
      </c>
      <c r="BM2237" s="115" t="s">
        <v>4967</v>
      </c>
    </row>
    <row r="2238" spans="2:65" s="1" customFormat="1" ht="19.5">
      <c r="B2238" s="25"/>
      <c r="D2238" s="117" t="s">
        <v>114</v>
      </c>
      <c r="F2238" s="118" t="s">
        <v>4968</v>
      </c>
      <c r="L2238" s="25"/>
      <c r="M2238" s="119"/>
      <c r="T2238" s="46"/>
      <c r="AT2238" s="13" t="s">
        <v>114</v>
      </c>
      <c r="AU2238" s="13" t="s">
        <v>66</v>
      </c>
    </row>
    <row r="2239" spans="2:65" s="1" customFormat="1" ht="16.5" customHeight="1">
      <c r="B2239" s="104"/>
      <c r="C2239" s="105" t="s">
        <v>2538</v>
      </c>
      <c r="D2239" s="105" t="s">
        <v>107</v>
      </c>
      <c r="E2239" s="106" t="s">
        <v>4969</v>
      </c>
      <c r="F2239" s="107" t="s">
        <v>4970</v>
      </c>
      <c r="G2239" s="108" t="s">
        <v>110</v>
      </c>
      <c r="H2239" s="109">
        <v>10</v>
      </c>
      <c r="I2239" s="110">
        <v>285</v>
      </c>
      <c r="J2239" s="110">
        <f>ROUND(I2239*H2239,2)</f>
        <v>2850</v>
      </c>
      <c r="K2239" s="107" t="s">
        <v>111</v>
      </c>
      <c r="L2239" s="25"/>
      <c r="M2239" s="111" t="s">
        <v>3</v>
      </c>
      <c r="N2239" s="112" t="s">
        <v>37</v>
      </c>
      <c r="O2239" s="113">
        <v>0</v>
      </c>
      <c r="P2239" s="113">
        <f>O2239*H2239</f>
        <v>0</v>
      </c>
      <c r="Q2239" s="113">
        <v>0</v>
      </c>
      <c r="R2239" s="113">
        <f>Q2239*H2239</f>
        <v>0</v>
      </c>
      <c r="S2239" s="113">
        <v>0</v>
      </c>
      <c r="T2239" s="114">
        <f>S2239*H2239</f>
        <v>0</v>
      </c>
      <c r="AR2239" s="115" t="s">
        <v>112</v>
      </c>
      <c r="AT2239" s="115" t="s">
        <v>107</v>
      </c>
      <c r="AU2239" s="115" t="s">
        <v>66</v>
      </c>
      <c r="AY2239" s="13" t="s">
        <v>113</v>
      </c>
      <c r="BE2239" s="116">
        <f>IF(N2239="základní",J2239,0)</f>
        <v>2850</v>
      </c>
      <c r="BF2239" s="116">
        <f>IF(N2239="snížená",J2239,0)</f>
        <v>0</v>
      </c>
      <c r="BG2239" s="116">
        <f>IF(N2239="zákl. přenesená",J2239,0)</f>
        <v>0</v>
      </c>
      <c r="BH2239" s="116">
        <f>IF(N2239="sníž. přenesená",J2239,0)</f>
        <v>0</v>
      </c>
      <c r="BI2239" s="116">
        <f>IF(N2239="nulová",J2239,0)</f>
        <v>0</v>
      </c>
      <c r="BJ2239" s="13" t="s">
        <v>74</v>
      </c>
      <c r="BK2239" s="116">
        <f>ROUND(I2239*H2239,2)</f>
        <v>2850</v>
      </c>
      <c r="BL2239" s="13" t="s">
        <v>112</v>
      </c>
      <c r="BM2239" s="115" t="s">
        <v>4971</v>
      </c>
    </row>
    <row r="2240" spans="2:65" s="1" customFormat="1" ht="19.5">
      <c r="B2240" s="25"/>
      <c r="D2240" s="117" t="s">
        <v>114</v>
      </c>
      <c r="F2240" s="118" t="s">
        <v>4972</v>
      </c>
      <c r="L2240" s="25"/>
      <c r="M2240" s="119"/>
      <c r="T2240" s="46"/>
      <c r="AT2240" s="13" t="s">
        <v>114</v>
      </c>
      <c r="AU2240" s="13" t="s">
        <v>66</v>
      </c>
    </row>
    <row r="2241" spans="2:65" s="1" customFormat="1" ht="16.5" customHeight="1">
      <c r="B2241" s="104"/>
      <c r="C2241" s="105" t="s">
        <v>4973</v>
      </c>
      <c r="D2241" s="105" t="s">
        <v>107</v>
      </c>
      <c r="E2241" s="106" t="s">
        <v>4974</v>
      </c>
      <c r="F2241" s="107" t="s">
        <v>4975</v>
      </c>
      <c r="G2241" s="108" t="s">
        <v>110</v>
      </c>
      <c r="H2241" s="109">
        <v>10</v>
      </c>
      <c r="I2241" s="110">
        <v>285</v>
      </c>
      <c r="J2241" s="110">
        <f>ROUND(I2241*H2241,2)</f>
        <v>2850</v>
      </c>
      <c r="K2241" s="107" t="s">
        <v>111</v>
      </c>
      <c r="L2241" s="25"/>
      <c r="M2241" s="111" t="s">
        <v>3</v>
      </c>
      <c r="N2241" s="112" t="s">
        <v>37</v>
      </c>
      <c r="O2241" s="113">
        <v>0</v>
      </c>
      <c r="P2241" s="113">
        <f>O2241*H2241</f>
        <v>0</v>
      </c>
      <c r="Q2241" s="113">
        <v>0</v>
      </c>
      <c r="R2241" s="113">
        <f>Q2241*H2241</f>
        <v>0</v>
      </c>
      <c r="S2241" s="113">
        <v>0</v>
      </c>
      <c r="T2241" s="114">
        <f>S2241*H2241</f>
        <v>0</v>
      </c>
      <c r="AR2241" s="115" t="s">
        <v>112</v>
      </c>
      <c r="AT2241" s="115" t="s">
        <v>107</v>
      </c>
      <c r="AU2241" s="115" t="s">
        <v>66</v>
      </c>
      <c r="AY2241" s="13" t="s">
        <v>113</v>
      </c>
      <c r="BE2241" s="116">
        <f>IF(N2241="základní",J2241,0)</f>
        <v>2850</v>
      </c>
      <c r="BF2241" s="116">
        <f>IF(N2241="snížená",J2241,0)</f>
        <v>0</v>
      </c>
      <c r="BG2241" s="116">
        <f>IF(N2241="zákl. přenesená",J2241,0)</f>
        <v>0</v>
      </c>
      <c r="BH2241" s="116">
        <f>IF(N2241="sníž. přenesená",J2241,0)</f>
        <v>0</v>
      </c>
      <c r="BI2241" s="116">
        <f>IF(N2241="nulová",J2241,0)</f>
        <v>0</v>
      </c>
      <c r="BJ2241" s="13" t="s">
        <v>74</v>
      </c>
      <c r="BK2241" s="116">
        <f>ROUND(I2241*H2241,2)</f>
        <v>2850</v>
      </c>
      <c r="BL2241" s="13" t="s">
        <v>112</v>
      </c>
      <c r="BM2241" s="115" t="s">
        <v>4976</v>
      </c>
    </row>
    <row r="2242" spans="2:65" s="1" customFormat="1" ht="19.5">
      <c r="B2242" s="25"/>
      <c r="D2242" s="117" t="s">
        <v>114</v>
      </c>
      <c r="F2242" s="118" t="s">
        <v>4977</v>
      </c>
      <c r="L2242" s="25"/>
      <c r="M2242" s="119"/>
      <c r="T2242" s="46"/>
      <c r="AT2242" s="13" t="s">
        <v>114</v>
      </c>
      <c r="AU2242" s="13" t="s">
        <v>66</v>
      </c>
    </row>
    <row r="2243" spans="2:65" s="1" customFormat="1" ht="16.5" customHeight="1">
      <c r="B2243" s="104"/>
      <c r="C2243" s="105" t="s">
        <v>2543</v>
      </c>
      <c r="D2243" s="105" t="s">
        <v>107</v>
      </c>
      <c r="E2243" s="106" t="s">
        <v>4978</v>
      </c>
      <c r="F2243" s="107" t="s">
        <v>4979</v>
      </c>
      <c r="G2243" s="108" t="s">
        <v>110</v>
      </c>
      <c r="H2243" s="109">
        <v>2</v>
      </c>
      <c r="I2243" s="110">
        <v>285</v>
      </c>
      <c r="J2243" s="110">
        <f>ROUND(I2243*H2243,2)</f>
        <v>570</v>
      </c>
      <c r="K2243" s="107" t="s">
        <v>111</v>
      </c>
      <c r="L2243" s="25"/>
      <c r="M2243" s="111" t="s">
        <v>3</v>
      </c>
      <c r="N2243" s="112" t="s">
        <v>37</v>
      </c>
      <c r="O2243" s="113">
        <v>0</v>
      </c>
      <c r="P2243" s="113">
        <f>O2243*H2243</f>
        <v>0</v>
      </c>
      <c r="Q2243" s="113">
        <v>0</v>
      </c>
      <c r="R2243" s="113">
        <f>Q2243*H2243</f>
        <v>0</v>
      </c>
      <c r="S2243" s="113">
        <v>0</v>
      </c>
      <c r="T2243" s="114">
        <f>S2243*H2243</f>
        <v>0</v>
      </c>
      <c r="AR2243" s="115" t="s">
        <v>112</v>
      </c>
      <c r="AT2243" s="115" t="s">
        <v>107</v>
      </c>
      <c r="AU2243" s="115" t="s">
        <v>66</v>
      </c>
      <c r="AY2243" s="13" t="s">
        <v>113</v>
      </c>
      <c r="BE2243" s="116">
        <f>IF(N2243="základní",J2243,0)</f>
        <v>570</v>
      </c>
      <c r="BF2243" s="116">
        <f>IF(N2243="snížená",J2243,0)</f>
        <v>0</v>
      </c>
      <c r="BG2243" s="116">
        <f>IF(N2243="zákl. přenesená",J2243,0)</f>
        <v>0</v>
      </c>
      <c r="BH2243" s="116">
        <f>IF(N2243="sníž. přenesená",J2243,0)</f>
        <v>0</v>
      </c>
      <c r="BI2243" s="116">
        <f>IF(N2243="nulová",J2243,0)</f>
        <v>0</v>
      </c>
      <c r="BJ2243" s="13" t="s">
        <v>74</v>
      </c>
      <c r="BK2243" s="116">
        <f>ROUND(I2243*H2243,2)</f>
        <v>570</v>
      </c>
      <c r="BL2243" s="13" t="s">
        <v>112</v>
      </c>
      <c r="BM2243" s="115" t="s">
        <v>4980</v>
      </c>
    </row>
    <row r="2244" spans="2:65" s="1" customFormat="1" ht="19.5">
      <c r="B2244" s="25"/>
      <c r="D2244" s="117" t="s">
        <v>114</v>
      </c>
      <c r="F2244" s="118" t="s">
        <v>4981</v>
      </c>
      <c r="L2244" s="25"/>
      <c r="M2244" s="119"/>
      <c r="T2244" s="46"/>
      <c r="AT2244" s="13" t="s">
        <v>114</v>
      </c>
      <c r="AU2244" s="13" t="s">
        <v>66</v>
      </c>
    </row>
    <row r="2245" spans="2:65" s="1" customFormat="1" ht="16.5" customHeight="1">
      <c r="B2245" s="104"/>
      <c r="C2245" s="105" t="s">
        <v>4982</v>
      </c>
      <c r="D2245" s="105" t="s">
        <v>107</v>
      </c>
      <c r="E2245" s="106" t="s">
        <v>4983</v>
      </c>
      <c r="F2245" s="107" t="s">
        <v>4984</v>
      </c>
      <c r="G2245" s="108" t="s">
        <v>110</v>
      </c>
      <c r="H2245" s="109">
        <v>2</v>
      </c>
      <c r="I2245" s="110">
        <v>285</v>
      </c>
      <c r="J2245" s="110">
        <f>ROUND(I2245*H2245,2)</f>
        <v>570</v>
      </c>
      <c r="K2245" s="107" t="s">
        <v>111</v>
      </c>
      <c r="L2245" s="25"/>
      <c r="M2245" s="111" t="s">
        <v>3</v>
      </c>
      <c r="N2245" s="112" t="s">
        <v>37</v>
      </c>
      <c r="O2245" s="113">
        <v>0</v>
      </c>
      <c r="P2245" s="113">
        <f>O2245*H2245</f>
        <v>0</v>
      </c>
      <c r="Q2245" s="113">
        <v>0</v>
      </c>
      <c r="R2245" s="113">
        <f>Q2245*H2245</f>
        <v>0</v>
      </c>
      <c r="S2245" s="113">
        <v>0</v>
      </c>
      <c r="T2245" s="114">
        <f>S2245*H2245</f>
        <v>0</v>
      </c>
      <c r="AR2245" s="115" t="s">
        <v>112</v>
      </c>
      <c r="AT2245" s="115" t="s">
        <v>107</v>
      </c>
      <c r="AU2245" s="115" t="s">
        <v>66</v>
      </c>
      <c r="AY2245" s="13" t="s">
        <v>113</v>
      </c>
      <c r="BE2245" s="116">
        <f>IF(N2245="základní",J2245,0)</f>
        <v>570</v>
      </c>
      <c r="BF2245" s="116">
        <f>IF(N2245="snížená",J2245,0)</f>
        <v>0</v>
      </c>
      <c r="BG2245" s="116">
        <f>IF(N2245="zákl. přenesená",J2245,0)</f>
        <v>0</v>
      </c>
      <c r="BH2245" s="116">
        <f>IF(N2245="sníž. přenesená",J2245,0)</f>
        <v>0</v>
      </c>
      <c r="BI2245" s="116">
        <f>IF(N2245="nulová",J2245,0)</f>
        <v>0</v>
      </c>
      <c r="BJ2245" s="13" t="s">
        <v>74</v>
      </c>
      <c r="BK2245" s="116">
        <f>ROUND(I2245*H2245,2)</f>
        <v>570</v>
      </c>
      <c r="BL2245" s="13" t="s">
        <v>112</v>
      </c>
      <c r="BM2245" s="115" t="s">
        <v>4985</v>
      </c>
    </row>
    <row r="2246" spans="2:65" s="1" customFormat="1" ht="19.5">
      <c r="B2246" s="25"/>
      <c r="D2246" s="117" t="s">
        <v>114</v>
      </c>
      <c r="F2246" s="118" t="s">
        <v>4986</v>
      </c>
      <c r="L2246" s="25"/>
      <c r="M2246" s="119"/>
      <c r="T2246" s="46"/>
      <c r="AT2246" s="13" t="s">
        <v>114</v>
      </c>
      <c r="AU2246" s="13" t="s">
        <v>66</v>
      </c>
    </row>
    <row r="2247" spans="2:65" s="1" customFormat="1" ht="16.5" customHeight="1">
      <c r="B2247" s="104"/>
      <c r="C2247" s="105" t="s">
        <v>2547</v>
      </c>
      <c r="D2247" s="105" t="s">
        <v>107</v>
      </c>
      <c r="E2247" s="106" t="s">
        <v>4987</v>
      </c>
      <c r="F2247" s="107" t="s">
        <v>4988</v>
      </c>
      <c r="G2247" s="108" t="s">
        <v>110</v>
      </c>
      <c r="H2247" s="109">
        <v>2</v>
      </c>
      <c r="I2247" s="110">
        <v>378</v>
      </c>
      <c r="J2247" s="110">
        <f>ROUND(I2247*H2247,2)</f>
        <v>756</v>
      </c>
      <c r="K2247" s="107" t="s">
        <v>111</v>
      </c>
      <c r="L2247" s="25"/>
      <c r="M2247" s="111" t="s">
        <v>3</v>
      </c>
      <c r="N2247" s="112" t="s">
        <v>37</v>
      </c>
      <c r="O2247" s="113">
        <v>0</v>
      </c>
      <c r="P2247" s="113">
        <f>O2247*H2247</f>
        <v>0</v>
      </c>
      <c r="Q2247" s="113">
        <v>0</v>
      </c>
      <c r="R2247" s="113">
        <f>Q2247*H2247</f>
        <v>0</v>
      </c>
      <c r="S2247" s="113">
        <v>0</v>
      </c>
      <c r="T2247" s="114">
        <f>S2247*H2247</f>
        <v>0</v>
      </c>
      <c r="AR2247" s="115" t="s">
        <v>112</v>
      </c>
      <c r="AT2247" s="115" t="s">
        <v>107</v>
      </c>
      <c r="AU2247" s="115" t="s">
        <v>66</v>
      </c>
      <c r="AY2247" s="13" t="s">
        <v>113</v>
      </c>
      <c r="BE2247" s="116">
        <f>IF(N2247="základní",J2247,0)</f>
        <v>756</v>
      </c>
      <c r="BF2247" s="116">
        <f>IF(N2247="snížená",J2247,0)</f>
        <v>0</v>
      </c>
      <c r="BG2247" s="116">
        <f>IF(N2247="zákl. přenesená",J2247,0)</f>
        <v>0</v>
      </c>
      <c r="BH2247" s="116">
        <f>IF(N2247="sníž. přenesená",J2247,0)</f>
        <v>0</v>
      </c>
      <c r="BI2247" s="116">
        <f>IF(N2247="nulová",J2247,0)</f>
        <v>0</v>
      </c>
      <c r="BJ2247" s="13" t="s">
        <v>74</v>
      </c>
      <c r="BK2247" s="116">
        <f>ROUND(I2247*H2247,2)</f>
        <v>756</v>
      </c>
      <c r="BL2247" s="13" t="s">
        <v>112</v>
      </c>
      <c r="BM2247" s="115" t="s">
        <v>4989</v>
      </c>
    </row>
    <row r="2248" spans="2:65" s="1" customFormat="1" ht="19.5">
      <c r="B2248" s="25"/>
      <c r="D2248" s="117" t="s">
        <v>114</v>
      </c>
      <c r="F2248" s="118" t="s">
        <v>4990</v>
      </c>
      <c r="L2248" s="25"/>
      <c r="M2248" s="119"/>
      <c r="T2248" s="46"/>
      <c r="AT2248" s="13" t="s">
        <v>114</v>
      </c>
      <c r="AU2248" s="13" t="s">
        <v>66</v>
      </c>
    </row>
    <row r="2249" spans="2:65" s="1" customFormat="1" ht="16.5" customHeight="1">
      <c r="B2249" s="104"/>
      <c r="C2249" s="105" t="s">
        <v>4991</v>
      </c>
      <c r="D2249" s="105" t="s">
        <v>107</v>
      </c>
      <c r="E2249" s="106" t="s">
        <v>4992</v>
      </c>
      <c r="F2249" s="107" t="s">
        <v>4993</v>
      </c>
      <c r="G2249" s="108" t="s">
        <v>110</v>
      </c>
      <c r="H2249" s="109">
        <v>30</v>
      </c>
      <c r="I2249" s="110">
        <v>285</v>
      </c>
      <c r="J2249" s="110">
        <f>ROUND(I2249*H2249,2)</f>
        <v>8550</v>
      </c>
      <c r="K2249" s="107" t="s">
        <v>111</v>
      </c>
      <c r="L2249" s="25"/>
      <c r="M2249" s="111" t="s">
        <v>3</v>
      </c>
      <c r="N2249" s="112" t="s">
        <v>37</v>
      </c>
      <c r="O2249" s="113">
        <v>0</v>
      </c>
      <c r="P2249" s="113">
        <f>O2249*H2249</f>
        <v>0</v>
      </c>
      <c r="Q2249" s="113">
        <v>0</v>
      </c>
      <c r="R2249" s="113">
        <f>Q2249*H2249</f>
        <v>0</v>
      </c>
      <c r="S2249" s="113">
        <v>0</v>
      </c>
      <c r="T2249" s="114">
        <f>S2249*H2249</f>
        <v>0</v>
      </c>
      <c r="AR2249" s="115" t="s">
        <v>112</v>
      </c>
      <c r="AT2249" s="115" t="s">
        <v>107</v>
      </c>
      <c r="AU2249" s="115" t="s">
        <v>66</v>
      </c>
      <c r="AY2249" s="13" t="s">
        <v>113</v>
      </c>
      <c r="BE2249" s="116">
        <f>IF(N2249="základní",J2249,0)</f>
        <v>8550</v>
      </c>
      <c r="BF2249" s="116">
        <f>IF(N2249="snížená",J2249,0)</f>
        <v>0</v>
      </c>
      <c r="BG2249" s="116">
        <f>IF(N2249="zákl. přenesená",J2249,0)</f>
        <v>0</v>
      </c>
      <c r="BH2249" s="116">
        <f>IF(N2249="sníž. přenesená",J2249,0)</f>
        <v>0</v>
      </c>
      <c r="BI2249" s="116">
        <f>IF(N2249="nulová",J2249,0)</f>
        <v>0</v>
      </c>
      <c r="BJ2249" s="13" t="s">
        <v>74</v>
      </c>
      <c r="BK2249" s="116">
        <f>ROUND(I2249*H2249,2)</f>
        <v>8550</v>
      </c>
      <c r="BL2249" s="13" t="s">
        <v>112</v>
      </c>
      <c r="BM2249" s="115" t="s">
        <v>4994</v>
      </c>
    </row>
    <row r="2250" spans="2:65" s="1" customFormat="1" ht="19.5">
      <c r="B2250" s="25"/>
      <c r="D2250" s="117" t="s">
        <v>114</v>
      </c>
      <c r="F2250" s="118" t="s">
        <v>4995</v>
      </c>
      <c r="L2250" s="25"/>
      <c r="M2250" s="119"/>
      <c r="T2250" s="46"/>
      <c r="AT2250" s="13" t="s">
        <v>114</v>
      </c>
      <c r="AU2250" s="13" t="s">
        <v>66</v>
      </c>
    </row>
    <row r="2251" spans="2:65" s="1" customFormat="1" ht="16.5" customHeight="1">
      <c r="B2251" s="104"/>
      <c r="C2251" s="105" t="s">
        <v>2552</v>
      </c>
      <c r="D2251" s="105" t="s">
        <v>107</v>
      </c>
      <c r="E2251" s="106" t="s">
        <v>4996</v>
      </c>
      <c r="F2251" s="107" t="s">
        <v>4997</v>
      </c>
      <c r="G2251" s="108" t="s">
        <v>110</v>
      </c>
      <c r="H2251" s="109">
        <v>2</v>
      </c>
      <c r="I2251" s="110">
        <v>378</v>
      </c>
      <c r="J2251" s="110">
        <f>ROUND(I2251*H2251,2)</f>
        <v>756</v>
      </c>
      <c r="K2251" s="107" t="s">
        <v>111</v>
      </c>
      <c r="L2251" s="25"/>
      <c r="M2251" s="111" t="s">
        <v>3</v>
      </c>
      <c r="N2251" s="112" t="s">
        <v>37</v>
      </c>
      <c r="O2251" s="113">
        <v>0</v>
      </c>
      <c r="P2251" s="113">
        <f>O2251*H2251</f>
        <v>0</v>
      </c>
      <c r="Q2251" s="113">
        <v>0</v>
      </c>
      <c r="R2251" s="113">
        <f>Q2251*H2251</f>
        <v>0</v>
      </c>
      <c r="S2251" s="113">
        <v>0</v>
      </c>
      <c r="T2251" s="114">
        <f>S2251*H2251</f>
        <v>0</v>
      </c>
      <c r="AR2251" s="115" t="s">
        <v>112</v>
      </c>
      <c r="AT2251" s="115" t="s">
        <v>107</v>
      </c>
      <c r="AU2251" s="115" t="s">
        <v>66</v>
      </c>
      <c r="AY2251" s="13" t="s">
        <v>113</v>
      </c>
      <c r="BE2251" s="116">
        <f>IF(N2251="základní",J2251,0)</f>
        <v>756</v>
      </c>
      <c r="BF2251" s="116">
        <f>IF(N2251="snížená",J2251,0)</f>
        <v>0</v>
      </c>
      <c r="BG2251" s="116">
        <f>IF(N2251="zákl. přenesená",J2251,0)</f>
        <v>0</v>
      </c>
      <c r="BH2251" s="116">
        <f>IF(N2251="sníž. přenesená",J2251,0)</f>
        <v>0</v>
      </c>
      <c r="BI2251" s="116">
        <f>IF(N2251="nulová",J2251,0)</f>
        <v>0</v>
      </c>
      <c r="BJ2251" s="13" t="s">
        <v>74</v>
      </c>
      <c r="BK2251" s="116">
        <f>ROUND(I2251*H2251,2)</f>
        <v>756</v>
      </c>
      <c r="BL2251" s="13" t="s">
        <v>112</v>
      </c>
      <c r="BM2251" s="115" t="s">
        <v>4998</v>
      </c>
    </row>
    <row r="2252" spans="2:65" s="1" customFormat="1" ht="19.5">
      <c r="B2252" s="25"/>
      <c r="D2252" s="117" t="s">
        <v>114</v>
      </c>
      <c r="F2252" s="118" t="s">
        <v>4999</v>
      </c>
      <c r="L2252" s="25"/>
      <c r="M2252" s="119"/>
      <c r="T2252" s="46"/>
      <c r="AT2252" s="13" t="s">
        <v>114</v>
      </c>
      <c r="AU2252" s="13" t="s">
        <v>66</v>
      </c>
    </row>
    <row r="2253" spans="2:65" s="1" customFormat="1" ht="16.5" customHeight="1">
      <c r="B2253" s="104"/>
      <c r="C2253" s="105" t="s">
        <v>5000</v>
      </c>
      <c r="D2253" s="105" t="s">
        <v>107</v>
      </c>
      <c r="E2253" s="106" t="s">
        <v>5001</v>
      </c>
      <c r="F2253" s="107" t="s">
        <v>5002</v>
      </c>
      <c r="G2253" s="108" t="s">
        <v>110</v>
      </c>
      <c r="H2253" s="109">
        <v>2</v>
      </c>
      <c r="I2253" s="110">
        <v>285</v>
      </c>
      <c r="J2253" s="110">
        <f>ROUND(I2253*H2253,2)</f>
        <v>570</v>
      </c>
      <c r="K2253" s="107" t="s">
        <v>111</v>
      </c>
      <c r="L2253" s="25"/>
      <c r="M2253" s="111" t="s">
        <v>3</v>
      </c>
      <c r="N2253" s="112" t="s">
        <v>37</v>
      </c>
      <c r="O2253" s="113">
        <v>0</v>
      </c>
      <c r="P2253" s="113">
        <f>O2253*H2253</f>
        <v>0</v>
      </c>
      <c r="Q2253" s="113">
        <v>0</v>
      </c>
      <c r="R2253" s="113">
        <f>Q2253*H2253</f>
        <v>0</v>
      </c>
      <c r="S2253" s="113">
        <v>0</v>
      </c>
      <c r="T2253" s="114">
        <f>S2253*H2253</f>
        <v>0</v>
      </c>
      <c r="AR2253" s="115" t="s">
        <v>112</v>
      </c>
      <c r="AT2253" s="115" t="s">
        <v>107</v>
      </c>
      <c r="AU2253" s="115" t="s">
        <v>66</v>
      </c>
      <c r="AY2253" s="13" t="s">
        <v>113</v>
      </c>
      <c r="BE2253" s="116">
        <f>IF(N2253="základní",J2253,0)</f>
        <v>570</v>
      </c>
      <c r="BF2253" s="116">
        <f>IF(N2253="snížená",J2253,0)</f>
        <v>0</v>
      </c>
      <c r="BG2253" s="116">
        <f>IF(N2253="zákl. přenesená",J2253,0)</f>
        <v>0</v>
      </c>
      <c r="BH2253" s="116">
        <f>IF(N2253="sníž. přenesená",J2253,0)</f>
        <v>0</v>
      </c>
      <c r="BI2253" s="116">
        <f>IF(N2253="nulová",J2253,0)</f>
        <v>0</v>
      </c>
      <c r="BJ2253" s="13" t="s">
        <v>74</v>
      </c>
      <c r="BK2253" s="116">
        <f>ROUND(I2253*H2253,2)</f>
        <v>570</v>
      </c>
      <c r="BL2253" s="13" t="s">
        <v>112</v>
      </c>
      <c r="BM2253" s="115" t="s">
        <v>5003</v>
      </c>
    </row>
    <row r="2254" spans="2:65" s="1" customFormat="1" ht="19.5">
      <c r="B2254" s="25"/>
      <c r="D2254" s="117" t="s">
        <v>114</v>
      </c>
      <c r="F2254" s="118" t="s">
        <v>5004</v>
      </c>
      <c r="L2254" s="25"/>
      <c r="M2254" s="119"/>
      <c r="T2254" s="46"/>
      <c r="AT2254" s="13" t="s">
        <v>114</v>
      </c>
      <c r="AU2254" s="13" t="s">
        <v>66</v>
      </c>
    </row>
    <row r="2255" spans="2:65" s="1" customFormat="1" ht="16.5" customHeight="1">
      <c r="B2255" s="104"/>
      <c r="C2255" s="105" t="s">
        <v>2556</v>
      </c>
      <c r="D2255" s="105" t="s">
        <v>107</v>
      </c>
      <c r="E2255" s="106" t="s">
        <v>5005</v>
      </c>
      <c r="F2255" s="107" t="s">
        <v>5006</v>
      </c>
      <c r="G2255" s="108" t="s">
        <v>110</v>
      </c>
      <c r="H2255" s="109">
        <v>2</v>
      </c>
      <c r="I2255" s="110">
        <v>285</v>
      </c>
      <c r="J2255" s="110">
        <f>ROUND(I2255*H2255,2)</f>
        <v>570</v>
      </c>
      <c r="K2255" s="107" t="s">
        <v>111</v>
      </c>
      <c r="L2255" s="25"/>
      <c r="M2255" s="111" t="s">
        <v>3</v>
      </c>
      <c r="N2255" s="112" t="s">
        <v>37</v>
      </c>
      <c r="O2255" s="113">
        <v>0</v>
      </c>
      <c r="P2255" s="113">
        <f>O2255*H2255</f>
        <v>0</v>
      </c>
      <c r="Q2255" s="113">
        <v>0</v>
      </c>
      <c r="R2255" s="113">
        <f>Q2255*H2255</f>
        <v>0</v>
      </c>
      <c r="S2255" s="113">
        <v>0</v>
      </c>
      <c r="T2255" s="114">
        <f>S2255*H2255</f>
        <v>0</v>
      </c>
      <c r="AR2255" s="115" t="s">
        <v>112</v>
      </c>
      <c r="AT2255" s="115" t="s">
        <v>107</v>
      </c>
      <c r="AU2255" s="115" t="s">
        <v>66</v>
      </c>
      <c r="AY2255" s="13" t="s">
        <v>113</v>
      </c>
      <c r="BE2255" s="116">
        <f>IF(N2255="základní",J2255,0)</f>
        <v>570</v>
      </c>
      <c r="BF2255" s="116">
        <f>IF(N2255="snížená",J2255,0)</f>
        <v>0</v>
      </c>
      <c r="BG2255" s="116">
        <f>IF(N2255="zákl. přenesená",J2255,0)</f>
        <v>0</v>
      </c>
      <c r="BH2255" s="116">
        <f>IF(N2255="sníž. přenesená",J2255,0)</f>
        <v>0</v>
      </c>
      <c r="BI2255" s="116">
        <f>IF(N2255="nulová",J2255,0)</f>
        <v>0</v>
      </c>
      <c r="BJ2255" s="13" t="s">
        <v>74</v>
      </c>
      <c r="BK2255" s="116">
        <f>ROUND(I2255*H2255,2)</f>
        <v>570</v>
      </c>
      <c r="BL2255" s="13" t="s">
        <v>112</v>
      </c>
      <c r="BM2255" s="115" t="s">
        <v>5007</v>
      </c>
    </row>
    <row r="2256" spans="2:65" s="1" customFormat="1" ht="19.5">
      <c r="B2256" s="25"/>
      <c r="D2256" s="117" t="s">
        <v>114</v>
      </c>
      <c r="F2256" s="118" t="s">
        <v>5008</v>
      </c>
      <c r="L2256" s="25"/>
      <c r="M2256" s="119"/>
      <c r="T2256" s="46"/>
      <c r="AT2256" s="13" t="s">
        <v>114</v>
      </c>
      <c r="AU2256" s="13" t="s">
        <v>66</v>
      </c>
    </row>
    <row r="2257" spans="2:65" s="1" customFormat="1" ht="16.5" customHeight="1">
      <c r="B2257" s="104"/>
      <c r="C2257" s="105" t="s">
        <v>5009</v>
      </c>
      <c r="D2257" s="105" t="s">
        <v>107</v>
      </c>
      <c r="E2257" s="106" t="s">
        <v>5010</v>
      </c>
      <c r="F2257" s="107" t="s">
        <v>5011</v>
      </c>
      <c r="G2257" s="108" t="s">
        <v>110</v>
      </c>
      <c r="H2257" s="109">
        <v>2</v>
      </c>
      <c r="I2257" s="110">
        <v>322</v>
      </c>
      <c r="J2257" s="110">
        <f>ROUND(I2257*H2257,2)</f>
        <v>644</v>
      </c>
      <c r="K2257" s="107" t="s">
        <v>111</v>
      </c>
      <c r="L2257" s="25"/>
      <c r="M2257" s="111" t="s">
        <v>3</v>
      </c>
      <c r="N2257" s="112" t="s">
        <v>37</v>
      </c>
      <c r="O2257" s="113">
        <v>0</v>
      </c>
      <c r="P2257" s="113">
        <f>O2257*H2257</f>
        <v>0</v>
      </c>
      <c r="Q2257" s="113">
        <v>0</v>
      </c>
      <c r="R2257" s="113">
        <f>Q2257*H2257</f>
        <v>0</v>
      </c>
      <c r="S2257" s="113">
        <v>0</v>
      </c>
      <c r="T2257" s="114">
        <f>S2257*H2257</f>
        <v>0</v>
      </c>
      <c r="AR2257" s="115" t="s">
        <v>112</v>
      </c>
      <c r="AT2257" s="115" t="s">
        <v>107</v>
      </c>
      <c r="AU2257" s="115" t="s">
        <v>66</v>
      </c>
      <c r="AY2257" s="13" t="s">
        <v>113</v>
      </c>
      <c r="BE2257" s="116">
        <f>IF(N2257="základní",J2257,0)</f>
        <v>644</v>
      </c>
      <c r="BF2257" s="116">
        <f>IF(N2257="snížená",J2257,0)</f>
        <v>0</v>
      </c>
      <c r="BG2257" s="116">
        <f>IF(N2257="zákl. přenesená",J2257,0)</f>
        <v>0</v>
      </c>
      <c r="BH2257" s="116">
        <f>IF(N2257="sníž. přenesená",J2257,0)</f>
        <v>0</v>
      </c>
      <c r="BI2257" s="116">
        <f>IF(N2257="nulová",J2257,0)</f>
        <v>0</v>
      </c>
      <c r="BJ2257" s="13" t="s">
        <v>74</v>
      </c>
      <c r="BK2257" s="116">
        <f>ROUND(I2257*H2257,2)</f>
        <v>644</v>
      </c>
      <c r="BL2257" s="13" t="s">
        <v>112</v>
      </c>
      <c r="BM2257" s="115" t="s">
        <v>5012</v>
      </c>
    </row>
    <row r="2258" spans="2:65" s="1" customFormat="1" ht="19.5">
      <c r="B2258" s="25"/>
      <c r="D2258" s="117" t="s">
        <v>114</v>
      </c>
      <c r="F2258" s="118" t="s">
        <v>5013</v>
      </c>
      <c r="L2258" s="25"/>
      <c r="M2258" s="119"/>
      <c r="T2258" s="46"/>
      <c r="AT2258" s="13" t="s">
        <v>114</v>
      </c>
      <c r="AU2258" s="13" t="s">
        <v>66</v>
      </c>
    </row>
    <row r="2259" spans="2:65" s="1" customFormat="1" ht="16.5" customHeight="1">
      <c r="B2259" s="104"/>
      <c r="C2259" s="105" t="s">
        <v>2561</v>
      </c>
      <c r="D2259" s="105" t="s">
        <v>107</v>
      </c>
      <c r="E2259" s="106" t="s">
        <v>5014</v>
      </c>
      <c r="F2259" s="107" t="s">
        <v>5015</v>
      </c>
      <c r="G2259" s="108" t="s">
        <v>110</v>
      </c>
      <c r="H2259" s="109">
        <v>2</v>
      </c>
      <c r="I2259" s="110">
        <v>322</v>
      </c>
      <c r="J2259" s="110">
        <f>ROUND(I2259*H2259,2)</f>
        <v>644</v>
      </c>
      <c r="K2259" s="107" t="s">
        <v>111</v>
      </c>
      <c r="L2259" s="25"/>
      <c r="M2259" s="111" t="s">
        <v>3</v>
      </c>
      <c r="N2259" s="112" t="s">
        <v>37</v>
      </c>
      <c r="O2259" s="113">
        <v>0</v>
      </c>
      <c r="P2259" s="113">
        <f>O2259*H2259</f>
        <v>0</v>
      </c>
      <c r="Q2259" s="113">
        <v>0</v>
      </c>
      <c r="R2259" s="113">
        <f>Q2259*H2259</f>
        <v>0</v>
      </c>
      <c r="S2259" s="113">
        <v>0</v>
      </c>
      <c r="T2259" s="114">
        <f>S2259*H2259</f>
        <v>0</v>
      </c>
      <c r="AR2259" s="115" t="s">
        <v>112</v>
      </c>
      <c r="AT2259" s="115" t="s">
        <v>107</v>
      </c>
      <c r="AU2259" s="115" t="s">
        <v>66</v>
      </c>
      <c r="AY2259" s="13" t="s">
        <v>113</v>
      </c>
      <c r="BE2259" s="116">
        <f>IF(N2259="základní",J2259,0)</f>
        <v>644</v>
      </c>
      <c r="BF2259" s="116">
        <f>IF(N2259="snížená",J2259,0)</f>
        <v>0</v>
      </c>
      <c r="BG2259" s="116">
        <f>IF(N2259="zákl. přenesená",J2259,0)</f>
        <v>0</v>
      </c>
      <c r="BH2259" s="116">
        <f>IF(N2259="sníž. přenesená",J2259,0)</f>
        <v>0</v>
      </c>
      <c r="BI2259" s="116">
        <f>IF(N2259="nulová",J2259,0)</f>
        <v>0</v>
      </c>
      <c r="BJ2259" s="13" t="s">
        <v>74</v>
      </c>
      <c r="BK2259" s="116">
        <f>ROUND(I2259*H2259,2)</f>
        <v>644</v>
      </c>
      <c r="BL2259" s="13" t="s">
        <v>112</v>
      </c>
      <c r="BM2259" s="115" t="s">
        <v>5016</v>
      </c>
    </row>
    <row r="2260" spans="2:65" s="1" customFormat="1" ht="19.5">
      <c r="B2260" s="25"/>
      <c r="D2260" s="117" t="s">
        <v>114</v>
      </c>
      <c r="F2260" s="118" t="s">
        <v>5017</v>
      </c>
      <c r="L2260" s="25"/>
      <c r="M2260" s="119"/>
      <c r="T2260" s="46"/>
      <c r="AT2260" s="13" t="s">
        <v>114</v>
      </c>
      <c r="AU2260" s="13" t="s">
        <v>66</v>
      </c>
    </row>
    <row r="2261" spans="2:65" s="1" customFormat="1" ht="16.5" customHeight="1">
      <c r="B2261" s="104"/>
      <c r="C2261" s="105" t="s">
        <v>5018</v>
      </c>
      <c r="D2261" s="105" t="s">
        <v>107</v>
      </c>
      <c r="E2261" s="106" t="s">
        <v>5019</v>
      </c>
      <c r="F2261" s="107" t="s">
        <v>5020</v>
      </c>
      <c r="G2261" s="108" t="s">
        <v>110</v>
      </c>
      <c r="H2261" s="109">
        <v>2</v>
      </c>
      <c r="I2261" s="110">
        <v>322</v>
      </c>
      <c r="J2261" s="110">
        <f>ROUND(I2261*H2261,2)</f>
        <v>644</v>
      </c>
      <c r="K2261" s="107" t="s">
        <v>111</v>
      </c>
      <c r="L2261" s="25"/>
      <c r="M2261" s="111" t="s">
        <v>3</v>
      </c>
      <c r="N2261" s="112" t="s">
        <v>37</v>
      </c>
      <c r="O2261" s="113">
        <v>0</v>
      </c>
      <c r="P2261" s="113">
        <f>O2261*H2261</f>
        <v>0</v>
      </c>
      <c r="Q2261" s="113">
        <v>0</v>
      </c>
      <c r="R2261" s="113">
        <f>Q2261*H2261</f>
        <v>0</v>
      </c>
      <c r="S2261" s="113">
        <v>0</v>
      </c>
      <c r="T2261" s="114">
        <f>S2261*H2261</f>
        <v>0</v>
      </c>
      <c r="AR2261" s="115" t="s">
        <v>112</v>
      </c>
      <c r="AT2261" s="115" t="s">
        <v>107</v>
      </c>
      <c r="AU2261" s="115" t="s">
        <v>66</v>
      </c>
      <c r="AY2261" s="13" t="s">
        <v>113</v>
      </c>
      <c r="BE2261" s="116">
        <f>IF(N2261="základní",J2261,0)</f>
        <v>644</v>
      </c>
      <c r="BF2261" s="116">
        <f>IF(N2261="snížená",J2261,0)</f>
        <v>0</v>
      </c>
      <c r="BG2261" s="116">
        <f>IF(N2261="zákl. přenesená",J2261,0)</f>
        <v>0</v>
      </c>
      <c r="BH2261" s="116">
        <f>IF(N2261="sníž. přenesená",J2261,0)</f>
        <v>0</v>
      </c>
      <c r="BI2261" s="116">
        <f>IF(N2261="nulová",J2261,0)</f>
        <v>0</v>
      </c>
      <c r="BJ2261" s="13" t="s">
        <v>74</v>
      </c>
      <c r="BK2261" s="116">
        <f>ROUND(I2261*H2261,2)</f>
        <v>644</v>
      </c>
      <c r="BL2261" s="13" t="s">
        <v>112</v>
      </c>
      <c r="BM2261" s="115" t="s">
        <v>5021</v>
      </c>
    </row>
    <row r="2262" spans="2:65" s="1" customFormat="1" ht="19.5">
      <c r="B2262" s="25"/>
      <c r="D2262" s="117" t="s">
        <v>114</v>
      </c>
      <c r="F2262" s="118" t="s">
        <v>5022</v>
      </c>
      <c r="L2262" s="25"/>
      <c r="M2262" s="119"/>
      <c r="T2262" s="46"/>
      <c r="AT2262" s="13" t="s">
        <v>114</v>
      </c>
      <c r="AU2262" s="13" t="s">
        <v>66</v>
      </c>
    </row>
    <row r="2263" spans="2:65" s="1" customFormat="1" ht="16.5" customHeight="1">
      <c r="B2263" s="104"/>
      <c r="C2263" s="105" t="s">
        <v>2566</v>
      </c>
      <c r="D2263" s="105" t="s">
        <v>107</v>
      </c>
      <c r="E2263" s="106" t="s">
        <v>5023</v>
      </c>
      <c r="F2263" s="107" t="s">
        <v>5024</v>
      </c>
      <c r="G2263" s="108" t="s">
        <v>110</v>
      </c>
      <c r="H2263" s="109">
        <v>2</v>
      </c>
      <c r="I2263" s="110">
        <v>378</v>
      </c>
      <c r="J2263" s="110">
        <f>ROUND(I2263*H2263,2)</f>
        <v>756</v>
      </c>
      <c r="K2263" s="107" t="s">
        <v>111</v>
      </c>
      <c r="L2263" s="25"/>
      <c r="M2263" s="111" t="s">
        <v>3</v>
      </c>
      <c r="N2263" s="112" t="s">
        <v>37</v>
      </c>
      <c r="O2263" s="113">
        <v>0</v>
      </c>
      <c r="P2263" s="113">
        <f>O2263*H2263</f>
        <v>0</v>
      </c>
      <c r="Q2263" s="113">
        <v>0</v>
      </c>
      <c r="R2263" s="113">
        <f>Q2263*H2263</f>
        <v>0</v>
      </c>
      <c r="S2263" s="113">
        <v>0</v>
      </c>
      <c r="T2263" s="114">
        <f>S2263*H2263</f>
        <v>0</v>
      </c>
      <c r="AR2263" s="115" t="s">
        <v>112</v>
      </c>
      <c r="AT2263" s="115" t="s">
        <v>107</v>
      </c>
      <c r="AU2263" s="115" t="s">
        <v>66</v>
      </c>
      <c r="AY2263" s="13" t="s">
        <v>113</v>
      </c>
      <c r="BE2263" s="116">
        <f>IF(N2263="základní",J2263,0)</f>
        <v>756</v>
      </c>
      <c r="BF2263" s="116">
        <f>IF(N2263="snížená",J2263,0)</f>
        <v>0</v>
      </c>
      <c r="BG2263" s="116">
        <f>IF(N2263="zákl. přenesená",J2263,0)</f>
        <v>0</v>
      </c>
      <c r="BH2263" s="116">
        <f>IF(N2263="sníž. přenesená",J2263,0)</f>
        <v>0</v>
      </c>
      <c r="BI2263" s="116">
        <f>IF(N2263="nulová",J2263,0)</f>
        <v>0</v>
      </c>
      <c r="BJ2263" s="13" t="s">
        <v>74</v>
      </c>
      <c r="BK2263" s="116">
        <f>ROUND(I2263*H2263,2)</f>
        <v>756</v>
      </c>
      <c r="BL2263" s="13" t="s">
        <v>112</v>
      </c>
      <c r="BM2263" s="115" t="s">
        <v>5025</v>
      </c>
    </row>
    <row r="2264" spans="2:65" s="1" customFormat="1" ht="19.5">
      <c r="B2264" s="25"/>
      <c r="D2264" s="117" t="s">
        <v>114</v>
      </c>
      <c r="F2264" s="118" t="s">
        <v>5026</v>
      </c>
      <c r="L2264" s="25"/>
      <c r="M2264" s="119"/>
      <c r="T2264" s="46"/>
      <c r="AT2264" s="13" t="s">
        <v>114</v>
      </c>
      <c r="AU2264" s="13" t="s">
        <v>66</v>
      </c>
    </row>
    <row r="2265" spans="2:65" s="1" customFormat="1" ht="16.5" customHeight="1">
      <c r="B2265" s="104"/>
      <c r="C2265" s="105" t="s">
        <v>5027</v>
      </c>
      <c r="D2265" s="105" t="s">
        <v>107</v>
      </c>
      <c r="E2265" s="106" t="s">
        <v>5028</v>
      </c>
      <c r="F2265" s="107" t="s">
        <v>5029</v>
      </c>
      <c r="G2265" s="108" t="s">
        <v>110</v>
      </c>
      <c r="H2265" s="109">
        <v>2</v>
      </c>
      <c r="I2265" s="110">
        <v>378</v>
      </c>
      <c r="J2265" s="110">
        <f>ROUND(I2265*H2265,2)</f>
        <v>756</v>
      </c>
      <c r="K2265" s="107" t="s">
        <v>111</v>
      </c>
      <c r="L2265" s="25"/>
      <c r="M2265" s="111" t="s">
        <v>3</v>
      </c>
      <c r="N2265" s="112" t="s">
        <v>37</v>
      </c>
      <c r="O2265" s="113">
        <v>0</v>
      </c>
      <c r="P2265" s="113">
        <f>O2265*H2265</f>
        <v>0</v>
      </c>
      <c r="Q2265" s="113">
        <v>0</v>
      </c>
      <c r="R2265" s="113">
        <f>Q2265*H2265</f>
        <v>0</v>
      </c>
      <c r="S2265" s="113">
        <v>0</v>
      </c>
      <c r="T2265" s="114">
        <f>S2265*H2265</f>
        <v>0</v>
      </c>
      <c r="AR2265" s="115" t="s">
        <v>112</v>
      </c>
      <c r="AT2265" s="115" t="s">
        <v>107</v>
      </c>
      <c r="AU2265" s="115" t="s">
        <v>66</v>
      </c>
      <c r="AY2265" s="13" t="s">
        <v>113</v>
      </c>
      <c r="BE2265" s="116">
        <f>IF(N2265="základní",J2265,0)</f>
        <v>756</v>
      </c>
      <c r="BF2265" s="116">
        <f>IF(N2265="snížená",J2265,0)</f>
        <v>0</v>
      </c>
      <c r="BG2265" s="116">
        <f>IF(N2265="zákl. přenesená",J2265,0)</f>
        <v>0</v>
      </c>
      <c r="BH2265" s="116">
        <f>IF(N2265="sníž. přenesená",J2265,0)</f>
        <v>0</v>
      </c>
      <c r="BI2265" s="116">
        <f>IF(N2265="nulová",J2265,0)</f>
        <v>0</v>
      </c>
      <c r="BJ2265" s="13" t="s">
        <v>74</v>
      </c>
      <c r="BK2265" s="116">
        <f>ROUND(I2265*H2265,2)</f>
        <v>756</v>
      </c>
      <c r="BL2265" s="13" t="s">
        <v>112</v>
      </c>
      <c r="BM2265" s="115" t="s">
        <v>5030</v>
      </c>
    </row>
    <row r="2266" spans="2:65" s="1" customFormat="1" ht="19.5">
      <c r="B2266" s="25"/>
      <c r="D2266" s="117" t="s">
        <v>114</v>
      </c>
      <c r="F2266" s="118" t="s">
        <v>5031</v>
      </c>
      <c r="L2266" s="25"/>
      <c r="M2266" s="119"/>
      <c r="T2266" s="46"/>
      <c r="AT2266" s="13" t="s">
        <v>114</v>
      </c>
      <c r="AU2266" s="13" t="s">
        <v>66</v>
      </c>
    </row>
    <row r="2267" spans="2:65" s="1" customFormat="1" ht="16.5" customHeight="1">
      <c r="B2267" s="104"/>
      <c r="C2267" s="105" t="s">
        <v>2571</v>
      </c>
      <c r="D2267" s="105" t="s">
        <v>107</v>
      </c>
      <c r="E2267" s="106" t="s">
        <v>5032</v>
      </c>
      <c r="F2267" s="107" t="s">
        <v>5033</v>
      </c>
      <c r="G2267" s="108" t="s">
        <v>110</v>
      </c>
      <c r="H2267" s="109">
        <v>10</v>
      </c>
      <c r="I2267" s="110">
        <v>378</v>
      </c>
      <c r="J2267" s="110">
        <f>ROUND(I2267*H2267,2)</f>
        <v>3780</v>
      </c>
      <c r="K2267" s="107" t="s">
        <v>111</v>
      </c>
      <c r="L2267" s="25"/>
      <c r="M2267" s="111" t="s">
        <v>3</v>
      </c>
      <c r="N2267" s="112" t="s">
        <v>37</v>
      </c>
      <c r="O2267" s="113">
        <v>0</v>
      </c>
      <c r="P2267" s="113">
        <f>O2267*H2267</f>
        <v>0</v>
      </c>
      <c r="Q2267" s="113">
        <v>0</v>
      </c>
      <c r="R2267" s="113">
        <f>Q2267*H2267</f>
        <v>0</v>
      </c>
      <c r="S2267" s="113">
        <v>0</v>
      </c>
      <c r="T2267" s="114">
        <f>S2267*H2267</f>
        <v>0</v>
      </c>
      <c r="AR2267" s="115" t="s">
        <v>112</v>
      </c>
      <c r="AT2267" s="115" t="s">
        <v>107</v>
      </c>
      <c r="AU2267" s="115" t="s">
        <v>66</v>
      </c>
      <c r="AY2267" s="13" t="s">
        <v>113</v>
      </c>
      <c r="BE2267" s="116">
        <f>IF(N2267="základní",J2267,0)</f>
        <v>3780</v>
      </c>
      <c r="BF2267" s="116">
        <f>IF(N2267="snížená",J2267,0)</f>
        <v>0</v>
      </c>
      <c r="BG2267" s="116">
        <f>IF(N2267="zákl. přenesená",J2267,0)</f>
        <v>0</v>
      </c>
      <c r="BH2267" s="116">
        <f>IF(N2267="sníž. přenesená",J2267,0)</f>
        <v>0</v>
      </c>
      <c r="BI2267" s="116">
        <f>IF(N2267="nulová",J2267,0)</f>
        <v>0</v>
      </c>
      <c r="BJ2267" s="13" t="s">
        <v>74</v>
      </c>
      <c r="BK2267" s="116">
        <f>ROUND(I2267*H2267,2)</f>
        <v>3780</v>
      </c>
      <c r="BL2267" s="13" t="s">
        <v>112</v>
      </c>
      <c r="BM2267" s="115" t="s">
        <v>5034</v>
      </c>
    </row>
    <row r="2268" spans="2:65" s="1" customFormat="1" ht="19.5">
      <c r="B2268" s="25"/>
      <c r="D2268" s="117" t="s">
        <v>114</v>
      </c>
      <c r="F2268" s="118" t="s">
        <v>5035</v>
      </c>
      <c r="L2268" s="25"/>
      <c r="M2268" s="119"/>
      <c r="T2268" s="46"/>
      <c r="AT2268" s="13" t="s">
        <v>114</v>
      </c>
      <c r="AU2268" s="13" t="s">
        <v>66</v>
      </c>
    </row>
    <row r="2269" spans="2:65" s="1" customFormat="1" ht="16.5" customHeight="1">
      <c r="B2269" s="104"/>
      <c r="C2269" s="105" t="s">
        <v>5036</v>
      </c>
      <c r="D2269" s="105" t="s">
        <v>107</v>
      </c>
      <c r="E2269" s="106" t="s">
        <v>5037</v>
      </c>
      <c r="F2269" s="107" t="s">
        <v>5038</v>
      </c>
      <c r="G2269" s="108" t="s">
        <v>110</v>
      </c>
      <c r="H2269" s="109">
        <v>10</v>
      </c>
      <c r="I2269" s="110">
        <v>378</v>
      </c>
      <c r="J2269" s="110">
        <f>ROUND(I2269*H2269,2)</f>
        <v>3780</v>
      </c>
      <c r="K2269" s="107" t="s">
        <v>111</v>
      </c>
      <c r="L2269" s="25"/>
      <c r="M2269" s="111" t="s">
        <v>3</v>
      </c>
      <c r="N2269" s="112" t="s">
        <v>37</v>
      </c>
      <c r="O2269" s="113">
        <v>0</v>
      </c>
      <c r="P2269" s="113">
        <f>O2269*H2269</f>
        <v>0</v>
      </c>
      <c r="Q2269" s="113">
        <v>0</v>
      </c>
      <c r="R2269" s="113">
        <f>Q2269*H2269</f>
        <v>0</v>
      </c>
      <c r="S2269" s="113">
        <v>0</v>
      </c>
      <c r="T2269" s="114">
        <f>S2269*H2269</f>
        <v>0</v>
      </c>
      <c r="AR2269" s="115" t="s">
        <v>112</v>
      </c>
      <c r="AT2269" s="115" t="s">
        <v>107</v>
      </c>
      <c r="AU2269" s="115" t="s">
        <v>66</v>
      </c>
      <c r="AY2269" s="13" t="s">
        <v>113</v>
      </c>
      <c r="BE2269" s="116">
        <f>IF(N2269="základní",J2269,0)</f>
        <v>3780</v>
      </c>
      <c r="BF2269" s="116">
        <f>IF(N2269="snížená",J2269,0)</f>
        <v>0</v>
      </c>
      <c r="BG2269" s="116">
        <f>IF(N2269="zákl. přenesená",J2269,0)</f>
        <v>0</v>
      </c>
      <c r="BH2269" s="116">
        <f>IF(N2269="sníž. přenesená",J2269,0)</f>
        <v>0</v>
      </c>
      <c r="BI2269" s="116">
        <f>IF(N2269="nulová",J2269,0)</f>
        <v>0</v>
      </c>
      <c r="BJ2269" s="13" t="s">
        <v>74</v>
      </c>
      <c r="BK2269" s="116">
        <f>ROUND(I2269*H2269,2)</f>
        <v>3780</v>
      </c>
      <c r="BL2269" s="13" t="s">
        <v>112</v>
      </c>
      <c r="BM2269" s="115" t="s">
        <v>5039</v>
      </c>
    </row>
    <row r="2270" spans="2:65" s="1" customFormat="1" ht="19.5">
      <c r="B2270" s="25"/>
      <c r="D2270" s="117" t="s">
        <v>114</v>
      </c>
      <c r="F2270" s="118" t="s">
        <v>5040</v>
      </c>
      <c r="L2270" s="25"/>
      <c r="M2270" s="119"/>
      <c r="T2270" s="46"/>
      <c r="AT2270" s="13" t="s">
        <v>114</v>
      </c>
      <c r="AU2270" s="13" t="s">
        <v>66</v>
      </c>
    </row>
    <row r="2271" spans="2:65" s="1" customFormat="1" ht="16.5" customHeight="1">
      <c r="B2271" s="104"/>
      <c r="C2271" s="105" t="s">
        <v>2575</v>
      </c>
      <c r="D2271" s="105" t="s">
        <v>107</v>
      </c>
      <c r="E2271" s="106" t="s">
        <v>5041</v>
      </c>
      <c r="F2271" s="107" t="s">
        <v>5042</v>
      </c>
      <c r="G2271" s="108" t="s">
        <v>110</v>
      </c>
      <c r="H2271" s="109">
        <v>2</v>
      </c>
      <c r="I2271" s="110">
        <v>378</v>
      </c>
      <c r="J2271" s="110">
        <f>ROUND(I2271*H2271,2)</f>
        <v>756</v>
      </c>
      <c r="K2271" s="107" t="s">
        <v>111</v>
      </c>
      <c r="L2271" s="25"/>
      <c r="M2271" s="111" t="s">
        <v>3</v>
      </c>
      <c r="N2271" s="112" t="s">
        <v>37</v>
      </c>
      <c r="O2271" s="113">
        <v>0</v>
      </c>
      <c r="P2271" s="113">
        <f>O2271*H2271</f>
        <v>0</v>
      </c>
      <c r="Q2271" s="113">
        <v>0</v>
      </c>
      <c r="R2271" s="113">
        <f>Q2271*H2271</f>
        <v>0</v>
      </c>
      <c r="S2271" s="113">
        <v>0</v>
      </c>
      <c r="T2271" s="114">
        <f>S2271*H2271</f>
        <v>0</v>
      </c>
      <c r="AR2271" s="115" t="s">
        <v>112</v>
      </c>
      <c r="AT2271" s="115" t="s">
        <v>107</v>
      </c>
      <c r="AU2271" s="115" t="s">
        <v>66</v>
      </c>
      <c r="AY2271" s="13" t="s">
        <v>113</v>
      </c>
      <c r="BE2271" s="116">
        <f>IF(N2271="základní",J2271,0)</f>
        <v>756</v>
      </c>
      <c r="BF2271" s="116">
        <f>IF(N2271="snížená",J2271,0)</f>
        <v>0</v>
      </c>
      <c r="BG2271" s="116">
        <f>IF(N2271="zákl. přenesená",J2271,0)</f>
        <v>0</v>
      </c>
      <c r="BH2271" s="116">
        <f>IF(N2271="sníž. přenesená",J2271,0)</f>
        <v>0</v>
      </c>
      <c r="BI2271" s="116">
        <f>IF(N2271="nulová",J2271,0)</f>
        <v>0</v>
      </c>
      <c r="BJ2271" s="13" t="s">
        <v>74</v>
      </c>
      <c r="BK2271" s="116">
        <f>ROUND(I2271*H2271,2)</f>
        <v>756</v>
      </c>
      <c r="BL2271" s="13" t="s">
        <v>112</v>
      </c>
      <c r="BM2271" s="115" t="s">
        <v>5043</v>
      </c>
    </row>
    <row r="2272" spans="2:65" s="1" customFormat="1" ht="19.5">
      <c r="B2272" s="25"/>
      <c r="D2272" s="117" t="s">
        <v>114</v>
      </c>
      <c r="F2272" s="118" t="s">
        <v>5044</v>
      </c>
      <c r="L2272" s="25"/>
      <c r="M2272" s="119"/>
      <c r="T2272" s="46"/>
      <c r="AT2272" s="13" t="s">
        <v>114</v>
      </c>
      <c r="AU2272" s="13" t="s">
        <v>66</v>
      </c>
    </row>
    <row r="2273" spans="2:65" s="1" customFormat="1" ht="16.5" customHeight="1">
      <c r="B2273" s="104"/>
      <c r="C2273" s="105" t="s">
        <v>5045</v>
      </c>
      <c r="D2273" s="105" t="s">
        <v>107</v>
      </c>
      <c r="E2273" s="106" t="s">
        <v>5046</v>
      </c>
      <c r="F2273" s="107" t="s">
        <v>5047</v>
      </c>
      <c r="G2273" s="108" t="s">
        <v>110</v>
      </c>
      <c r="H2273" s="109">
        <v>2</v>
      </c>
      <c r="I2273" s="110">
        <v>378</v>
      </c>
      <c r="J2273" s="110">
        <f>ROUND(I2273*H2273,2)</f>
        <v>756</v>
      </c>
      <c r="K2273" s="107" t="s">
        <v>111</v>
      </c>
      <c r="L2273" s="25"/>
      <c r="M2273" s="111" t="s">
        <v>3</v>
      </c>
      <c r="N2273" s="112" t="s">
        <v>37</v>
      </c>
      <c r="O2273" s="113">
        <v>0</v>
      </c>
      <c r="P2273" s="113">
        <f>O2273*H2273</f>
        <v>0</v>
      </c>
      <c r="Q2273" s="113">
        <v>0</v>
      </c>
      <c r="R2273" s="113">
        <f>Q2273*H2273</f>
        <v>0</v>
      </c>
      <c r="S2273" s="113">
        <v>0</v>
      </c>
      <c r="T2273" s="114">
        <f>S2273*H2273</f>
        <v>0</v>
      </c>
      <c r="AR2273" s="115" t="s">
        <v>112</v>
      </c>
      <c r="AT2273" s="115" t="s">
        <v>107</v>
      </c>
      <c r="AU2273" s="115" t="s">
        <v>66</v>
      </c>
      <c r="AY2273" s="13" t="s">
        <v>113</v>
      </c>
      <c r="BE2273" s="116">
        <f>IF(N2273="základní",J2273,0)</f>
        <v>756</v>
      </c>
      <c r="BF2273" s="116">
        <f>IF(N2273="snížená",J2273,0)</f>
        <v>0</v>
      </c>
      <c r="BG2273" s="116">
        <f>IF(N2273="zákl. přenesená",J2273,0)</f>
        <v>0</v>
      </c>
      <c r="BH2273" s="116">
        <f>IF(N2273="sníž. přenesená",J2273,0)</f>
        <v>0</v>
      </c>
      <c r="BI2273" s="116">
        <f>IF(N2273="nulová",J2273,0)</f>
        <v>0</v>
      </c>
      <c r="BJ2273" s="13" t="s">
        <v>74</v>
      </c>
      <c r="BK2273" s="116">
        <f>ROUND(I2273*H2273,2)</f>
        <v>756</v>
      </c>
      <c r="BL2273" s="13" t="s">
        <v>112</v>
      </c>
      <c r="BM2273" s="115" t="s">
        <v>5048</v>
      </c>
    </row>
    <row r="2274" spans="2:65" s="1" customFormat="1" ht="19.5">
      <c r="B2274" s="25"/>
      <c r="D2274" s="117" t="s">
        <v>114</v>
      </c>
      <c r="F2274" s="118" t="s">
        <v>5049</v>
      </c>
      <c r="L2274" s="25"/>
      <c r="M2274" s="119"/>
      <c r="T2274" s="46"/>
      <c r="AT2274" s="13" t="s">
        <v>114</v>
      </c>
      <c r="AU2274" s="13" t="s">
        <v>66</v>
      </c>
    </row>
    <row r="2275" spans="2:65" s="1" customFormat="1" ht="16.5" customHeight="1">
      <c r="B2275" s="104"/>
      <c r="C2275" s="105" t="s">
        <v>2580</v>
      </c>
      <c r="D2275" s="105" t="s">
        <v>107</v>
      </c>
      <c r="E2275" s="106" t="s">
        <v>5050</v>
      </c>
      <c r="F2275" s="107" t="s">
        <v>5051</v>
      </c>
      <c r="G2275" s="108" t="s">
        <v>110</v>
      </c>
      <c r="H2275" s="109">
        <v>2</v>
      </c>
      <c r="I2275" s="110">
        <v>378</v>
      </c>
      <c r="J2275" s="110">
        <f>ROUND(I2275*H2275,2)</f>
        <v>756</v>
      </c>
      <c r="K2275" s="107" t="s">
        <v>111</v>
      </c>
      <c r="L2275" s="25"/>
      <c r="M2275" s="111" t="s">
        <v>3</v>
      </c>
      <c r="N2275" s="112" t="s">
        <v>37</v>
      </c>
      <c r="O2275" s="113">
        <v>0</v>
      </c>
      <c r="P2275" s="113">
        <f>O2275*H2275</f>
        <v>0</v>
      </c>
      <c r="Q2275" s="113">
        <v>0</v>
      </c>
      <c r="R2275" s="113">
        <f>Q2275*H2275</f>
        <v>0</v>
      </c>
      <c r="S2275" s="113">
        <v>0</v>
      </c>
      <c r="T2275" s="114">
        <f>S2275*H2275</f>
        <v>0</v>
      </c>
      <c r="AR2275" s="115" t="s">
        <v>112</v>
      </c>
      <c r="AT2275" s="115" t="s">
        <v>107</v>
      </c>
      <c r="AU2275" s="115" t="s">
        <v>66</v>
      </c>
      <c r="AY2275" s="13" t="s">
        <v>113</v>
      </c>
      <c r="BE2275" s="116">
        <f>IF(N2275="základní",J2275,0)</f>
        <v>756</v>
      </c>
      <c r="BF2275" s="116">
        <f>IF(N2275="snížená",J2275,0)</f>
        <v>0</v>
      </c>
      <c r="BG2275" s="116">
        <f>IF(N2275="zákl. přenesená",J2275,0)</f>
        <v>0</v>
      </c>
      <c r="BH2275" s="116">
        <f>IF(N2275="sníž. přenesená",J2275,0)</f>
        <v>0</v>
      </c>
      <c r="BI2275" s="116">
        <f>IF(N2275="nulová",J2275,0)</f>
        <v>0</v>
      </c>
      <c r="BJ2275" s="13" t="s">
        <v>74</v>
      </c>
      <c r="BK2275" s="116">
        <f>ROUND(I2275*H2275,2)</f>
        <v>756</v>
      </c>
      <c r="BL2275" s="13" t="s">
        <v>112</v>
      </c>
      <c r="BM2275" s="115" t="s">
        <v>5052</v>
      </c>
    </row>
    <row r="2276" spans="2:65" s="1" customFormat="1" ht="19.5">
      <c r="B2276" s="25"/>
      <c r="D2276" s="117" t="s">
        <v>114</v>
      </c>
      <c r="F2276" s="118" t="s">
        <v>5053</v>
      </c>
      <c r="L2276" s="25"/>
      <c r="M2276" s="119"/>
      <c r="T2276" s="46"/>
      <c r="AT2276" s="13" t="s">
        <v>114</v>
      </c>
      <c r="AU2276" s="13" t="s">
        <v>66</v>
      </c>
    </row>
    <row r="2277" spans="2:65" s="1" customFormat="1" ht="16.5" customHeight="1">
      <c r="B2277" s="104"/>
      <c r="C2277" s="105" t="s">
        <v>5054</v>
      </c>
      <c r="D2277" s="105" t="s">
        <v>107</v>
      </c>
      <c r="E2277" s="106" t="s">
        <v>5055</v>
      </c>
      <c r="F2277" s="107" t="s">
        <v>5056</v>
      </c>
      <c r="G2277" s="108" t="s">
        <v>110</v>
      </c>
      <c r="H2277" s="109">
        <v>30</v>
      </c>
      <c r="I2277" s="110">
        <v>378</v>
      </c>
      <c r="J2277" s="110">
        <f>ROUND(I2277*H2277,2)</f>
        <v>11340</v>
      </c>
      <c r="K2277" s="107" t="s">
        <v>111</v>
      </c>
      <c r="L2277" s="25"/>
      <c r="M2277" s="111" t="s">
        <v>3</v>
      </c>
      <c r="N2277" s="112" t="s">
        <v>37</v>
      </c>
      <c r="O2277" s="113">
        <v>0</v>
      </c>
      <c r="P2277" s="113">
        <f>O2277*H2277</f>
        <v>0</v>
      </c>
      <c r="Q2277" s="113">
        <v>0</v>
      </c>
      <c r="R2277" s="113">
        <f>Q2277*H2277</f>
        <v>0</v>
      </c>
      <c r="S2277" s="113">
        <v>0</v>
      </c>
      <c r="T2277" s="114">
        <f>S2277*H2277</f>
        <v>0</v>
      </c>
      <c r="AR2277" s="115" t="s">
        <v>112</v>
      </c>
      <c r="AT2277" s="115" t="s">
        <v>107</v>
      </c>
      <c r="AU2277" s="115" t="s">
        <v>66</v>
      </c>
      <c r="AY2277" s="13" t="s">
        <v>113</v>
      </c>
      <c r="BE2277" s="116">
        <f>IF(N2277="základní",J2277,0)</f>
        <v>11340</v>
      </c>
      <c r="BF2277" s="116">
        <f>IF(N2277="snížená",J2277,0)</f>
        <v>0</v>
      </c>
      <c r="BG2277" s="116">
        <f>IF(N2277="zákl. přenesená",J2277,0)</f>
        <v>0</v>
      </c>
      <c r="BH2277" s="116">
        <f>IF(N2277="sníž. přenesená",J2277,0)</f>
        <v>0</v>
      </c>
      <c r="BI2277" s="116">
        <f>IF(N2277="nulová",J2277,0)</f>
        <v>0</v>
      </c>
      <c r="BJ2277" s="13" t="s">
        <v>74</v>
      </c>
      <c r="BK2277" s="116">
        <f>ROUND(I2277*H2277,2)</f>
        <v>11340</v>
      </c>
      <c r="BL2277" s="13" t="s">
        <v>112</v>
      </c>
      <c r="BM2277" s="115" t="s">
        <v>5057</v>
      </c>
    </row>
    <row r="2278" spans="2:65" s="1" customFormat="1" ht="19.5">
      <c r="B2278" s="25"/>
      <c r="D2278" s="117" t="s">
        <v>114</v>
      </c>
      <c r="F2278" s="118" t="s">
        <v>5058</v>
      </c>
      <c r="L2278" s="25"/>
      <c r="M2278" s="119"/>
      <c r="T2278" s="46"/>
      <c r="AT2278" s="13" t="s">
        <v>114</v>
      </c>
      <c r="AU2278" s="13" t="s">
        <v>66</v>
      </c>
    </row>
    <row r="2279" spans="2:65" s="1" customFormat="1" ht="16.5" customHeight="1">
      <c r="B2279" s="104"/>
      <c r="C2279" s="105" t="s">
        <v>2584</v>
      </c>
      <c r="D2279" s="105" t="s">
        <v>107</v>
      </c>
      <c r="E2279" s="106" t="s">
        <v>5059</v>
      </c>
      <c r="F2279" s="107" t="s">
        <v>5060</v>
      </c>
      <c r="G2279" s="108" t="s">
        <v>110</v>
      </c>
      <c r="H2279" s="109">
        <v>2</v>
      </c>
      <c r="I2279" s="110">
        <v>378</v>
      </c>
      <c r="J2279" s="110">
        <f>ROUND(I2279*H2279,2)</f>
        <v>756</v>
      </c>
      <c r="K2279" s="107" t="s">
        <v>111</v>
      </c>
      <c r="L2279" s="25"/>
      <c r="M2279" s="111" t="s">
        <v>3</v>
      </c>
      <c r="N2279" s="112" t="s">
        <v>37</v>
      </c>
      <c r="O2279" s="113">
        <v>0</v>
      </c>
      <c r="P2279" s="113">
        <f>O2279*H2279</f>
        <v>0</v>
      </c>
      <c r="Q2279" s="113">
        <v>0</v>
      </c>
      <c r="R2279" s="113">
        <f>Q2279*H2279</f>
        <v>0</v>
      </c>
      <c r="S2279" s="113">
        <v>0</v>
      </c>
      <c r="T2279" s="114">
        <f>S2279*H2279</f>
        <v>0</v>
      </c>
      <c r="AR2279" s="115" t="s">
        <v>112</v>
      </c>
      <c r="AT2279" s="115" t="s">
        <v>107</v>
      </c>
      <c r="AU2279" s="115" t="s">
        <v>66</v>
      </c>
      <c r="AY2279" s="13" t="s">
        <v>113</v>
      </c>
      <c r="BE2279" s="116">
        <f>IF(N2279="základní",J2279,0)</f>
        <v>756</v>
      </c>
      <c r="BF2279" s="116">
        <f>IF(N2279="snížená",J2279,0)</f>
        <v>0</v>
      </c>
      <c r="BG2279" s="116">
        <f>IF(N2279="zákl. přenesená",J2279,0)</f>
        <v>0</v>
      </c>
      <c r="BH2279" s="116">
        <f>IF(N2279="sníž. přenesená",J2279,0)</f>
        <v>0</v>
      </c>
      <c r="BI2279" s="116">
        <f>IF(N2279="nulová",J2279,0)</f>
        <v>0</v>
      </c>
      <c r="BJ2279" s="13" t="s">
        <v>74</v>
      </c>
      <c r="BK2279" s="116">
        <f>ROUND(I2279*H2279,2)</f>
        <v>756</v>
      </c>
      <c r="BL2279" s="13" t="s">
        <v>112</v>
      </c>
      <c r="BM2279" s="115" t="s">
        <v>5061</v>
      </c>
    </row>
    <row r="2280" spans="2:65" s="1" customFormat="1" ht="19.5">
      <c r="B2280" s="25"/>
      <c r="D2280" s="117" t="s">
        <v>114</v>
      </c>
      <c r="F2280" s="118" t="s">
        <v>5062</v>
      </c>
      <c r="L2280" s="25"/>
      <c r="M2280" s="119"/>
      <c r="T2280" s="46"/>
      <c r="AT2280" s="13" t="s">
        <v>114</v>
      </c>
      <c r="AU2280" s="13" t="s">
        <v>66</v>
      </c>
    </row>
    <row r="2281" spans="2:65" s="1" customFormat="1" ht="16.5" customHeight="1">
      <c r="B2281" s="104"/>
      <c r="C2281" s="105" t="s">
        <v>5063</v>
      </c>
      <c r="D2281" s="105" t="s">
        <v>107</v>
      </c>
      <c r="E2281" s="106" t="s">
        <v>5064</v>
      </c>
      <c r="F2281" s="107" t="s">
        <v>5065</v>
      </c>
      <c r="G2281" s="108" t="s">
        <v>110</v>
      </c>
      <c r="H2281" s="109">
        <v>2</v>
      </c>
      <c r="I2281" s="110">
        <v>378</v>
      </c>
      <c r="J2281" s="110">
        <f>ROUND(I2281*H2281,2)</f>
        <v>756</v>
      </c>
      <c r="K2281" s="107" t="s">
        <v>111</v>
      </c>
      <c r="L2281" s="25"/>
      <c r="M2281" s="111" t="s">
        <v>3</v>
      </c>
      <c r="N2281" s="112" t="s">
        <v>37</v>
      </c>
      <c r="O2281" s="113">
        <v>0</v>
      </c>
      <c r="P2281" s="113">
        <f>O2281*H2281</f>
        <v>0</v>
      </c>
      <c r="Q2281" s="113">
        <v>0</v>
      </c>
      <c r="R2281" s="113">
        <f>Q2281*H2281</f>
        <v>0</v>
      </c>
      <c r="S2281" s="113">
        <v>0</v>
      </c>
      <c r="T2281" s="114">
        <f>S2281*H2281</f>
        <v>0</v>
      </c>
      <c r="AR2281" s="115" t="s">
        <v>112</v>
      </c>
      <c r="AT2281" s="115" t="s">
        <v>107</v>
      </c>
      <c r="AU2281" s="115" t="s">
        <v>66</v>
      </c>
      <c r="AY2281" s="13" t="s">
        <v>113</v>
      </c>
      <c r="BE2281" s="116">
        <f>IF(N2281="základní",J2281,0)</f>
        <v>756</v>
      </c>
      <c r="BF2281" s="116">
        <f>IF(N2281="snížená",J2281,0)</f>
        <v>0</v>
      </c>
      <c r="BG2281" s="116">
        <f>IF(N2281="zákl. přenesená",J2281,0)</f>
        <v>0</v>
      </c>
      <c r="BH2281" s="116">
        <f>IF(N2281="sníž. přenesená",J2281,0)</f>
        <v>0</v>
      </c>
      <c r="BI2281" s="116">
        <f>IF(N2281="nulová",J2281,0)</f>
        <v>0</v>
      </c>
      <c r="BJ2281" s="13" t="s">
        <v>74</v>
      </c>
      <c r="BK2281" s="116">
        <f>ROUND(I2281*H2281,2)</f>
        <v>756</v>
      </c>
      <c r="BL2281" s="13" t="s">
        <v>112</v>
      </c>
      <c r="BM2281" s="115" t="s">
        <v>5066</v>
      </c>
    </row>
    <row r="2282" spans="2:65" s="1" customFormat="1" ht="19.5">
      <c r="B2282" s="25"/>
      <c r="D2282" s="117" t="s">
        <v>114</v>
      </c>
      <c r="F2282" s="118" t="s">
        <v>5067</v>
      </c>
      <c r="L2282" s="25"/>
      <c r="M2282" s="119"/>
      <c r="T2282" s="46"/>
      <c r="AT2282" s="13" t="s">
        <v>114</v>
      </c>
      <c r="AU2282" s="13" t="s">
        <v>66</v>
      </c>
    </row>
    <row r="2283" spans="2:65" s="1" customFormat="1" ht="16.5" customHeight="1">
      <c r="B2283" s="104"/>
      <c r="C2283" s="105" t="s">
        <v>2589</v>
      </c>
      <c r="D2283" s="105" t="s">
        <v>107</v>
      </c>
      <c r="E2283" s="106" t="s">
        <v>5068</v>
      </c>
      <c r="F2283" s="107" t="s">
        <v>5069</v>
      </c>
      <c r="G2283" s="108" t="s">
        <v>110</v>
      </c>
      <c r="H2283" s="109">
        <v>2</v>
      </c>
      <c r="I2283" s="110">
        <v>378</v>
      </c>
      <c r="J2283" s="110">
        <f>ROUND(I2283*H2283,2)</f>
        <v>756</v>
      </c>
      <c r="K2283" s="107" t="s">
        <v>111</v>
      </c>
      <c r="L2283" s="25"/>
      <c r="M2283" s="111" t="s">
        <v>3</v>
      </c>
      <c r="N2283" s="112" t="s">
        <v>37</v>
      </c>
      <c r="O2283" s="113">
        <v>0</v>
      </c>
      <c r="P2283" s="113">
        <f>O2283*H2283</f>
        <v>0</v>
      </c>
      <c r="Q2283" s="113">
        <v>0</v>
      </c>
      <c r="R2283" s="113">
        <f>Q2283*H2283</f>
        <v>0</v>
      </c>
      <c r="S2283" s="113">
        <v>0</v>
      </c>
      <c r="T2283" s="114">
        <f>S2283*H2283</f>
        <v>0</v>
      </c>
      <c r="AR2283" s="115" t="s">
        <v>112</v>
      </c>
      <c r="AT2283" s="115" t="s">
        <v>107</v>
      </c>
      <c r="AU2283" s="115" t="s">
        <v>66</v>
      </c>
      <c r="AY2283" s="13" t="s">
        <v>113</v>
      </c>
      <c r="BE2283" s="116">
        <f>IF(N2283="základní",J2283,0)</f>
        <v>756</v>
      </c>
      <c r="BF2283" s="116">
        <f>IF(N2283="snížená",J2283,0)</f>
        <v>0</v>
      </c>
      <c r="BG2283" s="116">
        <f>IF(N2283="zákl. přenesená",J2283,0)</f>
        <v>0</v>
      </c>
      <c r="BH2283" s="116">
        <f>IF(N2283="sníž. přenesená",J2283,0)</f>
        <v>0</v>
      </c>
      <c r="BI2283" s="116">
        <f>IF(N2283="nulová",J2283,0)</f>
        <v>0</v>
      </c>
      <c r="BJ2283" s="13" t="s">
        <v>74</v>
      </c>
      <c r="BK2283" s="116">
        <f>ROUND(I2283*H2283,2)</f>
        <v>756</v>
      </c>
      <c r="BL2283" s="13" t="s">
        <v>112</v>
      </c>
      <c r="BM2283" s="115" t="s">
        <v>5070</v>
      </c>
    </row>
    <row r="2284" spans="2:65" s="1" customFormat="1" ht="19.5">
      <c r="B2284" s="25"/>
      <c r="D2284" s="117" t="s">
        <v>114</v>
      </c>
      <c r="F2284" s="118" t="s">
        <v>5071</v>
      </c>
      <c r="L2284" s="25"/>
      <c r="M2284" s="119"/>
      <c r="T2284" s="46"/>
      <c r="AT2284" s="13" t="s">
        <v>114</v>
      </c>
      <c r="AU2284" s="13" t="s">
        <v>66</v>
      </c>
    </row>
    <row r="2285" spans="2:65" s="1" customFormat="1" ht="16.5" customHeight="1">
      <c r="B2285" s="104"/>
      <c r="C2285" s="105" t="s">
        <v>5072</v>
      </c>
      <c r="D2285" s="105" t="s">
        <v>107</v>
      </c>
      <c r="E2285" s="106" t="s">
        <v>5073</v>
      </c>
      <c r="F2285" s="107" t="s">
        <v>5074</v>
      </c>
      <c r="G2285" s="108" t="s">
        <v>110</v>
      </c>
      <c r="H2285" s="109">
        <v>2</v>
      </c>
      <c r="I2285" s="110">
        <v>254</v>
      </c>
      <c r="J2285" s="110">
        <f>ROUND(I2285*H2285,2)</f>
        <v>508</v>
      </c>
      <c r="K2285" s="107" t="s">
        <v>111</v>
      </c>
      <c r="L2285" s="25"/>
      <c r="M2285" s="111" t="s">
        <v>3</v>
      </c>
      <c r="N2285" s="112" t="s">
        <v>37</v>
      </c>
      <c r="O2285" s="113">
        <v>0</v>
      </c>
      <c r="P2285" s="113">
        <f>O2285*H2285</f>
        <v>0</v>
      </c>
      <c r="Q2285" s="113">
        <v>0</v>
      </c>
      <c r="R2285" s="113">
        <f>Q2285*H2285</f>
        <v>0</v>
      </c>
      <c r="S2285" s="113">
        <v>0</v>
      </c>
      <c r="T2285" s="114">
        <f>S2285*H2285</f>
        <v>0</v>
      </c>
      <c r="AR2285" s="115" t="s">
        <v>112</v>
      </c>
      <c r="AT2285" s="115" t="s">
        <v>107</v>
      </c>
      <c r="AU2285" s="115" t="s">
        <v>66</v>
      </c>
      <c r="AY2285" s="13" t="s">
        <v>113</v>
      </c>
      <c r="BE2285" s="116">
        <f>IF(N2285="základní",J2285,0)</f>
        <v>508</v>
      </c>
      <c r="BF2285" s="116">
        <f>IF(N2285="snížená",J2285,0)</f>
        <v>0</v>
      </c>
      <c r="BG2285" s="116">
        <f>IF(N2285="zákl. přenesená",J2285,0)</f>
        <v>0</v>
      </c>
      <c r="BH2285" s="116">
        <f>IF(N2285="sníž. přenesená",J2285,0)</f>
        <v>0</v>
      </c>
      <c r="BI2285" s="116">
        <f>IF(N2285="nulová",J2285,0)</f>
        <v>0</v>
      </c>
      <c r="BJ2285" s="13" t="s">
        <v>74</v>
      </c>
      <c r="BK2285" s="116">
        <f>ROUND(I2285*H2285,2)</f>
        <v>508</v>
      </c>
      <c r="BL2285" s="13" t="s">
        <v>112</v>
      </c>
      <c r="BM2285" s="115" t="s">
        <v>5075</v>
      </c>
    </row>
    <row r="2286" spans="2:65" s="1" customFormat="1" ht="19.5">
      <c r="B2286" s="25"/>
      <c r="D2286" s="117" t="s">
        <v>114</v>
      </c>
      <c r="F2286" s="118" t="s">
        <v>5076</v>
      </c>
      <c r="L2286" s="25"/>
      <c r="M2286" s="119"/>
      <c r="T2286" s="46"/>
      <c r="AT2286" s="13" t="s">
        <v>114</v>
      </c>
      <c r="AU2286" s="13" t="s">
        <v>66</v>
      </c>
    </row>
    <row r="2287" spans="2:65" s="1" customFormat="1" ht="16.5" customHeight="1">
      <c r="B2287" s="104"/>
      <c r="C2287" s="105" t="s">
        <v>2593</v>
      </c>
      <c r="D2287" s="105" t="s">
        <v>107</v>
      </c>
      <c r="E2287" s="106" t="s">
        <v>5077</v>
      </c>
      <c r="F2287" s="107" t="s">
        <v>5078</v>
      </c>
      <c r="G2287" s="108" t="s">
        <v>110</v>
      </c>
      <c r="H2287" s="109">
        <v>30</v>
      </c>
      <c r="I2287" s="110">
        <v>254</v>
      </c>
      <c r="J2287" s="110">
        <f>ROUND(I2287*H2287,2)</f>
        <v>7620</v>
      </c>
      <c r="K2287" s="107" t="s">
        <v>111</v>
      </c>
      <c r="L2287" s="25"/>
      <c r="M2287" s="111" t="s">
        <v>3</v>
      </c>
      <c r="N2287" s="112" t="s">
        <v>37</v>
      </c>
      <c r="O2287" s="113">
        <v>0</v>
      </c>
      <c r="P2287" s="113">
        <f>O2287*H2287</f>
        <v>0</v>
      </c>
      <c r="Q2287" s="113">
        <v>0</v>
      </c>
      <c r="R2287" s="113">
        <f>Q2287*H2287</f>
        <v>0</v>
      </c>
      <c r="S2287" s="113">
        <v>0</v>
      </c>
      <c r="T2287" s="114">
        <f>S2287*H2287</f>
        <v>0</v>
      </c>
      <c r="AR2287" s="115" t="s">
        <v>112</v>
      </c>
      <c r="AT2287" s="115" t="s">
        <v>107</v>
      </c>
      <c r="AU2287" s="115" t="s">
        <v>66</v>
      </c>
      <c r="AY2287" s="13" t="s">
        <v>113</v>
      </c>
      <c r="BE2287" s="116">
        <f>IF(N2287="základní",J2287,0)</f>
        <v>7620</v>
      </c>
      <c r="BF2287" s="116">
        <f>IF(N2287="snížená",J2287,0)</f>
        <v>0</v>
      </c>
      <c r="BG2287" s="116">
        <f>IF(N2287="zákl. přenesená",J2287,0)</f>
        <v>0</v>
      </c>
      <c r="BH2287" s="116">
        <f>IF(N2287="sníž. přenesená",J2287,0)</f>
        <v>0</v>
      </c>
      <c r="BI2287" s="116">
        <f>IF(N2287="nulová",J2287,0)</f>
        <v>0</v>
      </c>
      <c r="BJ2287" s="13" t="s">
        <v>74</v>
      </c>
      <c r="BK2287" s="116">
        <f>ROUND(I2287*H2287,2)</f>
        <v>7620</v>
      </c>
      <c r="BL2287" s="13" t="s">
        <v>112</v>
      </c>
      <c r="BM2287" s="115" t="s">
        <v>5079</v>
      </c>
    </row>
    <row r="2288" spans="2:65" s="1" customFormat="1" ht="19.5">
      <c r="B2288" s="25"/>
      <c r="D2288" s="117" t="s">
        <v>114</v>
      </c>
      <c r="F2288" s="118" t="s">
        <v>5080</v>
      </c>
      <c r="L2288" s="25"/>
      <c r="M2288" s="119"/>
      <c r="T2288" s="46"/>
      <c r="AT2288" s="13" t="s">
        <v>114</v>
      </c>
      <c r="AU2288" s="13" t="s">
        <v>66</v>
      </c>
    </row>
    <row r="2289" spans="2:65" s="1" customFormat="1" ht="16.5" customHeight="1">
      <c r="B2289" s="104"/>
      <c r="C2289" s="105" t="s">
        <v>5081</v>
      </c>
      <c r="D2289" s="105" t="s">
        <v>107</v>
      </c>
      <c r="E2289" s="106" t="s">
        <v>5082</v>
      </c>
      <c r="F2289" s="107" t="s">
        <v>5083</v>
      </c>
      <c r="G2289" s="108" t="s">
        <v>110</v>
      </c>
      <c r="H2289" s="109">
        <v>30</v>
      </c>
      <c r="I2289" s="110">
        <v>427</v>
      </c>
      <c r="J2289" s="110">
        <f>ROUND(I2289*H2289,2)</f>
        <v>12810</v>
      </c>
      <c r="K2289" s="107" t="s">
        <v>111</v>
      </c>
      <c r="L2289" s="25"/>
      <c r="M2289" s="111" t="s">
        <v>3</v>
      </c>
      <c r="N2289" s="112" t="s">
        <v>37</v>
      </c>
      <c r="O2289" s="113">
        <v>0</v>
      </c>
      <c r="P2289" s="113">
        <f>O2289*H2289</f>
        <v>0</v>
      </c>
      <c r="Q2289" s="113">
        <v>0</v>
      </c>
      <c r="R2289" s="113">
        <f>Q2289*H2289</f>
        <v>0</v>
      </c>
      <c r="S2289" s="113">
        <v>0</v>
      </c>
      <c r="T2289" s="114">
        <f>S2289*H2289</f>
        <v>0</v>
      </c>
      <c r="AR2289" s="115" t="s">
        <v>112</v>
      </c>
      <c r="AT2289" s="115" t="s">
        <v>107</v>
      </c>
      <c r="AU2289" s="115" t="s">
        <v>66</v>
      </c>
      <c r="AY2289" s="13" t="s">
        <v>113</v>
      </c>
      <c r="BE2289" s="116">
        <f>IF(N2289="základní",J2289,0)</f>
        <v>12810</v>
      </c>
      <c r="BF2289" s="116">
        <f>IF(N2289="snížená",J2289,0)</f>
        <v>0</v>
      </c>
      <c r="BG2289" s="116">
        <f>IF(N2289="zákl. přenesená",J2289,0)</f>
        <v>0</v>
      </c>
      <c r="BH2289" s="116">
        <f>IF(N2289="sníž. přenesená",J2289,0)</f>
        <v>0</v>
      </c>
      <c r="BI2289" s="116">
        <f>IF(N2289="nulová",J2289,0)</f>
        <v>0</v>
      </c>
      <c r="BJ2289" s="13" t="s">
        <v>74</v>
      </c>
      <c r="BK2289" s="116">
        <f>ROUND(I2289*H2289,2)</f>
        <v>12810</v>
      </c>
      <c r="BL2289" s="13" t="s">
        <v>112</v>
      </c>
      <c r="BM2289" s="115" t="s">
        <v>5084</v>
      </c>
    </row>
    <row r="2290" spans="2:65" s="1" customFormat="1" ht="19.5">
      <c r="B2290" s="25"/>
      <c r="D2290" s="117" t="s">
        <v>114</v>
      </c>
      <c r="F2290" s="118" t="s">
        <v>5085</v>
      </c>
      <c r="L2290" s="25"/>
      <c r="M2290" s="119"/>
      <c r="T2290" s="46"/>
      <c r="AT2290" s="13" t="s">
        <v>114</v>
      </c>
      <c r="AU2290" s="13" t="s">
        <v>66</v>
      </c>
    </row>
    <row r="2291" spans="2:65" s="1" customFormat="1" ht="16.5" customHeight="1">
      <c r="B2291" s="104"/>
      <c r="C2291" s="105" t="s">
        <v>2598</v>
      </c>
      <c r="D2291" s="105" t="s">
        <v>107</v>
      </c>
      <c r="E2291" s="106" t="s">
        <v>5086</v>
      </c>
      <c r="F2291" s="107" t="s">
        <v>5087</v>
      </c>
      <c r="G2291" s="108" t="s">
        <v>110</v>
      </c>
      <c r="H2291" s="109">
        <v>30</v>
      </c>
      <c r="I2291" s="110">
        <v>427</v>
      </c>
      <c r="J2291" s="110">
        <f>ROUND(I2291*H2291,2)</f>
        <v>12810</v>
      </c>
      <c r="K2291" s="107" t="s">
        <v>111</v>
      </c>
      <c r="L2291" s="25"/>
      <c r="M2291" s="111" t="s">
        <v>3</v>
      </c>
      <c r="N2291" s="112" t="s">
        <v>37</v>
      </c>
      <c r="O2291" s="113">
        <v>0</v>
      </c>
      <c r="P2291" s="113">
        <f>O2291*H2291</f>
        <v>0</v>
      </c>
      <c r="Q2291" s="113">
        <v>0</v>
      </c>
      <c r="R2291" s="113">
        <f>Q2291*H2291</f>
        <v>0</v>
      </c>
      <c r="S2291" s="113">
        <v>0</v>
      </c>
      <c r="T2291" s="114">
        <f>S2291*H2291</f>
        <v>0</v>
      </c>
      <c r="AR2291" s="115" t="s">
        <v>112</v>
      </c>
      <c r="AT2291" s="115" t="s">
        <v>107</v>
      </c>
      <c r="AU2291" s="115" t="s">
        <v>66</v>
      </c>
      <c r="AY2291" s="13" t="s">
        <v>113</v>
      </c>
      <c r="BE2291" s="116">
        <f>IF(N2291="základní",J2291,0)</f>
        <v>12810</v>
      </c>
      <c r="BF2291" s="116">
        <f>IF(N2291="snížená",J2291,0)</f>
        <v>0</v>
      </c>
      <c r="BG2291" s="116">
        <f>IF(N2291="zákl. přenesená",J2291,0)</f>
        <v>0</v>
      </c>
      <c r="BH2291" s="116">
        <f>IF(N2291="sníž. přenesená",J2291,0)</f>
        <v>0</v>
      </c>
      <c r="BI2291" s="116">
        <f>IF(N2291="nulová",J2291,0)</f>
        <v>0</v>
      </c>
      <c r="BJ2291" s="13" t="s">
        <v>74</v>
      </c>
      <c r="BK2291" s="116">
        <f>ROUND(I2291*H2291,2)</f>
        <v>12810</v>
      </c>
      <c r="BL2291" s="13" t="s">
        <v>112</v>
      </c>
      <c r="BM2291" s="115" t="s">
        <v>5088</v>
      </c>
    </row>
    <row r="2292" spans="2:65" s="1" customFormat="1" ht="19.5">
      <c r="B2292" s="25"/>
      <c r="D2292" s="117" t="s">
        <v>114</v>
      </c>
      <c r="F2292" s="118" t="s">
        <v>5089</v>
      </c>
      <c r="L2292" s="25"/>
      <c r="M2292" s="119"/>
      <c r="T2292" s="46"/>
      <c r="AT2292" s="13" t="s">
        <v>114</v>
      </c>
      <c r="AU2292" s="13" t="s">
        <v>66</v>
      </c>
    </row>
    <row r="2293" spans="2:65" s="1" customFormat="1" ht="16.5" customHeight="1">
      <c r="B2293" s="104"/>
      <c r="C2293" s="105" t="s">
        <v>5090</v>
      </c>
      <c r="D2293" s="105" t="s">
        <v>107</v>
      </c>
      <c r="E2293" s="106" t="s">
        <v>5091</v>
      </c>
      <c r="F2293" s="107" t="s">
        <v>5092</v>
      </c>
      <c r="G2293" s="108" t="s">
        <v>110</v>
      </c>
      <c r="H2293" s="109">
        <v>10</v>
      </c>
      <c r="I2293" s="110">
        <v>293</v>
      </c>
      <c r="J2293" s="110">
        <f>ROUND(I2293*H2293,2)</f>
        <v>2930</v>
      </c>
      <c r="K2293" s="107" t="s">
        <v>111</v>
      </c>
      <c r="L2293" s="25"/>
      <c r="M2293" s="111" t="s">
        <v>3</v>
      </c>
      <c r="N2293" s="112" t="s">
        <v>37</v>
      </c>
      <c r="O2293" s="113">
        <v>0</v>
      </c>
      <c r="P2293" s="113">
        <f>O2293*H2293</f>
        <v>0</v>
      </c>
      <c r="Q2293" s="113">
        <v>0</v>
      </c>
      <c r="R2293" s="113">
        <f>Q2293*H2293</f>
        <v>0</v>
      </c>
      <c r="S2293" s="113">
        <v>0</v>
      </c>
      <c r="T2293" s="114">
        <f>S2293*H2293</f>
        <v>0</v>
      </c>
      <c r="AR2293" s="115" t="s">
        <v>112</v>
      </c>
      <c r="AT2293" s="115" t="s">
        <v>107</v>
      </c>
      <c r="AU2293" s="115" t="s">
        <v>66</v>
      </c>
      <c r="AY2293" s="13" t="s">
        <v>113</v>
      </c>
      <c r="BE2293" s="116">
        <f>IF(N2293="základní",J2293,0)</f>
        <v>2930</v>
      </c>
      <c r="BF2293" s="116">
        <f>IF(N2293="snížená",J2293,0)</f>
        <v>0</v>
      </c>
      <c r="BG2293" s="116">
        <f>IF(N2293="zákl. přenesená",J2293,0)</f>
        <v>0</v>
      </c>
      <c r="BH2293" s="116">
        <f>IF(N2293="sníž. přenesená",J2293,0)</f>
        <v>0</v>
      </c>
      <c r="BI2293" s="116">
        <f>IF(N2293="nulová",J2293,0)</f>
        <v>0</v>
      </c>
      <c r="BJ2293" s="13" t="s">
        <v>74</v>
      </c>
      <c r="BK2293" s="116">
        <f>ROUND(I2293*H2293,2)</f>
        <v>2930</v>
      </c>
      <c r="BL2293" s="13" t="s">
        <v>112</v>
      </c>
      <c r="BM2293" s="115" t="s">
        <v>5093</v>
      </c>
    </row>
    <row r="2294" spans="2:65" s="1" customFormat="1" ht="19.5">
      <c r="B2294" s="25"/>
      <c r="D2294" s="117" t="s">
        <v>114</v>
      </c>
      <c r="F2294" s="118" t="s">
        <v>5094</v>
      </c>
      <c r="L2294" s="25"/>
      <c r="M2294" s="119"/>
      <c r="T2294" s="46"/>
      <c r="AT2294" s="13" t="s">
        <v>114</v>
      </c>
      <c r="AU2294" s="13" t="s">
        <v>66</v>
      </c>
    </row>
    <row r="2295" spans="2:65" s="1" customFormat="1" ht="16.5" customHeight="1">
      <c r="B2295" s="104"/>
      <c r="C2295" s="105" t="s">
        <v>2602</v>
      </c>
      <c r="D2295" s="105" t="s">
        <v>107</v>
      </c>
      <c r="E2295" s="106" t="s">
        <v>5095</v>
      </c>
      <c r="F2295" s="107" t="s">
        <v>5096</v>
      </c>
      <c r="G2295" s="108" t="s">
        <v>110</v>
      </c>
      <c r="H2295" s="109">
        <v>10</v>
      </c>
      <c r="I2295" s="110">
        <v>1960</v>
      </c>
      <c r="J2295" s="110">
        <f>ROUND(I2295*H2295,2)</f>
        <v>19600</v>
      </c>
      <c r="K2295" s="107" t="s">
        <v>111</v>
      </c>
      <c r="L2295" s="25"/>
      <c r="M2295" s="111" t="s">
        <v>3</v>
      </c>
      <c r="N2295" s="112" t="s">
        <v>37</v>
      </c>
      <c r="O2295" s="113">
        <v>0</v>
      </c>
      <c r="P2295" s="113">
        <f>O2295*H2295</f>
        <v>0</v>
      </c>
      <c r="Q2295" s="113">
        <v>0</v>
      </c>
      <c r="R2295" s="113">
        <f>Q2295*H2295</f>
        <v>0</v>
      </c>
      <c r="S2295" s="113">
        <v>0</v>
      </c>
      <c r="T2295" s="114">
        <f>S2295*H2295</f>
        <v>0</v>
      </c>
      <c r="AR2295" s="115" t="s">
        <v>112</v>
      </c>
      <c r="AT2295" s="115" t="s">
        <v>107</v>
      </c>
      <c r="AU2295" s="115" t="s">
        <v>66</v>
      </c>
      <c r="AY2295" s="13" t="s">
        <v>113</v>
      </c>
      <c r="BE2295" s="116">
        <f>IF(N2295="základní",J2295,0)</f>
        <v>19600</v>
      </c>
      <c r="BF2295" s="116">
        <f>IF(N2295="snížená",J2295,0)</f>
        <v>0</v>
      </c>
      <c r="BG2295" s="116">
        <f>IF(N2295="zákl. přenesená",J2295,0)</f>
        <v>0</v>
      </c>
      <c r="BH2295" s="116">
        <f>IF(N2295="sníž. přenesená",J2295,0)</f>
        <v>0</v>
      </c>
      <c r="BI2295" s="116">
        <f>IF(N2295="nulová",J2295,0)</f>
        <v>0</v>
      </c>
      <c r="BJ2295" s="13" t="s">
        <v>74</v>
      </c>
      <c r="BK2295" s="116">
        <f>ROUND(I2295*H2295,2)</f>
        <v>19600</v>
      </c>
      <c r="BL2295" s="13" t="s">
        <v>112</v>
      </c>
      <c r="BM2295" s="115" t="s">
        <v>5097</v>
      </c>
    </row>
    <row r="2296" spans="2:65" s="1" customFormat="1" ht="19.5">
      <c r="B2296" s="25"/>
      <c r="D2296" s="117" t="s">
        <v>114</v>
      </c>
      <c r="F2296" s="118" t="s">
        <v>5098</v>
      </c>
      <c r="L2296" s="25"/>
      <c r="M2296" s="119"/>
      <c r="T2296" s="46"/>
      <c r="AT2296" s="13" t="s">
        <v>114</v>
      </c>
      <c r="AU2296" s="13" t="s">
        <v>66</v>
      </c>
    </row>
    <row r="2297" spans="2:65" s="1" customFormat="1" ht="16.5" customHeight="1">
      <c r="B2297" s="104"/>
      <c r="C2297" s="105" t="s">
        <v>5099</v>
      </c>
      <c r="D2297" s="105" t="s">
        <v>107</v>
      </c>
      <c r="E2297" s="106" t="s">
        <v>5100</v>
      </c>
      <c r="F2297" s="107" t="s">
        <v>5101</v>
      </c>
      <c r="G2297" s="108" t="s">
        <v>110</v>
      </c>
      <c r="H2297" s="109">
        <v>10</v>
      </c>
      <c r="I2297" s="110">
        <v>1960</v>
      </c>
      <c r="J2297" s="110">
        <f>ROUND(I2297*H2297,2)</f>
        <v>19600</v>
      </c>
      <c r="K2297" s="107" t="s">
        <v>111</v>
      </c>
      <c r="L2297" s="25"/>
      <c r="M2297" s="111" t="s">
        <v>3</v>
      </c>
      <c r="N2297" s="112" t="s">
        <v>37</v>
      </c>
      <c r="O2297" s="113">
        <v>0</v>
      </c>
      <c r="P2297" s="113">
        <f>O2297*H2297</f>
        <v>0</v>
      </c>
      <c r="Q2297" s="113">
        <v>0</v>
      </c>
      <c r="R2297" s="113">
        <f>Q2297*H2297</f>
        <v>0</v>
      </c>
      <c r="S2297" s="113">
        <v>0</v>
      </c>
      <c r="T2297" s="114">
        <f>S2297*H2297</f>
        <v>0</v>
      </c>
      <c r="AR2297" s="115" t="s">
        <v>112</v>
      </c>
      <c r="AT2297" s="115" t="s">
        <v>107</v>
      </c>
      <c r="AU2297" s="115" t="s">
        <v>66</v>
      </c>
      <c r="AY2297" s="13" t="s">
        <v>113</v>
      </c>
      <c r="BE2297" s="116">
        <f>IF(N2297="základní",J2297,0)</f>
        <v>19600</v>
      </c>
      <c r="BF2297" s="116">
        <f>IF(N2297="snížená",J2297,0)</f>
        <v>0</v>
      </c>
      <c r="BG2297" s="116">
        <f>IF(N2297="zákl. přenesená",J2297,0)</f>
        <v>0</v>
      </c>
      <c r="BH2297" s="116">
        <f>IF(N2297="sníž. přenesená",J2297,0)</f>
        <v>0</v>
      </c>
      <c r="BI2297" s="116">
        <f>IF(N2297="nulová",J2297,0)</f>
        <v>0</v>
      </c>
      <c r="BJ2297" s="13" t="s">
        <v>74</v>
      </c>
      <c r="BK2297" s="116">
        <f>ROUND(I2297*H2297,2)</f>
        <v>19600</v>
      </c>
      <c r="BL2297" s="13" t="s">
        <v>112</v>
      </c>
      <c r="BM2297" s="115" t="s">
        <v>5102</v>
      </c>
    </row>
    <row r="2298" spans="2:65" s="1" customFormat="1" ht="19.5">
      <c r="B2298" s="25"/>
      <c r="D2298" s="117" t="s">
        <v>114</v>
      </c>
      <c r="F2298" s="118" t="s">
        <v>5103</v>
      </c>
      <c r="L2298" s="25"/>
      <c r="M2298" s="119"/>
      <c r="T2298" s="46"/>
      <c r="AT2298" s="13" t="s">
        <v>114</v>
      </c>
      <c r="AU2298" s="13" t="s">
        <v>66</v>
      </c>
    </row>
    <row r="2299" spans="2:65" s="1" customFormat="1" ht="16.5" customHeight="1">
      <c r="B2299" s="104"/>
      <c r="C2299" s="105" t="s">
        <v>2607</v>
      </c>
      <c r="D2299" s="105" t="s">
        <v>107</v>
      </c>
      <c r="E2299" s="106" t="s">
        <v>5104</v>
      </c>
      <c r="F2299" s="107" t="s">
        <v>5105</v>
      </c>
      <c r="G2299" s="108" t="s">
        <v>110</v>
      </c>
      <c r="H2299" s="109">
        <v>10</v>
      </c>
      <c r="I2299" s="110">
        <v>293</v>
      </c>
      <c r="J2299" s="110">
        <f>ROUND(I2299*H2299,2)</f>
        <v>2930</v>
      </c>
      <c r="K2299" s="107" t="s">
        <v>111</v>
      </c>
      <c r="L2299" s="25"/>
      <c r="M2299" s="111" t="s">
        <v>3</v>
      </c>
      <c r="N2299" s="112" t="s">
        <v>37</v>
      </c>
      <c r="O2299" s="113">
        <v>0</v>
      </c>
      <c r="P2299" s="113">
        <f>O2299*H2299</f>
        <v>0</v>
      </c>
      <c r="Q2299" s="113">
        <v>0</v>
      </c>
      <c r="R2299" s="113">
        <f>Q2299*H2299</f>
        <v>0</v>
      </c>
      <c r="S2299" s="113">
        <v>0</v>
      </c>
      <c r="T2299" s="114">
        <f>S2299*H2299</f>
        <v>0</v>
      </c>
      <c r="AR2299" s="115" t="s">
        <v>112</v>
      </c>
      <c r="AT2299" s="115" t="s">
        <v>107</v>
      </c>
      <c r="AU2299" s="115" t="s">
        <v>66</v>
      </c>
      <c r="AY2299" s="13" t="s">
        <v>113</v>
      </c>
      <c r="BE2299" s="116">
        <f>IF(N2299="základní",J2299,0)</f>
        <v>2930</v>
      </c>
      <c r="BF2299" s="116">
        <f>IF(N2299="snížená",J2299,0)</f>
        <v>0</v>
      </c>
      <c r="BG2299" s="116">
        <f>IF(N2299="zákl. přenesená",J2299,0)</f>
        <v>0</v>
      </c>
      <c r="BH2299" s="116">
        <f>IF(N2299="sníž. přenesená",J2299,0)</f>
        <v>0</v>
      </c>
      <c r="BI2299" s="116">
        <f>IF(N2299="nulová",J2299,0)</f>
        <v>0</v>
      </c>
      <c r="BJ2299" s="13" t="s">
        <v>74</v>
      </c>
      <c r="BK2299" s="116">
        <f>ROUND(I2299*H2299,2)</f>
        <v>2930</v>
      </c>
      <c r="BL2299" s="13" t="s">
        <v>112</v>
      </c>
      <c r="BM2299" s="115" t="s">
        <v>5106</v>
      </c>
    </row>
    <row r="2300" spans="2:65" s="1" customFormat="1" ht="19.5">
      <c r="B2300" s="25"/>
      <c r="D2300" s="117" t="s">
        <v>114</v>
      </c>
      <c r="F2300" s="118" t="s">
        <v>5107</v>
      </c>
      <c r="L2300" s="25"/>
      <c r="M2300" s="119"/>
      <c r="T2300" s="46"/>
      <c r="AT2300" s="13" t="s">
        <v>114</v>
      </c>
      <c r="AU2300" s="13" t="s">
        <v>66</v>
      </c>
    </row>
    <row r="2301" spans="2:65" s="1" customFormat="1" ht="16.5" customHeight="1">
      <c r="B2301" s="104"/>
      <c r="C2301" s="120" t="s">
        <v>5108</v>
      </c>
      <c r="D2301" s="120" t="s">
        <v>5109</v>
      </c>
      <c r="E2301" s="121" t="s">
        <v>5110</v>
      </c>
      <c r="F2301" s="122" t="s">
        <v>5111</v>
      </c>
      <c r="G2301" s="123" t="s">
        <v>110</v>
      </c>
      <c r="H2301" s="124">
        <v>10</v>
      </c>
      <c r="I2301" s="125">
        <v>2560</v>
      </c>
      <c r="J2301" s="125">
        <f>ROUND(I2301*H2301,2)</f>
        <v>25600</v>
      </c>
      <c r="K2301" s="122" t="s">
        <v>111</v>
      </c>
      <c r="L2301" s="126"/>
      <c r="M2301" s="127" t="s">
        <v>3</v>
      </c>
      <c r="N2301" s="128" t="s">
        <v>37</v>
      </c>
      <c r="O2301" s="113">
        <v>0</v>
      </c>
      <c r="P2301" s="113">
        <f>O2301*H2301</f>
        <v>0</v>
      </c>
      <c r="Q2301" s="113">
        <v>0.32100000000000001</v>
      </c>
      <c r="R2301" s="113">
        <f>Q2301*H2301</f>
        <v>3.21</v>
      </c>
      <c r="S2301" s="113">
        <v>0</v>
      </c>
      <c r="T2301" s="114">
        <f>S2301*H2301</f>
        <v>0</v>
      </c>
      <c r="AR2301" s="115" t="s">
        <v>112</v>
      </c>
      <c r="AT2301" s="115" t="s">
        <v>5109</v>
      </c>
      <c r="AU2301" s="115" t="s">
        <v>66</v>
      </c>
      <c r="AY2301" s="13" t="s">
        <v>113</v>
      </c>
      <c r="BE2301" s="116">
        <f>IF(N2301="základní",J2301,0)</f>
        <v>25600</v>
      </c>
      <c r="BF2301" s="116">
        <f>IF(N2301="snížená",J2301,0)</f>
        <v>0</v>
      </c>
      <c r="BG2301" s="116">
        <f>IF(N2301="zákl. přenesená",J2301,0)</f>
        <v>0</v>
      </c>
      <c r="BH2301" s="116">
        <f>IF(N2301="sníž. přenesená",J2301,0)</f>
        <v>0</v>
      </c>
      <c r="BI2301" s="116">
        <f>IF(N2301="nulová",J2301,0)</f>
        <v>0</v>
      </c>
      <c r="BJ2301" s="13" t="s">
        <v>74</v>
      </c>
      <c r="BK2301" s="116">
        <f>ROUND(I2301*H2301,2)</f>
        <v>25600</v>
      </c>
      <c r="BL2301" s="13" t="s">
        <v>112</v>
      </c>
      <c r="BM2301" s="115" t="s">
        <v>5112</v>
      </c>
    </row>
    <row r="2302" spans="2:65" s="1" customFormat="1" ht="11.25">
      <c r="B2302" s="25"/>
      <c r="D2302" s="117" t="s">
        <v>114</v>
      </c>
      <c r="F2302" s="118" t="s">
        <v>5111</v>
      </c>
      <c r="L2302" s="25"/>
      <c r="M2302" s="119"/>
      <c r="T2302" s="46"/>
      <c r="AT2302" s="13" t="s">
        <v>114</v>
      </c>
      <c r="AU2302" s="13" t="s">
        <v>66</v>
      </c>
    </row>
    <row r="2303" spans="2:65" s="1" customFormat="1" ht="16.5" customHeight="1">
      <c r="B2303" s="104"/>
      <c r="C2303" s="120" t="s">
        <v>2611</v>
      </c>
      <c r="D2303" s="120" t="s">
        <v>5109</v>
      </c>
      <c r="E2303" s="121" t="s">
        <v>5113</v>
      </c>
      <c r="F2303" s="122" t="s">
        <v>5114</v>
      </c>
      <c r="G2303" s="123" t="s">
        <v>110</v>
      </c>
      <c r="H2303" s="124">
        <v>5</v>
      </c>
      <c r="I2303" s="125">
        <v>3210</v>
      </c>
      <c r="J2303" s="125">
        <f>ROUND(I2303*H2303,2)</f>
        <v>16050</v>
      </c>
      <c r="K2303" s="122" t="s">
        <v>111</v>
      </c>
      <c r="L2303" s="126"/>
      <c r="M2303" s="127" t="s">
        <v>3</v>
      </c>
      <c r="N2303" s="128" t="s">
        <v>37</v>
      </c>
      <c r="O2303" s="113">
        <v>0</v>
      </c>
      <c r="P2303" s="113">
        <f>O2303*H2303</f>
        <v>0</v>
      </c>
      <c r="Q2303" s="113">
        <v>0.32</v>
      </c>
      <c r="R2303" s="113">
        <f>Q2303*H2303</f>
        <v>1.6</v>
      </c>
      <c r="S2303" s="113">
        <v>0</v>
      </c>
      <c r="T2303" s="114">
        <f>S2303*H2303</f>
        <v>0</v>
      </c>
      <c r="AR2303" s="115" t="s">
        <v>112</v>
      </c>
      <c r="AT2303" s="115" t="s">
        <v>5109</v>
      </c>
      <c r="AU2303" s="115" t="s">
        <v>66</v>
      </c>
      <c r="AY2303" s="13" t="s">
        <v>113</v>
      </c>
      <c r="BE2303" s="116">
        <f>IF(N2303="základní",J2303,0)</f>
        <v>16050</v>
      </c>
      <c r="BF2303" s="116">
        <f>IF(N2303="snížená",J2303,0)</f>
        <v>0</v>
      </c>
      <c r="BG2303" s="116">
        <f>IF(N2303="zákl. přenesená",J2303,0)</f>
        <v>0</v>
      </c>
      <c r="BH2303" s="116">
        <f>IF(N2303="sníž. přenesená",J2303,0)</f>
        <v>0</v>
      </c>
      <c r="BI2303" s="116">
        <f>IF(N2303="nulová",J2303,0)</f>
        <v>0</v>
      </c>
      <c r="BJ2303" s="13" t="s">
        <v>74</v>
      </c>
      <c r="BK2303" s="116">
        <f>ROUND(I2303*H2303,2)</f>
        <v>16050</v>
      </c>
      <c r="BL2303" s="13" t="s">
        <v>112</v>
      </c>
      <c r="BM2303" s="115" t="s">
        <v>5115</v>
      </c>
    </row>
    <row r="2304" spans="2:65" s="1" customFormat="1" ht="11.25">
      <c r="B2304" s="25"/>
      <c r="D2304" s="117" t="s">
        <v>114</v>
      </c>
      <c r="F2304" s="118" t="s">
        <v>5114</v>
      </c>
      <c r="L2304" s="25"/>
      <c r="M2304" s="119"/>
      <c r="T2304" s="46"/>
      <c r="AT2304" s="13" t="s">
        <v>114</v>
      </c>
      <c r="AU2304" s="13" t="s">
        <v>66</v>
      </c>
    </row>
    <row r="2305" spans="2:65" s="1" customFormat="1" ht="16.5" customHeight="1">
      <c r="B2305" s="104"/>
      <c r="C2305" s="120" t="s">
        <v>5116</v>
      </c>
      <c r="D2305" s="120" t="s">
        <v>5109</v>
      </c>
      <c r="E2305" s="121" t="s">
        <v>5117</v>
      </c>
      <c r="F2305" s="122" t="s">
        <v>5118</v>
      </c>
      <c r="G2305" s="123" t="s">
        <v>110</v>
      </c>
      <c r="H2305" s="124">
        <v>8</v>
      </c>
      <c r="I2305" s="125">
        <v>3520</v>
      </c>
      <c r="J2305" s="125">
        <f>ROUND(I2305*H2305,2)</f>
        <v>28160</v>
      </c>
      <c r="K2305" s="122" t="s">
        <v>111</v>
      </c>
      <c r="L2305" s="126"/>
      <c r="M2305" s="127" t="s">
        <v>3</v>
      </c>
      <c r="N2305" s="128" t="s">
        <v>37</v>
      </c>
      <c r="O2305" s="113">
        <v>0</v>
      </c>
      <c r="P2305" s="113">
        <f>O2305*H2305</f>
        <v>0</v>
      </c>
      <c r="Q2305" s="113">
        <v>0.51</v>
      </c>
      <c r="R2305" s="113">
        <f>Q2305*H2305</f>
        <v>4.08</v>
      </c>
      <c r="S2305" s="113">
        <v>0</v>
      </c>
      <c r="T2305" s="114">
        <f>S2305*H2305</f>
        <v>0</v>
      </c>
      <c r="AR2305" s="115" t="s">
        <v>112</v>
      </c>
      <c r="AT2305" s="115" t="s">
        <v>5109</v>
      </c>
      <c r="AU2305" s="115" t="s">
        <v>66</v>
      </c>
      <c r="AY2305" s="13" t="s">
        <v>113</v>
      </c>
      <c r="BE2305" s="116">
        <f>IF(N2305="základní",J2305,0)</f>
        <v>28160</v>
      </c>
      <c r="BF2305" s="116">
        <f>IF(N2305="snížená",J2305,0)</f>
        <v>0</v>
      </c>
      <c r="BG2305" s="116">
        <f>IF(N2305="zákl. přenesená",J2305,0)</f>
        <v>0</v>
      </c>
      <c r="BH2305" s="116">
        <f>IF(N2305="sníž. přenesená",J2305,0)</f>
        <v>0</v>
      </c>
      <c r="BI2305" s="116">
        <f>IF(N2305="nulová",J2305,0)</f>
        <v>0</v>
      </c>
      <c r="BJ2305" s="13" t="s">
        <v>74</v>
      </c>
      <c r="BK2305" s="116">
        <f>ROUND(I2305*H2305,2)</f>
        <v>28160</v>
      </c>
      <c r="BL2305" s="13" t="s">
        <v>112</v>
      </c>
      <c r="BM2305" s="115" t="s">
        <v>5119</v>
      </c>
    </row>
    <row r="2306" spans="2:65" s="1" customFormat="1" ht="11.25">
      <c r="B2306" s="25"/>
      <c r="D2306" s="117" t="s">
        <v>114</v>
      </c>
      <c r="F2306" s="118" t="s">
        <v>5118</v>
      </c>
      <c r="L2306" s="25"/>
      <c r="M2306" s="119"/>
      <c r="T2306" s="46"/>
      <c r="AT2306" s="13" t="s">
        <v>114</v>
      </c>
      <c r="AU2306" s="13" t="s">
        <v>66</v>
      </c>
    </row>
    <row r="2307" spans="2:65" s="1" customFormat="1" ht="16.5" customHeight="1">
      <c r="B2307" s="104"/>
      <c r="C2307" s="120" t="s">
        <v>2616</v>
      </c>
      <c r="D2307" s="120" t="s">
        <v>5109</v>
      </c>
      <c r="E2307" s="121" t="s">
        <v>5120</v>
      </c>
      <c r="F2307" s="122" t="s">
        <v>5121</v>
      </c>
      <c r="G2307" s="123" t="s">
        <v>110</v>
      </c>
      <c r="H2307" s="124">
        <v>5</v>
      </c>
      <c r="I2307" s="125">
        <v>3720</v>
      </c>
      <c r="J2307" s="125">
        <f>ROUND(I2307*H2307,2)</f>
        <v>18600</v>
      </c>
      <c r="K2307" s="122" t="s">
        <v>111</v>
      </c>
      <c r="L2307" s="126"/>
      <c r="M2307" s="127" t="s">
        <v>3</v>
      </c>
      <c r="N2307" s="128" t="s">
        <v>37</v>
      </c>
      <c r="O2307" s="113">
        <v>0</v>
      </c>
      <c r="P2307" s="113">
        <f>O2307*H2307</f>
        <v>0</v>
      </c>
      <c r="Q2307" s="113">
        <v>0.32</v>
      </c>
      <c r="R2307" s="113">
        <f>Q2307*H2307</f>
        <v>1.6</v>
      </c>
      <c r="S2307" s="113">
        <v>0</v>
      </c>
      <c r="T2307" s="114">
        <f>S2307*H2307</f>
        <v>0</v>
      </c>
      <c r="AR2307" s="115" t="s">
        <v>112</v>
      </c>
      <c r="AT2307" s="115" t="s">
        <v>5109</v>
      </c>
      <c r="AU2307" s="115" t="s">
        <v>66</v>
      </c>
      <c r="AY2307" s="13" t="s">
        <v>113</v>
      </c>
      <c r="BE2307" s="116">
        <f>IF(N2307="základní",J2307,0)</f>
        <v>18600</v>
      </c>
      <c r="BF2307" s="116">
        <f>IF(N2307="snížená",J2307,0)</f>
        <v>0</v>
      </c>
      <c r="BG2307" s="116">
        <f>IF(N2307="zákl. přenesená",J2307,0)</f>
        <v>0</v>
      </c>
      <c r="BH2307" s="116">
        <f>IF(N2307="sníž. přenesená",J2307,0)</f>
        <v>0</v>
      </c>
      <c r="BI2307" s="116">
        <f>IF(N2307="nulová",J2307,0)</f>
        <v>0</v>
      </c>
      <c r="BJ2307" s="13" t="s">
        <v>74</v>
      </c>
      <c r="BK2307" s="116">
        <f>ROUND(I2307*H2307,2)</f>
        <v>18600</v>
      </c>
      <c r="BL2307" s="13" t="s">
        <v>112</v>
      </c>
      <c r="BM2307" s="115" t="s">
        <v>5122</v>
      </c>
    </row>
    <row r="2308" spans="2:65" s="1" customFormat="1" ht="11.25">
      <c r="B2308" s="25"/>
      <c r="D2308" s="117" t="s">
        <v>114</v>
      </c>
      <c r="F2308" s="118" t="s">
        <v>5121</v>
      </c>
      <c r="L2308" s="25"/>
      <c r="M2308" s="119"/>
      <c r="T2308" s="46"/>
      <c r="AT2308" s="13" t="s">
        <v>114</v>
      </c>
      <c r="AU2308" s="13" t="s">
        <v>66</v>
      </c>
    </row>
    <row r="2309" spans="2:65" s="1" customFormat="1" ht="16.5" customHeight="1">
      <c r="B2309" s="104"/>
      <c r="C2309" s="120" t="s">
        <v>5123</v>
      </c>
      <c r="D2309" s="120" t="s">
        <v>5109</v>
      </c>
      <c r="E2309" s="121" t="s">
        <v>5124</v>
      </c>
      <c r="F2309" s="122" t="s">
        <v>5125</v>
      </c>
      <c r="G2309" s="123" t="s">
        <v>110</v>
      </c>
      <c r="H2309" s="124">
        <v>5</v>
      </c>
      <c r="I2309" s="125">
        <v>2560</v>
      </c>
      <c r="J2309" s="125">
        <f>ROUND(I2309*H2309,2)</f>
        <v>12800</v>
      </c>
      <c r="K2309" s="122" t="s">
        <v>111</v>
      </c>
      <c r="L2309" s="126"/>
      <c r="M2309" s="127" t="s">
        <v>3</v>
      </c>
      <c r="N2309" s="128" t="s">
        <v>37</v>
      </c>
      <c r="O2309" s="113">
        <v>0</v>
      </c>
      <c r="P2309" s="113">
        <f>O2309*H2309</f>
        <v>0</v>
      </c>
      <c r="Q2309" s="113">
        <v>0.32100000000000001</v>
      </c>
      <c r="R2309" s="113">
        <f>Q2309*H2309</f>
        <v>1.605</v>
      </c>
      <c r="S2309" s="113">
        <v>0</v>
      </c>
      <c r="T2309" s="114">
        <f>S2309*H2309</f>
        <v>0</v>
      </c>
      <c r="AR2309" s="115" t="s">
        <v>112</v>
      </c>
      <c r="AT2309" s="115" t="s">
        <v>5109</v>
      </c>
      <c r="AU2309" s="115" t="s">
        <v>66</v>
      </c>
      <c r="AY2309" s="13" t="s">
        <v>113</v>
      </c>
      <c r="BE2309" s="116">
        <f>IF(N2309="základní",J2309,0)</f>
        <v>12800</v>
      </c>
      <c r="BF2309" s="116">
        <f>IF(N2309="snížená",J2309,0)</f>
        <v>0</v>
      </c>
      <c r="BG2309" s="116">
        <f>IF(N2309="zákl. přenesená",J2309,0)</f>
        <v>0</v>
      </c>
      <c r="BH2309" s="116">
        <f>IF(N2309="sníž. přenesená",J2309,0)</f>
        <v>0</v>
      </c>
      <c r="BI2309" s="116">
        <f>IF(N2309="nulová",J2309,0)</f>
        <v>0</v>
      </c>
      <c r="BJ2309" s="13" t="s">
        <v>74</v>
      </c>
      <c r="BK2309" s="116">
        <f>ROUND(I2309*H2309,2)</f>
        <v>12800</v>
      </c>
      <c r="BL2309" s="13" t="s">
        <v>112</v>
      </c>
      <c r="BM2309" s="115" t="s">
        <v>5126</v>
      </c>
    </row>
    <row r="2310" spans="2:65" s="1" customFormat="1" ht="11.25">
      <c r="B2310" s="25"/>
      <c r="D2310" s="117" t="s">
        <v>114</v>
      </c>
      <c r="F2310" s="118" t="s">
        <v>5125</v>
      </c>
      <c r="L2310" s="25"/>
      <c r="M2310" s="119"/>
      <c r="T2310" s="46"/>
      <c r="AT2310" s="13" t="s">
        <v>114</v>
      </c>
      <c r="AU2310" s="13" t="s">
        <v>66</v>
      </c>
    </row>
    <row r="2311" spans="2:65" s="1" customFormat="1" ht="16.5" customHeight="1">
      <c r="B2311" s="104"/>
      <c r="C2311" s="120" t="s">
        <v>2620</v>
      </c>
      <c r="D2311" s="120" t="s">
        <v>5109</v>
      </c>
      <c r="E2311" s="121" t="s">
        <v>5127</v>
      </c>
      <c r="F2311" s="122" t="s">
        <v>5128</v>
      </c>
      <c r="G2311" s="123" t="s">
        <v>110</v>
      </c>
      <c r="H2311" s="124">
        <v>1</v>
      </c>
      <c r="I2311" s="125">
        <v>3520</v>
      </c>
      <c r="J2311" s="125">
        <f>ROUND(I2311*H2311,2)</f>
        <v>3520</v>
      </c>
      <c r="K2311" s="122" t="s">
        <v>111</v>
      </c>
      <c r="L2311" s="126"/>
      <c r="M2311" s="127" t="s">
        <v>3</v>
      </c>
      <c r="N2311" s="128" t="s">
        <v>37</v>
      </c>
      <c r="O2311" s="113">
        <v>0</v>
      </c>
      <c r="P2311" s="113">
        <f>O2311*H2311</f>
        <v>0</v>
      </c>
      <c r="Q2311" s="113">
        <v>0.51</v>
      </c>
      <c r="R2311" s="113">
        <f>Q2311*H2311</f>
        <v>0.51</v>
      </c>
      <c r="S2311" s="113">
        <v>0</v>
      </c>
      <c r="T2311" s="114">
        <f>S2311*H2311</f>
        <v>0</v>
      </c>
      <c r="AR2311" s="115" t="s">
        <v>112</v>
      </c>
      <c r="AT2311" s="115" t="s">
        <v>5109</v>
      </c>
      <c r="AU2311" s="115" t="s">
        <v>66</v>
      </c>
      <c r="AY2311" s="13" t="s">
        <v>113</v>
      </c>
      <c r="BE2311" s="116">
        <f>IF(N2311="základní",J2311,0)</f>
        <v>3520</v>
      </c>
      <c r="BF2311" s="116">
        <f>IF(N2311="snížená",J2311,0)</f>
        <v>0</v>
      </c>
      <c r="BG2311" s="116">
        <f>IF(N2311="zákl. přenesená",J2311,0)</f>
        <v>0</v>
      </c>
      <c r="BH2311" s="116">
        <f>IF(N2311="sníž. přenesená",J2311,0)</f>
        <v>0</v>
      </c>
      <c r="BI2311" s="116">
        <f>IF(N2311="nulová",J2311,0)</f>
        <v>0</v>
      </c>
      <c r="BJ2311" s="13" t="s">
        <v>74</v>
      </c>
      <c r="BK2311" s="116">
        <f>ROUND(I2311*H2311,2)</f>
        <v>3520</v>
      </c>
      <c r="BL2311" s="13" t="s">
        <v>112</v>
      </c>
      <c r="BM2311" s="115" t="s">
        <v>5129</v>
      </c>
    </row>
    <row r="2312" spans="2:65" s="1" customFormat="1" ht="11.25">
      <c r="B2312" s="25"/>
      <c r="D2312" s="117" t="s">
        <v>114</v>
      </c>
      <c r="F2312" s="118" t="s">
        <v>5128</v>
      </c>
      <c r="L2312" s="25"/>
      <c r="M2312" s="119"/>
      <c r="T2312" s="46"/>
      <c r="AT2312" s="13" t="s">
        <v>114</v>
      </c>
      <c r="AU2312" s="13" t="s">
        <v>66</v>
      </c>
    </row>
    <row r="2313" spans="2:65" s="1" customFormat="1" ht="16.5" customHeight="1">
      <c r="B2313" s="104"/>
      <c r="C2313" s="120" t="s">
        <v>5130</v>
      </c>
      <c r="D2313" s="120" t="s">
        <v>5109</v>
      </c>
      <c r="E2313" s="121" t="s">
        <v>5131</v>
      </c>
      <c r="F2313" s="122" t="s">
        <v>5132</v>
      </c>
      <c r="G2313" s="123" t="s">
        <v>110</v>
      </c>
      <c r="H2313" s="124">
        <v>1</v>
      </c>
      <c r="I2313" s="125">
        <v>4660</v>
      </c>
      <c r="J2313" s="125">
        <f>ROUND(I2313*H2313,2)</f>
        <v>4660</v>
      </c>
      <c r="K2313" s="122" t="s">
        <v>111</v>
      </c>
      <c r="L2313" s="126"/>
      <c r="M2313" s="127" t="s">
        <v>3</v>
      </c>
      <c r="N2313" s="128" t="s">
        <v>37</v>
      </c>
      <c r="O2313" s="113">
        <v>0</v>
      </c>
      <c r="P2313" s="113">
        <f>O2313*H2313</f>
        <v>0</v>
      </c>
      <c r="Q2313" s="113">
        <v>0.51</v>
      </c>
      <c r="R2313" s="113">
        <f>Q2313*H2313</f>
        <v>0.51</v>
      </c>
      <c r="S2313" s="113">
        <v>0</v>
      </c>
      <c r="T2313" s="114">
        <f>S2313*H2313</f>
        <v>0</v>
      </c>
      <c r="AR2313" s="115" t="s">
        <v>112</v>
      </c>
      <c r="AT2313" s="115" t="s">
        <v>5109</v>
      </c>
      <c r="AU2313" s="115" t="s">
        <v>66</v>
      </c>
      <c r="AY2313" s="13" t="s">
        <v>113</v>
      </c>
      <c r="BE2313" s="116">
        <f>IF(N2313="základní",J2313,0)</f>
        <v>4660</v>
      </c>
      <c r="BF2313" s="116">
        <f>IF(N2313="snížená",J2313,0)</f>
        <v>0</v>
      </c>
      <c r="BG2313" s="116">
        <f>IF(N2313="zákl. přenesená",J2313,0)</f>
        <v>0</v>
      </c>
      <c r="BH2313" s="116">
        <f>IF(N2313="sníž. přenesená",J2313,0)</f>
        <v>0</v>
      </c>
      <c r="BI2313" s="116">
        <f>IF(N2313="nulová",J2313,0)</f>
        <v>0</v>
      </c>
      <c r="BJ2313" s="13" t="s">
        <v>74</v>
      </c>
      <c r="BK2313" s="116">
        <f>ROUND(I2313*H2313,2)</f>
        <v>4660</v>
      </c>
      <c r="BL2313" s="13" t="s">
        <v>112</v>
      </c>
      <c r="BM2313" s="115" t="s">
        <v>5133</v>
      </c>
    </row>
    <row r="2314" spans="2:65" s="1" customFormat="1" ht="11.25">
      <c r="B2314" s="25"/>
      <c r="D2314" s="117" t="s">
        <v>114</v>
      </c>
      <c r="F2314" s="118" t="s">
        <v>5132</v>
      </c>
      <c r="L2314" s="25"/>
      <c r="M2314" s="119"/>
      <c r="T2314" s="46"/>
      <c r="AT2314" s="13" t="s">
        <v>114</v>
      </c>
      <c r="AU2314" s="13" t="s">
        <v>66</v>
      </c>
    </row>
    <row r="2315" spans="2:65" s="1" customFormat="1" ht="16.5" customHeight="1">
      <c r="B2315" s="104"/>
      <c r="C2315" s="120" t="s">
        <v>2625</v>
      </c>
      <c r="D2315" s="120" t="s">
        <v>5109</v>
      </c>
      <c r="E2315" s="121" t="s">
        <v>5134</v>
      </c>
      <c r="F2315" s="122" t="s">
        <v>5135</v>
      </c>
      <c r="G2315" s="123" t="s">
        <v>110</v>
      </c>
      <c r="H2315" s="124">
        <v>1</v>
      </c>
      <c r="I2315" s="125">
        <v>3720</v>
      </c>
      <c r="J2315" s="125">
        <f>ROUND(I2315*H2315,2)</f>
        <v>3720</v>
      </c>
      <c r="K2315" s="122" t="s">
        <v>111</v>
      </c>
      <c r="L2315" s="126"/>
      <c r="M2315" s="127" t="s">
        <v>3</v>
      </c>
      <c r="N2315" s="128" t="s">
        <v>37</v>
      </c>
      <c r="O2315" s="113">
        <v>0</v>
      </c>
      <c r="P2315" s="113">
        <f>O2315*H2315</f>
        <v>0</v>
      </c>
      <c r="Q2315" s="113">
        <v>0.32</v>
      </c>
      <c r="R2315" s="113">
        <f>Q2315*H2315</f>
        <v>0.32</v>
      </c>
      <c r="S2315" s="113">
        <v>0</v>
      </c>
      <c r="T2315" s="114">
        <f>S2315*H2315</f>
        <v>0</v>
      </c>
      <c r="AR2315" s="115" t="s">
        <v>112</v>
      </c>
      <c r="AT2315" s="115" t="s">
        <v>5109</v>
      </c>
      <c r="AU2315" s="115" t="s">
        <v>66</v>
      </c>
      <c r="AY2315" s="13" t="s">
        <v>113</v>
      </c>
      <c r="BE2315" s="116">
        <f>IF(N2315="základní",J2315,0)</f>
        <v>3720</v>
      </c>
      <c r="BF2315" s="116">
        <f>IF(N2315="snížená",J2315,0)</f>
        <v>0</v>
      </c>
      <c r="BG2315" s="116">
        <f>IF(N2315="zákl. přenesená",J2315,0)</f>
        <v>0</v>
      </c>
      <c r="BH2315" s="116">
        <f>IF(N2315="sníž. přenesená",J2315,0)</f>
        <v>0</v>
      </c>
      <c r="BI2315" s="116">
        <f>IF(N2315="nulová",J2315,0)</f>
        <v>0</v>
      </c>
      <c r="BJ2315" s="13" t="s">
        <v>74</v>
      </c>
      <c r="BK2315" s="116">
        <f>ROUND(I2315*H2315,2)</f>
        <v>3720</v>
      </c>
      <c r="BL2315" s="13" t="s">
        <v>112</v>
      </c>
      <c r="BM2315" s="115" t="s">
        <v>5136</v>
      </c>
    </row>
    <row r="2316" spans="2:65" s="1" customFormat="1" ht="11.25">
      <c r="B2316" s="25"/>
      <c r="D2316" s="117" t="s">
        <v>114</v>
      </c>
      <c r="F2316" s="118" t="s">
        <v>5135</v>
      </c>
      <c r="L2316" s="25"/>
      <c r="M2316" s="119"/>
      <c r="T2316" s="46"/>
      <c r="AT2316" s="13" t="s">
        <v>114</v>
      </c>
      <c r="AU2316" s="13" t="s">
        <v>66</v>
      </c>
    </row>
    <row r="2317" spans="2:65" s="1" customFormat="1" ht="16.5" customHeight="1">
      <c r="B2317" s="104"/>
      <c r="C2317" s="120" t="s">
        <v>5137</v>
      </c>
      <c r="D2317" s="120" t="s">
        <v>5109</v>
      </c>
      <c r="E2317" s="121" t="s">
        <v>5138</v>
      </c>
      <c r="F2317" s="122" t="s">
        <v>5139</v>
      </c>
      <c r="G2317" s="123" t="s">
        <v>110</v>
      </c>
      <c r="H2317" s="124">
        <v>1</v>
      </c>
      <c r="I2317" s="125">
        <v>3520</v>
      </c>
      <c r="J2317" s="125">
        <f>ROUND(I2317*H2317,2)</f>
        <v>3520</v>
      </c>
      <c r="K2317" s="122" t="s">
        <v>111</v>
      </c>
      <c r="L2317" s="126"/>
      <c r="M2317" s="127" t="s">
        <v>3</v>
      </c>
      <c r="N2317" s="128" t="s">
        <v>37</v>
      </c>
      <c r="O2317" s="113">
        <v>0</v>
      </c>
      <c r="P2317" s="113">
        <f>O2317*H2317</f>
        <v>0</v>
      </c>
      <c r="Q2317" s="113">
        <v>0.51</v>
      </c>
      <c r="R2317" s="113">
        <f>Q2317*H2317</f>
        <v>0.51</v>
      </c>
      <c r="S2317" s="113">
        <v>0</v>
      </c>
      <c r="T2317" s="114">
        <f>S2317*H2317</f>
        <v>0</v>
      </c>
      <c r="AR2317" s="115" t="s">
        <v>112</v>
      </c>
      <c r="AT2317" s="115" t="s">
        <v>5109</v>
      </c>
      <c r="AU2317" s="115" t="s">
        <v>66</v>
      </c>
      <c r="AY2317" s="13" t="s">
        <v>113</v>
      </c>
      <c r="BE2317" s="116">
        <f>IF(N2317="základní",J2317,0)</f>
        <v>3520</v>
      </c>
      <c r="BF2317" s="116">
        <f>IF(N2317="snížená",J2317,0)</f>
        <v>0</v>
      </c>
      <c r="BG2317" s="116">
        <f>IF(N2317="zákl. přenesená",J2317,0)</f>
        <v>0</v>
      </c>
      <c r="BH2317" s="116">
        <f>IF(N2317="sníž. přenesená",J2317,0)</f>
        <v>0</v>
      </c>
      <c r="BI2317" s="116">
        <f>IF(N2317="nulová",J2317,0)</f>
        <v>0</v>
      </c>
      <c r="BJ2317" s="13" t="s">
        <v>74</v>
      </c>
      <c r="BK2317" s="116">
        <f>ROUND(I2317*H2317,2)</f>
        <v>3520</v>
      </c>
      <c r="BL2317" s="13" t="s">
        <v>112</v>
      </c>
      <c r="BM2317" s="115" t="s">
        <v>5140</v>
      </c>
    </row>
    <row r="2318" spans="2:65" s="1" customFormat="1" ht="11.25">
      <c r="B2318" s="25"/>
      <c r="D2318" s="117" t="s">
        <v>114</v>
      </c>
      <c r="F2318" s="118" t="s">
        <v>5139</v>
      </c>
      <c r="L2318" s="25"/>
      <c r="M2318" s="119"/>
      <c r="T2318" s="46"/>
      <c r="AT2318" s="13" t="s">
        <v>114</v>
      </c>
      <c r="AU2318" s="13" t="s">
        <v>66</v>
      </c>
    </row>
    <row r="2319" spans="2:65" s="1" customFormat="1" ht="16.5" customHeight="1">
      <c r="B2319" s="104"/>
      <c r="C2319" s="120" t="s">
        <v>2629</v>
      </c>
      <c r="D2319" s="120" t="s">
        <v>5109</v>
      </c>
      <c r="E2319" s="121" t="s">
        <v>5141</v>
      </c>
      <c r="F2319" s="122" t="s">
        <v>5142</v>
      </c>
      <c r="G2319" s="123" t="s">
        <v>110</v>
      </c>
      <c r="H2319" s="124">
        <v>1</v>
      </c>
      <c r="I2319" s="125">
        <v>3520</v>
      </c>
      <c r="J2319" s="125">
        <f>ROUND(I2319*H2319,2)</f>
        <v>3520</v>
      </c>
      <c r="K2319" s="122" t="s">
        <v>111</v>
      </c>
      <c r="L2319" s="126"/>
      <c r="M2319" s="127" t="s">
        <v>3</v>
      </c>
      <c r="N2319" s="128" t="s">
        <v>37</v>
      </c>
      <c r="O2319" s="113">
        <v>0</v>
      </c>
      <c r="P2319" s="113">
        <f>O2319*H2319</f>
        <v>0</v>
      </c>
      <c r="Q2319" s="113">
        <v>0.51</v>
      </c>
      <c r="R2319" s="113">
        <f>Q2319*H2319</f>
        <v>0.51</v>
      </c>
      <c r="S2319" s="113">
        <v>0</v>
      </c>
      <c r="T2319" s="114">
        <f>S2319*H2319</f>
        <v>0</v>
      </c>
      <c r="AR2319" s="115" t="s">
        <v>112</v>
      </c>
      <c r="AT2319" s="115" t="s">
        <v>5109</v>
      </c>
      <c r="AU2319" s="115" t="s">
        <v>66</v>
      </c>
      <c r="AY2319" s="13" t="s">
        <v>113</v>
      </c>
      <c r="BE2319" s="116">
        <f>IF(N2319="základní",J2319,0)</f>
        <v>3520</v>
      </c>
      <c r="BF2319" s="116">
        <f>IF(N2319="snížená",J2319,0)</f>
        <v>0</v>
      </c>
      <c r="BG2319" s="116">
        <f>IF(N2319="zákl. přenesená",J2319,0)</f>
        <v>0</v>
      </c>
      <c r="BH2319" s="116">
        <f>IF(N2319="sníž. přenesená",J2319,0)</f>
        <v>0</v>
      </c>
      <c r="BI2319" s="116">
        <f>IF(N2319="nulová",J2319,0)</f>
        <v>0</v>
      </c>
      <c r="BJ2319" s="13" t="s">
        <v>74</v>
      </c>
      <c r="BK2319" s="116">
        <f>ROUND(I2319*H2319,2)</f>
        <v>3520</v>
      </c>
      <c r="BL2319" s="13" t="s">
        <v>112</v>
      </c>
      <c r="BM2319" s="115" t="s">
        <v>5143</v>
      </c>
    </row>
    <row r="2320" spans="2:65" s="1" customFormat="1" ht="11.25">
      <c r="B2320" s="25"/>
      <c r="D2320" s="117" t="s">
        <v>114</v>
      </c>
      <c r="F2320" s="118" t="s">
        <v>5142</v>
      </c>
      <c r="L2320" s="25"/>
      <c r="M2320" s="119"/>
      <c r="T2320" s="46"/>
      <c r="AT2320" s="13" t="s">
        <v>114</v>
      </c>
      <c r="AU2320" s="13" t="s">
        <v>66</v>
      </c>
    </row>
    <row r="2321" spans="2:65" s="1" customFormat="1" ht="16.5" customHeight="1">
      <c r="B2321" s="104"/>
      <c r="C2321" s="120" t="s">
        <v>5144</v>
      </c>
      <c r="D2321" s="120" t="s">
        <v>5109</v>
      </c>
      <c r="E2321" s="121" t="s">
        <v>5145</v>
      </c>
      <c r="F2321" s="122" t="s">
        <v>5146</v>
      </c>
      <c r="G2321" s="123" t="s">
        <v>110</v>
      </c>
      <c r="H2321" s="124">
        <v>1</v>
      </c>
      <c r="I2321" s="125">
        <v>4210</v>
      </c>
      <c r="J2321" s="125">
        <f>ROUND(I2321*H2321,2)</f>
        <v>4210</v>
      </c>
      <c r="K2321" s="122" t="s">
        <v>111</v>
      </c>
      <c r="L2321" s="126"/>
      <c r="M2321" s="127" t="s">
        <v>3</v>
      </c>
      <c r="N2321" s="128" t="s">
        <v>37</v>
      </c>
      <c r="O2321" s="113">
        <v>0</v>
      </c>
      <c r="P2321" s="113">
        <f>O2321*H2321</f>
        <v>0</v>
      </c>
      <c r="Q2321" s="113">
        <v>0.51</v>
      </c>
      <c r="R2321" s="113">
        <f>Q2321*H2321</f>
        <v>0.51</v>
      </c>
      <c r="S2321" s="113">
        <v>0</v>
      </c>
      <c r="T2321" s="114">
        <f>S2321*H2321</f>
        <v>0</v>
      </c>
      <c r="AR2321" s="115" t="s">
        <v>112</v>
      </c>
      <c r="AT2321" s="115" t="s">
        <v>5109</v>
      </c>
      <c r="AU2321" s="115" t="s">
        <v>66</v>
      </c>
      <c r="AY2321" s="13" t="s">
        <v>113</v>
      </c>
      <c r="BE2321" s="116">
        <f>IF(N2321="základní",J2321,0)</f>
        <v>4210</v>
      </c>
      <c r="BF2321" s="116">
        <f>IF(N2321="snížená",J2321,0)</f>
        <v>0</v>
      </c>
      <c r="BG2321" s="116">
        <f>IF(N2321="zákl. přenesená",J2321,0)</f>
        <v>0</v>
      </c>
      <c r="BH2321" s="116">
        <f>IF(N2321="sníž. přenesená",J2321,0)</f>
        <v>0</v>
      </c>
      <c r="BI2321" s="116">
        <f>IF(N2321="nulová",J2321,0)</f>
        <v>0</v>
      </c>
      <c r="BJ2321" s="13" t="s">
        <v>74</v>
      </c>
      <c r="BK2321" s="116">
        <f>ROUND(I2321*H2321,2)</f>
        <v>4210</v>
      </c>
      <c r="BL2321" s="13" t="s">
        <v>112</v>
      </c>
      <c r="BM2321" s="115" t="s">
        <v>5147</v>
      </c>
    </row>
    <row r="2322" spans="2:65" s="1" customFormat="1" ht="11.25">
      <c r="B2322" s="25"/>
      <c r="D2322" s="117" t="s">
        <v>114</v>
      </c>
      <c r="F2322" s="118" t="s">
        <v>5146</v>
      </c>
      <c r="L2322" s="25"/>
      <c r="M2322" s="119"/>
      <c r="T2322" s="46"/>
      <c r="AT2322" s="13" t="s">
        <v>114</v>
      </c>
      <c r="AU2322" s="13" t="s">
        <v>66</v>
      </c>
    </row>
    <row r="2323" spans="2:65" s="1" customFormat="1" ht="16.5" customHeight="1">
      <c r="B2323" s="104"/>
      <c r="C2323" s="120" t="s">
        <v>2634</v>
      </c>
      <c r="D2323" s="120" t="s">
        <v>5109</v>
      </c>
      <c r="E2323" s="121" t="s">
        <v>5148</v>
      </c>
      <c r="F2323" s="122" t="s">
        <v>5149</v>
      </c>
      <c r="G2323" s="123" t="s">
        <v>110</v>
      </c>
      <c r="H2323" s="124">
        <v>1</v>
      </c>
      <c r="I2323" s="125">
        <v>3140</v>
      </c>
      <c r="J2323" s="125">
        <f>ROUND(I2323*H2323,2)</f>
        <v>3140</v>
      </c>
      <c r="K2323" s="122" t="s">
        <v>111</v>
      </c>
      <c r="L2323" s="126"/>
      <c r="M2323" s="127" t="s">
        <v>3</v>
      </c>
      <c r="N2323" s="128" t="s">
        <v>37</v>
      </c>
      <c r="O2323" s="113">
        <v>0</v>
      </c>
      <c r="P2323" s="113">
        <f>O2323*H2323</f>
        <v>0</v>
      </c>
      <c r="Q2323" s="113">
        <v>0.32100000000000001</v>
      </c>
      <c r="R2323" s="113">
        <f>Q2323*H2323</f>
        <v>0.32100000000000001</v>
      </c>
      <c r="S2323" s="113">
        <v>0</v>
      </c>
      <c r="T2323" s="114">
        <f>S2323*H2323</f>
        <v>0</v>
      </c>
      <c r="AR2323" s="115" t="s">
        <v>112</v>
      </c>
      <c r="AT2323" s="115" t="s">
        <v>5109</v>
      </c>
      <c r="AU2323" s="115" t="s">
        <v>66</v>
      </c>
      <c r="AY2323" s="13" t="s">
        <v>113</v>
      </c>
      <c r="BE2323" s="116">
        <f>IF(N2323="základní",J2323,0)</f>
        <v>3140</v>
      </c>
      <c r="BF2323" s="116">
        <f>IF(N2323="snížená",J2323,0)</f>
        <v>0</v>
      </c>
      <c r="BG2323" s="116">
        <f>IF(N2323="zákl. přenesená",J2323,0)</f>
        <v>0</v>
      </c>
      <c r="BH2323" s="116">
        <f>IF(N2323="sníž. přenesená",J2323,0)</f>
        <v>0</v>
      </c>
      <c r="BI2323" s="116">
        <f>IF(N2323="nulová",J2323,0)</f>
        <v>0</v>
      </c>
      <c r="BJ2323" s="13" t="s">
        <v>74</v>
      </c>
      <c r="BK2323" s="116">
        <f>ROUND(I2323*H2323,2)</f>
        <v>3140</v>
      </c>
      <c r="BL2323" s="13" t="s">
        <v>112</v>
      </c>
      <c r="BM2323" s="115" t="s">
        <v>5150</v>
      </c>
    </row>
    <row r="2324" spans="2:65" s="1" customFormat="1" ht="11.25">
      <c r="B2324" s="25"/>
      <c r="D2324" s="117" t="s">
        <v>114</v>
      </c>
      <c r="F2324" s="118" t="s">
        <v>5149</v>
      </c>
      <c r="L2324" s="25"/>
      <c r="M2324" s="119"/>
      <c r="T2324" s="46"/>
      <c r="AT2324" s="13" t="s">
        <v>114</v>
      </c>
      <c r="AU2324" s="13" t="s">
        <v>66</v>
      </c>
    </row>
    <row r="2325" spans="2:65" s="1" customFormat="1" ht="16.5" customHeight="1">
      <c r="B2325" s="104"/>
      <c r="C2325" s="120" t="s">
        <v>5151</v>
      </c>
      <c r="D2325" s="120" t="s">
        <v>5109</v>
      </c>
      <c r="E2325" s="121" t="s">
        <v>5152</v>
      </c>
      <c r="F2325" s="122" t="s">
        <v>5153</v>
      </c>
      <c r="G2325" s="123" t="s">
        <v>110</v>
      </c>
      <c r="H2325" s="124">
        <v>1</v>
      </c>
      <c r="I2325" s="125">
        <v>4290</v>
      </c>
      <c r="J2325" s="125">
        <f>ROUND(I2325*H2325,2)</f>
        <v>4290</v>
      </c>
      <c r="K2325" s="122" t="s">
        <v>111</v>
      </c>
      <c r="L2325" s="126"/>
      <c r="M2325" s="127" t="s">
        <v>3</v>
      </c>
      <c r="N2325" s="128" t="s">
        <v>37</v>
      </c>
      <c r="O2325" s="113">
        <v>0</v>
      </c>
      <c r="P2325" s="113">
        <f>O2325*H2325</f>
        <v>0</v>
      </c>
      <c r="Q2325" s="113">
        <v>0.32</v>
      </c>
      <c r="R2325" s="113">
        <f>Q2325*H2325</f>
        <v>0.32</v>
      </c>
      <c r="S2325" s="113">
        <v>0</v>
      </c>
      <c r="T2325" s="114">
        <f>S2325*H2325</f>
        <v>0</v>
      </c>
      <c r="AR2325" s="115" t="s">
        <v>112</v>
      </c>
      <c r="AT2325" s="115" t="s">
        <v>5109</v>
      </c>
      <c r="AU2325" s="115" t="s">
        <v>66</v>
      </c>
      <c r="AY2325" s="13" t="s">
        <v>113</v>
      </c>
      <c r="BE2325" s="116">
        <f>IF(N2325="základní",J2325,0)</f>
        <v>4290</v>
      </c>
      <c r="BF2325" s="116">
        <f>IF(N2325="snížená",J2325,0)</f>
        <v>0</v>
      </c>
      <c r="BG2325" s="116">
        <f>IF(N2325="zákl. přenesená",J2325,0)</f>
        <v>0</v>
      </c>
      <c r="BH2325" s="116">
        <f>IF(N2325="sníž. přenesená",J2325,0)</f>
        <v>0</v>
      </c>
      <c r="BI2325" s="116">
        <f>IF(N2325="nulová",J2325,0)</f>
        <v>0</v>
      </c>
      <c r="BJ2325" s="13" t="s">
        <v>74</v>
      </c>
      <c r="BK2325" s="116">
        <f>ROUND(I2325*H2325,2)</f>
        <v>4290</v>
      </c>
      <c r="BL2325" s="13" t="s">
        <v>112</v>
      </c>
      <c r="BM2325" s="115" t="s">
        <v>5154</v>
      </c>
    </row>
    <row r="2326" spans="2:65" s="1" customFormat="1" ht="11.25">
      <c r="B2326" s="25"/>
      <c r="D2326" s="117" t="s">
        <v>114</v>
      </c>
      <c r="F2326" s="118" t="s">
        <v>5153</v>
      </c>
      <c r="L2326" s="25"/>
      <c r="M2326" s="119"/>
      <c r="T2326" s="46"/>
      <c r="AT2326" s="13" t="s">
        <v>114</v>
      </c>
      <c r="AU2326" s="13" t="s">
        <v>66</v>
      </c>
    </row>
    <row r="2327" spans="2:65" s="1" customFormat="1" ht="16.5" customHeight="1">
      <c r="B2327" s="104"/>
      <c r="C2327" s="120" t="s">
        <v>2638</v>
      </c>
      <c r="D2327" s="120" t="s">
        <v>5109</v>
      </c>
      <c r="E2327" s="121" t="s">
        <v>5155</v>
      </c>
      <c r="F2327" s="122" t="s">
        <v>5156</v>
      </c>
      <c r="G2327" s="123" t="s">
        <v>110</v>
      </c>
      <c r="H2327" s="124">
        <v>1</v>
      </c>
      <c r="I2327" s="125">
        <v>4290</v>
      </c>
      <c r="J2327" s="125">
        <f>ROUND(I2327*H2327,2)</f>
        <v>4290</v>
      </c>
      <c r="K2327" s="122" t="s">
        <v>111</v>
      </c>
      <c r="L2327" s="126"/>
      <c r="M2327" s="127" t="s">
        <v>3</v>
      </c>
      <c r="N2327" s="128" t="s">
        <v>37</v>
      </c>
      <c r="O2327" s="113">
        <v>0</v>
      </c>
      <c r="P2327" s="113">
        <f>O2327*H2327</f>
        <v>0</v>
      </c>
      <c r="Q2327" s="113">
        <v>0.32</v>
      </c>
      <c r="R2327" s="113">
        <f>Q2327*H2327</f>
        <v>0.32</v>
      </c>
      <c r="S2327" s="113">
        <v>0</v>
      </c>
      <c r="T2327" s="114">
        <f>S2327*H2327</f>
        <v>0</v>
      </c>
      <c r="AR2327" s="115" t="s">
        <v>112</v>
      </c>
      <c r="AT2327" s="115" t="s">
        <v>5109</v>
      </c>
      <c r="AU2327" s="115" t="s">
        <v>66</v>
      </c>
      <c r="AY2327" s="13" t="s">
        <v>113</v>
      </c>
      <c r="BE2327" s="116">
        <f>IF(N2327="základní",J2327,0)</f>
        <v>4290</v>
      </c>
      <c r="BF2327" s="116">
        <f>IF(N2327="snížená",J2327,0)</f>
        <v>0</v>
      </c>
      <c r="BG2327" s="116">
        <f>IF(N2327="zákl. přenesená",J2327,0)</f>
        <v>0</v>
      </c>
      <c r="BH2327" s="116">
        <f>IF(N2327="sníž. přenesená",J2327,0)</f>
        <v>0</v>
      </c>
      <c r="BI2327" s="116">
        <f>IF(N2327="nulová",J2327,0)</f>
        <v>0</v>
      </c>
      <c r="BJ2327" s="13" t="s">
        <v>74</v>
      </c>
      <c r="BK2327" s="116">
        <f>ROUND(I2327*H2327,2)</f>
        <v>4290</v>
      </c>
      <c r="BL2327" s="13" t="s">
        <v>112</v>
      </c>
      <c r="BM2327" s="115" t="s">
        <v>5157</v>
      </c>
    </row>
    <row r="2328" spans="2:65" s="1" customFormat="1" ht="11.25">
      <c r="B2328" s="25"/>
      <c r="D2328" s="117" t="s">
        <v>114</v>
      </c>
      <c r="F2328" s="118" t="s">
        <v>5156</v>
      </c>
      <c r="L2328" s="25"/>
      <c r="M2328" s="119"/>
      <c r="T2328" s="46"/>
      <c r="AT2328" s="13" t="s">
        <v>114</v>
      </c>
      <c r="AU2328" s="13" t="s">
        <v>66</v>
      </c>
    </row>
    <row r="2329" spans="2:65" s="1" customFormat="1" ht="16.5" customHeight="1">
      <c r="B2329" s="104"/>
      <c r="C2329" s="120" t="s">
        <v>5158</v>
      </c>
      <c r="D2329" s="120" t="s">
        <v>5109</v>
      </c>
      <c r="E2329" s="121" t="s">
        <v>5159</v>
      </c>
      <c r="F2329" s="122" t="s">
        <v>5160</v>
      </c>
      <c r="G2329" s="123" t="s">
        <v>110</v>
      </c>
      <c r="H2329" s="124">
        <v>10</v>
      </c>
      <c r="I2329" s="125">
        <v>4290</v>
      </c>
      <c r="J2329" s="125">
        <f>ROUND(I2329*H2329,2)</f>
        <v>42900</v>
      </c>
      <c r="K2329" s="122" t="s">
        <v>111</v>
      </c>
      <c r="L2329" s="126"/>
      <c r="M2329" s="127" t="s">
        <v>3</v>
      </c>
      <c r="N2329" s="128" t="s">
        <v>37</v>
      </c>
      <c r="O2329" s="113">
        <v>0</v>
      </c>
      <c r="P2329" s="113">
        <f>O2329*H2329</f>
        <v>0</v>
      </c>
      <c r="Q2329" s="113">
        <v>0.32</v>
      </c>
      <c r="R2329" s="113">
        <f>Q2329*H2329</f>
        <v>3.2</v>
      </c>
      <c r="S2329" s="113">
        <v>0</v>
      </c>
      <c r="T2329" s="114">
        <f>S2329*H2329</f>
        <v>0</v>
      </c>
      <c r="AR2329" s="115" t="s">
        <v>112</v>
      </c>
      <c r="AT2329" s="115" t="s">
        <v>5109</v>
      </c>
      <c r="AU2329" s="115" t="s">
        <v>66</v>
      </c>
      <c r="AY2329" s="13" t="s">
        <v>113</v>
      </c>
      <c r="BE2329" s="116">
        <f>IF(N2329="základní",J2329,0)</f>
        <v>42900</v>
      </c>
      <c r="BF2329" s="116">
        <f>IF(N2329="snížená",J2329,0)</f>
        <v>0</v>
      </c>
      <c r="BG2329" s="116">
        <f>IF(N2329="zákl. přenesená",J2329,0)</f>
        <v>0</v>
      </c>
      <c r="BH2329" s="116">
        <f>IF(N2329="sníž. přenesená",J2329,0)</f>
        <v>0</v>
      </c>
      <c r="BI2329" s="116">
        <f>IF(N2329="nulová",J2329,0)</f>
        <v>0</v>
      </c>
      <c r="BJ2329" s="13" t="s">
        <v>74</v>
      </c>
      <c r="BK2329" s="116">
        <f>ROUND(I2329*H2329,2)</f>
        <v>42900</v>
      </c>
      <c r="BL2329" s="13" t="s">
        <v>112</v>
      </c>
      <c r="BM2329" s="115" t="s">
        <v>5161</v>
      </c>
    </row>
    <row r="2330" spans="2:65" s="1" customFormat="1" ht="11.25">
      <c r="B2330" s="25"/>
      <c r="D2330" s="117" t="s">
        <v>114</v>
      </c>
      <c r="F2330" s="118" t="s">
        <v>5160</v>
      </c>
      <c r="L2330" s="25"/>
      <c r="M2330" s="119"/>
      <c r="T2330" s="46"/>
      <c r="AT2330" s="13" t="s">
        <v>114</v>
      </c>
      <c r="AU2330" s="13" t="s">
        <v>66</v>
      </c>
    </row>
    <row r="2331" spans="2:65" s="1" customFormat="1" ht="16.5" customHeight="1">
      <c r="B2331" s="104"/>
      <c r="C2331" s="120" t="s">
        <v>2643</v>
      </c>
      <c r="D2331" s="120" t="s">
        <v>5109</v>
      </c>
      <c r="E2331" s="121" t="s">
        <v>5162</v>
      </c>
      <c r="F2331" s="122" t="s">
        <v>5163</v>
      </c>
      <c r="G2331" s="123" t="s">
        <v>110</v>
      </c>
      <c r="H2331" s="124">
        <v>10</v>
      </c>
      <c r="I2331" s="125">
        <v>3140</v>
      </c>
      <c r="J2331" s="125">
        <f>ROUND(I2331*H2331,2)</f>
        <v>31400</v>
      </c>
      <c r="K2331" s="122" t="s">
        <v>111</v>
      </c>
      <c r="L2331" s="126"/>
      <c r="M2331" s="127" t="s">
        <v>3</v>
      </c>
      <c r="N2331" s="128" t="s">
        <v>37</v>
      </c>
      <c r="O2331" s="113">
        <v>0</v>
      </c>
      <c r="P2331" s="113">
        <f>O2331*H2331</f>
        <v>0</v>
      </c>
      <c r="Q2331" s="113">
        <v>0.32100000000000001</v>
      </c>
      <c r="R2331" s="113">
        <f>Q2331*H2331</f>
        <v>3.21</v>
      </c>
      <c r="S2331" s="113">
        <v>0</v>
      </c>
      <c r="T2331" s="114">
        <f>S2331*H2331</f>
        <v>0</v>
      </c>
      <c r="AR2331" s="115" t="s">
        <v>112</v>
      </c>
      <c r="AT2331" s="115" t="s">
        <v>5109</v>
      </c>
      <c r="AU2331" s="115" t="s">
        <v>66</v>
      </c>
      <c r="AY2331" s="13" t="s">
        <v>113</v>
      </c>
      <c r="BE2331" s="116">
        <f>IF(N2331="základní",J2331,0)</f>
        <v>31400</v>
      </c>
      <c r="BF2331" s="116">
        <f>IF(N2331="snížená",J2331,0)</f>
        <v>0</v>
      </c>
      <c r="BG2331" s="116">
        <f>IF(N2331="zákl. přenesená",J2331,0)</f>
        <v>0</v>
      </c>
      <c r="BH2331" s="116">
        <f>IF(N2331="sníž. přenesená",J2331,0)</f>
        <v>0</v>
      </c>
      <c r="BI2331" s="116">
        <f>IF(N2331="nulová",J2331,0)</f>
        <v>0</v>
      </c>
      <c r="BJ2331" s="13" t="s">
        <v>74</v>
      </c>
      <c r="BK2331" s="116">
        <f>ROUND(I2331*H2331,2)</f>
        <v>31400</v>
      </c>
      <c r="BL2331" s="13" t="s">
        <v>112</v>
      </c>
      <c r="BM2331" s="115" t="s">
        <v>5164</v>
      </c>
    </row>
    <row r="2332" spans="2:65" s="1" customFormat="1" ht="11.25">
      <c r="B2332" s="25"/>
      <c r="D2332" s="117" t="s">
        <v>114</v>
      </c>
      <c r="F2332" s="118" t="s">
        <v>5163</v>
      </c>
      <c r="L2332" s="25"/>
      <c r="M2332" s="119"/>
      <c r="T2332" s="46"/>
      <c r="AT2332" s="13" t="s">
        <v>114</v>
      </c>
      <c r="AU2332" s="13" t="s">
        <v>66</v>
      </c>
    </row>
    <row r="2333" spans="2:65" s="1" customFormat="1" ht="16.5" customHeight="1">
      <c r="B2333" s="104"/>
      <c r="C2333" s="105" t="s">
        <v>5165</v>
      </c>
      <c r="D2333" s="105" t="s">
        <v>107</v>
      </c>
      <c r="E2333" s="106" t="s">
        <v>5166</v>
      </c>
      <c r="F2333" s="107" t="s">
        <v>5167</v>
      </c>
      <c r="G2333" s="108" t="s">
        <v>110</v>
      </c>
      <c r="H2333" s="109">
        <v>1</v>
      </c>
      <c r="I2333" s="110">
        <v>2930</v>
      </c>
      <c r="J2333" s="110">
        <f>ROUND(I2333*H2333,2)</f>
        <v>2930</v>
      </c>
      <c r="K2333" s="107" t="s">
        <v>111</v>
      </c>
      <c r="L2333" s="25"/>
      <c r="M2333" s="111" t="s">
        <v>3</v>
      </c>
      <c r="N2333" s="112" t="s">
        <v>37</v>
      </c>
      <c r="O2333" s="113">
        <v>0</v>
      </c>
      <c r="P2333" s="113">
        <f>O2333*H2333</f>
        <v>0</v>
      </c>
      <c r="Q2333" s="113">
        <v>0</v>
      </c>
      <c r="R2333" s="113">
        <f>Q2333*H2333</f>
        <v>0</v>
      </c>
      <c r="S2333" s="113">
        <v>0</v>
      </c>
      <c r="T2333" s="114">
        <f>S2333*H2333</f>
        <v>0</v>
      </c>
      <c r="AR2333" s="115" t="s">
        <v>112</v>
      </c>
      <c r="AT2333" s="115" t="s">
        <v>107</v>
      </c>
      <c r="AU2333" s="115" t="s">
        <v>66</v>
      </c>
      <c r="AY2333" s="13" t="s">
        <v>113</v>
      </c>
      <c r="BE2333" s="116">
        <f>IF(N2333="základní",J2333,0)</f>
        <v>2930</v>
      </c>
      <c r="BF2333" s="116">
        <f>IF(N2333="snížená",J2333,0)</f>
        <v>0</v>
      </c>
      <c r="BG2333" s="116">
        <f>IF(N2333="zákl. přenesená",J2333,0)</f>
        <v>0</v>
      </c>
      <c r="BH2333" s="116">
        <f>IF(N2333="sníž. přenesená",J2333,0)</f>
        <v>0</v>
      </c>
      <c r="BI2333" s="116">
        <f>IF(N2333="nulová",J2333,0)</f>
        <v>0</v>
      </c>
      <c r="BJ2333" s="13" t="s">
        <v>74</v>
      </c>
      <c r="BK2333" s="116">
        <f>ROUND(I2333*H2333,2)</f>
        <v>2930</v>
      </c>
      <c r="BL2333" s="13" t="s">
        <v>112</v>
      </c>
      <c r="BM2333" s="115" t="s">
        <v>5168</v>
      </c>
    </row>
    <row r="2334" spans="2:65" s="1" customFormat="1" ht="19.5">
      <c r="B2334" s="25"/>
      <c r="D2334" s="117" t="s">
        <v>114</v>
      </c>
      <c r="F2334" s="118" t="s">
        <v>5169</v>
      </c>
      <c r="L2334" s="25"/>
      <c r="M2334" s="119"/>
      <c r="T2334" s="46"/>
      <c r="AT2334" s="13" t="s">
        <v>114</v>
      </c>
      <c r="AU2334" s="13" t="s">
        <v>66</v>
      </c>
    </row>
    <row r="2335" spans="2:65" s="1" customFormat="1" ht="16.5" customHeight="1">
      <c r="B2335" s="104"/>
      <c r="C2335" s="105" t="s">
        <v>2647</v>
      </c>
      <c r="D2335" s="105" t="s">
        <v>107</v>
      </c>
      <c r="E2335" s="106" t="s">
        <v>5170</v>
      </c>
      <c r="F2335" s="107" t="s">
        <v>5171</v>
      </c>
      <c r="G2335" s="108" t="s">
        <v>110</v>
      </c>
      <c r="H2335" s="109">
        <v>2</v>
      </c>
      <c r="I2335" s="110">
        <v>254</v>
      </c>
      <c r="J2335" s="110">
        <f>ROUND(I2335*H2335,2)</f>
        <v>508</v>
      </c>
      <c r="K2335" s="107" t="s">
        <v>111</v>
      </c>
      <c r="L2335" s="25"/>
      <c r="M2335" s="111" t="s">
        <v>3</v>
      </c>
      <c r="N2335" s="112" t="s">
        <v>37</v>
      </c>
      <c r="O2335" s="113">
        <v>0</v>
      </c>
      <c r="P2335" s="113">
        <f>O2335*H2335</f>
        <v>0</v>
      </c>
      <c r="Q2335" s="113">
        <v>0</v>
      </c>
      <c r="R2335" s="113">
        <f>Q2335*H2335</f>
        <v>0</v>
      </c>
      <c r="S2335" s="113">
        <v>0</v>
      </c>
      <c r="T2335" s="114">
        <f>S2335*H2335</f>
        <v>0</v>
      </c>
      <c r="AR2335" s="115" t="s">
        <v>112</v>
      </c>
      <c r="AT2335" s="115" t="s">
        <v>107</v>
      </c>
      <c r="AU2335" s="115" t="s">
        <v>66</v>
      </c>
      <c r="AY2335" s="13" t="s">
        <v>113</v>
      </c>
      <c r="BE2335" s="116">
        <f>IF(N2335="základní",J2335,0)</f>
        <v>508</v>
      </c>
      <c r="BF2335" s="116">
        <f>IF(N2335="snížená",J2335,0)</f>
        <v>0</v>
      </c>
      <c r="BG2335" s="116">
        <f>IF(N2335="zákl. přenesená",J2335,0)</f>
        <v>0</v>
      </c>
      <c r="BH2335" s="116">
        <f>IF(N2335="sníž. přenesená",J2335,0)</f>
        <v>0</v>
      </c>
      <c r="BI2335" s="116">
        <f>IF(N2335="nulová",J2335,0)</f>
        <v>0</v>
      </c>
      <c r="BJ2335" s="13" t="s">
        <v>74</v>
      </c>
      <c r="BK2335" s="116">
        <f>ROUND(I2335*H2335,2)</f>
        <v>508</v>
      </c>
      <c r="BL2335" s="13" t="s">
        <v>112</v>
      </c>
      <c r="BM2335" s="115" t="s">
        <v>5172</v>
      </c>
    </row>
    <row r="2336" spans="2:65" s="1" customFormat="1" ht="19.5">
      <c r="B2336" s="25"/>
      <c r="D2336" s="117" t="s">
        <v>114</v>
      </c>
      <c r="F2336" s="118" t="s">
        <v>5173</v>
      </c>
      <c r="L2336" s="25"/>
      <c r="M2336" s="119"/>
      <c r="T2336" s="46"/>
      <c r="AT2336" s="13" t="s">
        <v>114</v>
      </c>
      <c r="AU2336" s="13" t="s">
        <v>66</v>
      </c>
    </row>
    <row r="2337" spans="2:65" s="1" customFormat="1" ht="16.5" customHeight="1">
      <c r="B2337" s="104"/>
      <c r="C2337" s="105" t="s">
        <v>5174</v>
      </c>
      <c r="D2337" s="105" t="s">
        <v>107</v>
      </c>
      <c r="E2337" s="106" t="s">
        <v>5175</v>
      </c>
      <c r="F2337" s="107" t="s">
        <v>5176</v>
      </c>
      <c r="G2337" s="108" t="s">
        <v>110</v>
      </c>
      <c r="H2337" s="109">
        <v>10</v>
      </c>
      <c r="I2337" s="110">
        <v>2930</v>
      </c>
      <c r="J2337" s="110">
        <f>ROUND(I2337*H2337,2)</f>
        <v>29300</v>
      </c>
      <c r="K2337" s="107" t="s">
        <v>111</v>
      </c>
      <c r="L2337" s="25"/>
      <c r="M2337" s="111" t="s">
        <v>3</v>
      </c>
      <c r="N2337" s="112" t="s">
        <v>37</v>
      </c>
      <c r="O2337" s="113">
        <v>0</v>
      </c>
      <c r="P2337" s="113">
        <f>O2337*H2337</f>
        <v>0</v>
      </c>
      <c r="Q2337" s="113">
        <v>0</v>
      </c>
      <c r="R2337" s="113">
        <f>Q2337*H2337</f>
        <v>0</v>
      </c>
      <c r="S2337" s="113">
        <v>0</v>
      </c>
      <c r="T2337" s="114">
        <f>S2337*H2337</f>
        <v>0</v>
      </c>
      <c r="AR2337" s="115" t="s">
        <v>112</v>
      </c>
      <c r="AT2337" s="115" t="s">
        <v>107</v>
      </c>
      <c r="AU2337" s="115" t="s">
        <v>66</v>
      </c>
      <c r="AY2337" s="13" t="s">
        <v>113</v>
      </c>
      <c r="BE2337" s="116">
        <f>IF(N2337="základní",J2337,0)</f>
        <v>29300</v>
      </c>
      <c r="BF2337" s="116">
        <f>IF(N2337="snížená",J2337,0)</f>
        <v>0</v>
      </c>
      <c r="BG2337" s="116">
        <f>IF(N2337="zákl. přenesená",J2337,0)</f>
        <v>0</v>
      </c>
      <c r="BH2337" s="116">
        <f>IF(N2337="sníž. přenesená",J2337,0)</f>
        <v>0</v>
      </c>
      <c r="BI2337" s="116">
        <f>IF(N2337="nulová",J2337,0)</f>
        <v>0</v>
      </c>
      <c r="BJ2337" s="13" t="s">
        <v>74</v>
      </c>
      <c r="BK2337" s="116">
        <f>ROUND(I2337*H2337,2)</f>
        <v>29300</v>
      </c>
      <c r="BL2337" s="13" t="s">
        <v>112</v>
      </c>
      <c r="BM2337" s="115" t="s">
        <v>5177</v>
      </c>
    </row>
    <row r="2338" spans="2:65" s="1" customFormat="1" ht="19.5">
      <c r="B2338" s="25"/>
      <c r="D2338" s="117" t="s">
        <v>114</v>
      </c>
      <c r="F2338" s="118" t="s">
        <v>5178</v>
      </c>
      <c r="L2338" s="25"/>
      <c r="M2338" s="119"/>
      <c r="T2338" s="46"/>
      <c r="AT2338" s="13" t="s">
        <v>114</v>
      </c>
      <c r="AU2338" s="13" t="s">
        <v>66</v>
      </c>
    </row>
    <row r="2339" spans="2:65" s="1" customFormat="1" ht="16.5" customHeight="1">
      <c r="B2339" s="104"/>
      <c r="C2339" s="105" t="s">
        <v>2652</v>
      </c>
      <c r="D2339" s="105" t="s">
        <v>107</v>
      </c>
      <c r="E2339" s="106" t="s">
        <v>5179</v>
      </c>
      <c r="F2339" s="107" t="s">
        <v>5180</v>
      </c>
      <c r="G2339" s="108" t="s">
        <v>110</v>
      </c>
      <c r="H2339" s="109">
        <v>2</v>
      </c>
      <c r="I2339" s="110">
        <v>378</v>
      </c>
      <c r="J2339" s="110">
        <f>ROUND(I2339*H2339,2)</f>
        <v>756</v>
      </c>
      <c r="K2339" s="107" t="s">
        <v>111</v>
      </c>
      <c r="L2339" s="25"/>
      <c r="M2339" s="111" t="s">
        <v>3</v>
      </c>
      <c r="N2339" s="112" t="s">
        <v>37</v>
      </c>
      <c r="O2339" s="113">
        <v>0</v>
      </c>
      <c r="P2339" s="113">
        <f>O2339*H2339</f>
        <v>0</v>
      </c>
      <c r="Q2339" s="113">
        <v>0</v>
      </c>
      <c r="R2339" s="113">
        <f>Q2339*H2339</f>
        <v>0</v>
      </c>
      <c r="S2339" s="113">
        <v>0</v>
      </c>
      <c r="T2339" s="114">
        <f>S2339*H2339</f>
        <v>0</v>
      </c>
      <c r="AR2339" s="115" t="s">
        <v>112</v>
      </c>
      <c r="AT2339" s="115" t="s">
        <v>107</v>
      </c>
      <c r="AU2339" s="115" t="s">
        <v>66</v>
      </c>
      <c r="AY2339" s="13" t="s">
        <v>113</v>
      </c>
      <c r="BE2339" s="116">
        <f>IF(N2339="základní",J2339,0)</f>
        <v>756</v>
      </c>
      <c r="BF2339" s="116">
        <f>IF(N2339="snížená",J2339,0)</f>
        <v>0</v>
      </c>
      <c r="BG2339" s="116">
        <f>IF(N2339="zákl. přenesená",J2339,0)</f>
        <v>0</v>
      </c>
      <c r="BH2339" s="116">
        <f>IF(N2339="sníž. přenesená",J2339,0)</f>
        <v>0</v>
      </c>
      <c r="BI2339" s="116">
        <f>IF(N2339="nulová",J2339,0)</f>
        <v>0</v>
      </c>
      <c r="BJ2339" s="13" t="s">
        <v>74</v>
      </c>
      <c r="BK2339" s="116">
        <f>ROUND(I2339*H2339,2)</f>
        <v>756</v>
      </c>
      <c r="BL2339" s="13" t="s">
        <v>112</v>
      </c>
      <c r="BM2339" s="115" t="s">
        <v>5181</v>
      </c>
    </row>
    <row r="2340" spans="2:65" s="1" customFormat="1" ht="19.5">
      <c r="B2340" s="25"/>
      <c r="D2340" s="117" t="s">
        <v>114</v>
      </c>
      <c r="F2340" s="118" t="s">
        <v>5182</v>
      </c>
      <c r="L2340" s="25"/>
      <c r="M2340" s="119"/>
      <c r="T2340" s="46"/>
      <c r="AT2340" s="13" t="s">
        <v>114</v>
      </c>
      <c r="AU2340" s="13" t="s">
        <v>66</v>
      </c>
    </row>
    <row r="2341" spans="2:65" s="1" customFormat="1" ht="16.5" customHeight="1">
      <c r="B2341" s="104"/>
      <c r="C2341" s="105" t="s">
        <v>5183</v>
      </c>
      <c r="D2341" s="105" t="s">
        <v>107</v>
      </c>
      <c r="E2341" s="106" t="s">
        <v>5184</v>
      </c>
      <c r="F2341" s="107" t="s">
        <v>5185</v>
      </c>
      <c r="G2341" s="108" t="s">
        <v>124</v>
      </c>
      <c r="H2341" s="109">
        <v>2</v>
      </c>
      <c r="I2341" s="110">
        <v>124</v>
      </c>
      <c r="J2341" s="110">
        <f>ROUND(I2341*H2341,2)</f>
        <v>248</v>
      </c>
      <c r="K2341" s="107" t="s">
        <v>111</v>
      </c>
      <c r="L2341" s="25"/>
      <c r="M2341" s="111" t="s">
        <v>3</v>
      </c>
      <c r="N2341" s="112" t="s">
        <v>37</v>
      </c>
      <c r="O2341" s="113">
        <v>0</v>
      </c>
      <c r="P2341" s="113">
        <f>O2341*H2341</f>
        <v>0</v>
      </c>
      <c r="Q2341" s="113">
        <v>0</v>
      </c>
      <c r="R2341" s="113">
        <f>Q2341*H2341</f>
        <v>0</v>
      </c>
      <c r="S2341" s="113">
        <v>0</v>
      </c>
      <c r="T2341" s="114">
        <f>S2341*H2341</f>
        <v>0</v>
      </c>
      <c r="AR2341" s="115" t="s">
        <v>112</v>
      </c>
      <c r="AT2341" s="115" t="s">
        <v>107</v>
      </c>
      <c r="AU2341" s="115" t="s">
        <v>66</v>
      </c>
      <c r="AY2341" s="13" t="s">
        <v>113</v>
      </c>
      <c r="BE2341" s="116">
        <f>IF(N2341="základní",J2341,0)</f>
        <v>248</v>
      </c>
      <c r="BF2341" s="116">
        <f>IF(N2341="snížená",J2341,0)</f>
        <v>0</v>
      </c>
      <c r="BG2341" s="116">
        <f>IF(N2341="zákl. přenesená",J2341,0)</f>
        <v>0</v>
      </c>
      <c r="BH2341" s="116">
        <f>IF(N2341="sníž. přenesená",J2341,0)</f>
        <v>0</v>
      </c>
      <c r="BI2341" s="116">
        <f>IF(N2341="nulová",J2341,0)</f>
        <v>0</v>
      </c>
      <c r="BJ2341" s="13" t="s">
        <v>74</v>
      </c>
      <c r="BK2341" s="116">
        <f>ROUND(I2341*H2341,2)</f>
        <v>248</v>
      </c>
      <c r="BL2341" s="13" t="s">
        <v>112</v>
      </c>
      <c r="BM2341" s="115" t="s">
        <v>5186</v>
      </c>
    </row>
    <row r="2342" spans="2:65" s="1" customFormat="1" ht="19.5">
      <c r="B2342" s="25"/>
      <c r="D2342" s="117" t="s">
        <v>114</v>
      </c>
      <c r="F2342" s="118" t="s">
        <v>5187</v>
      </c>
      <c r="L2342" s="25"/>
      <c r="M2342" s="119"/>
      <c r="T2342" s="46"/>
      <c r="AT2342" s="13" t="s">
        <v>114</v>
      </c>
      <c r="AU2342" s="13" t="s">
        <v>66</v>
      </c>
    </row>
    <row r="2343" spans="2:65" s="1" customFormat="1" ht="16.5" customHeight="1">
      <c r="B2343" s="104"/>
      <c r="C2343" s="105" t="s">
        <v>2656</v>
      </c>
      <c r="D2343" s="105" t="s">
        <v>107</v>
      </c>
      <c r="E2343" s="106" t="s">
        <v>5188</v>
      </c>
      <c r="F2343" s="107" t="s">
        <v>5189</v>
      </c>
      <c r="G2343" s="108" t="s">
        <v>135</v>
      </c>
      <c r="H2343" s="109">
        <v>2</v>
      </c>
      <c r="I2343" s="110">
        <v>192</v>
      </c>
      <c r="J2343" s="110">
        <f>ROUND(I2343*H2343,2)</f>
        <v>384</v>
      </c>
      <c r="K2343" s="107" t="s">
        <v>111</v>
      </c>
      <c r="L2343" s="25"/>
      <c r="M2343" s="111" t="s">
        <v>3</v>
      </c>
      <c r="N2343" s="112" t="s">
        <v>37</v>
      </c>
      <c r="O2343" s="113">
        <v>0</v>
      </c>
      <c r="P2343" s="113">
        <f>O2343*H2343</f>
        <v>0</v>
      </c>
      <c r="Q2343" s="113">
        <v>0</v>
      </c>
      <c r="R2343" s="113">
        <f>Q2343*H2343</f>
        <v>0</v>
      </c>
      <c r="S2343" s="113">
        <v>0</v>
      </c>
      <c r="T2343" s="114">
        <f>S2343*H2343</f>
        <v>0</v>
      </c>
      <c r="AR2343" s="115" t="s">
        <v>112</v>
      </c>
      <c r="AT2343" s="115" t="s">
        <v>107</v>
      </c>
      <c r="AU2343" s="115" t="s">
        <v>66</v>
      </c>
      <c r="AY2343" s="13" t="s">
        <v>113</v>
      </c>
      <c r="BE2343" s="116">
        <f>IF(N2343="základní",J2343,0)</f>
        <v>384</v>
      </c>
      <c r="BF2343" s="116">
        <f>IF(N2343="snížená",J2343,0)</f>
        <v>0</v>
      </c>
      <c r="BG2343" s="116">
        <f>IF(N2343="zákl. přenesená",J2343,0)</f>
        <v>0</v>
      </c>
      <c r="BH2343" s="116">
        <f>IF(N2343="sníž. přenesená",J2343,0)</f>
        <v>0</v>
      </c>
      <c r="BI2343" s="116">
        <f>IF(N2343="nulová",J2343,0)</f>
        <v>0</v>
      </c>
      <c r="BJ2343" s="13" t="s">
        <v>74</v>
      </c>
      <c r="BK2343" s="116">
        <f>ROUND(I2343*H2343,2)</f>
        <v>384</v>
      </c>
      <c r="BL2343" s="13" t="s">
        <v>112</v>
      </c>
      <c r="BM2343" s="115" t="s">
        <v>5190</v>
      </c>
    </row>
    <row r="2344" spans="2:65" s="1" customFormat="1" ht="19.5">
      <c r="B2344" s="25"/>
      <c r="D2344" s="117" t="s">
        <v>114</v>
      </c>
      <c r="F2344" s="118" t="s">
        <v>5191</v>
      </c>
      <c r="L2344" s="25"/>
      <c r="M2344" s="119"/>
      <c r="T2344" s="46"/>
      <c r="AT2344" s="13" t="s">
        <v>114</v>
      </c>
      <c r="AU2344" s="13" t="s">
        <v>66</v>
      </c>
    </row>
    <row r="2345" spans="2:65" s="1" customFormat="1" ht="16.5" customHeight="1">
      <c r="B2345" s="104"/>
      <c r="C2345" s="105" t="s">
        <v>5192</v>
      </c>
      <c r="D2345" s="105" t="s">
        <v>107</v>
      </c>
      <c r="E2345" s="106" t="s">
        <v>5193</v>
      </c>
      <c r="F2345" s="107" t="s">
        <v>5194</v>
      </c>
      <c r="G2345" s="108" t="s">
        <v>110</v>
      </c>
      <c r="H2345" s="109">
        <v>1</v>
      </c>
      <c r="I2345" s="110">
        <v>1730</v>
      </c>
      <c r="J2345" s="110">
        <f>ROUND(I2345*H2345,2)</f>
        <v>1730</v>
      </c>
      <c r="K2345" s="107" t="s">
        <v>111</v>
      </c>
      <c r="L2345" s="25"/>
      <c r="M2345" s="111" t="s">
        <v>3</v>
      </c>
      <c r="N2345" s="112" t="s">
        <v>37</v>
      </c>
      <c r="O2345" s="113">
        <v>0</v>
      </c>
      <c r="P2345" s="113">
        <f>O2345*H2345</f>
        <v>0</v>
      </c>
      <c r="Q2345" s="113">
        <v>0</v>
      </c>
      <c r="R2345" s="113">
        <f>Q2345*H2345</f>
        <v>0</v>
      </c>
      <c r="S2345" s="113">
        <v>0</v>
      </c>
      <c r="T2345" s="114">
        <f>S2345*H2345</f>
        <v>0</v>
      </c>
      <c r="AR2345" s="115" t="s">
        <v>112</v>
      </c>
      <c r="AT2345" s="115" t="s">
        <v>107</v>
      </c>
      <c r="AU2345" s="115" t="s">
        <v>66</v>
      </c>
      <c r="AY2345" s="13" t="s">
        <v>113</v>
      </c>
      <c r="BE2345" s="116">
        <f>IF(N2345="základní",J2345,0)</f>
        <v>1730</v>
      </c>
      <c r="BF2345" s="116">
        <f>IF(N2345="snížená",J2345,0)</f>
        <v>0</v>
      </c>
      <c r="BG2345" s="116">
        <f>IF(N2345="zákl. přenesená",J2345,0)</f>
        <v>0</v>
      </c>
      <c r="BH2345" s="116">
        <f>IF(N2345="sníž. přenesená",J2345,0)</f>
        <v>0</v>
      </c>
      <c r="BI2345" s="116">
        <f>IF(N2345="nulová",J2345,0)</f>
        <v>0</v>
      </c>
      <c r="BJ2345" s="13" t="s">
        <v>74</v>
      </c>
      <c r="BK2345" s="116">
        <f>ROUND(I2345*H2345,2)</f>
        <v>1730</v>
      </c>
      <c r="BL2345" s="13" t="s">
        <v>112</v>
      </c>
      <c r="BM2345" s="115" t="s">
        <v>5195</v>
      </c>
    </row>
    <row r="2346" spans="2:65" s="1" customFormat="1" ht="19.5">
      <c r="B2346" s="25"/>
      <c r="D2346" s="117" t="s">
        <v>114</v>
      </c>
      <c r="F2346" s="118" t="s">
        <v>5196</v>
      </c>
      <c r="L2346" s="25"/>
      <c r="M2346" s="119"/>
      <c r="T2346" s="46"/>
      <c r="AT2346" s="13" t="s">
        <v>114</v>
      </c>
      <c r="AU2346" s="13" t="s">
        <v>66</v>
      </c>
    </row>
    <row r="2347" spans="2:65" s="1" customFormat="1" ht="16.5" customHeight="1">
      <c r="B2347" s="104"/>
      <c r="C2347" s="105" t="s">
        <v>2661</v>
      </c>
      <c r="D2347" s="105" t="s">
        <v>107</v>
      </c>
      <c r="E2347" s="106" t="s">
        <v>5197</v>
      </c>
      <c r="F2347" s="107" t="s">
        <v>5198</v>
      </c>
      <c r="G2347" s="108" t="s">
        <v>110</v>
      </c>
      <c r="H2347" s="109">
        <v>1</v>
      </c>
      <c r="I2347" s="110">
        <v>1910</v>
      </c>
      <c r="J2347" s="110">
        <f>ROUND(I2347*H2347,2)</f>
        <v>1910</v>
      </c>
      <c r="K2347" s="107" t="s">
        <v>111</v>
      </c>
      <c r="L2347" s="25"/>
      <c r="M2347" s="111" t="s">
        <v>3</v>
      </c>
      <c r="N2347" s="112" t="s">
        <v>37</v>
      </c>
      <c r="O2347" s="113">
        <v>0</v>
      </c>
      <c r="P2347" s="113">
        <f>O2347*H2347</f>
        <v>0</v>
      </c>
      <c r="Q2347" s="113">
        <v>0</v>
      </c>
      <c r="R2347" s="113">
        <f>Q2347*H2347</f>
        <v>0</v>
      </c>
      <c r="S2347" s="113">
        <v>0</v>
      </c>
      <c r="T2347" s="114">
        <f>S2347*H2347</f>
        <v>0</v>
      </c>
      <c r="AR2347" s="115" t="s">
        <v>112</v>
      </c>
      <c r="AT2347" s="115" t="s">
        <v>107</v>
      </c>
      <c r="AU2347" s="115" t="s">
        <v>66</v>
      </c>
      <c r="AY2347" s="13" t="s">
        <v>113</v>
      </c>
      <c r="BE2347" s="116">
        <f>IF(N2347="základní",J2347,0)</f>
        <v>1910</v>
      </c>
      <c r="BF2347" s="116">
        <f>IF(N2347="snížená",J2347,0)</f>
        <v>0</v>
      </c>
      <c r="BG2347" s="116">
        <f>IF(N2347="zákl. přenesená",J2347,0)</f>
        <v>0</v>
      </c>
      <c r="BH2347" s="116">
        <f>IF(N2347="sníž. přenesená",J2347,0)</f>
        <v>0</v>
      </c>
      <c r="BI2347" s="116">
        <f>IF(N2347="nulová",J2347,0)</f>
        <v>0</v>
      </c>
      <c r="BJ2347" s="13" t="s">
        <v>74</v>
      </c>
      <c r="BK2347" s="116">
        <f>ROUND(I2347*H2347,2)</f>
        <v>1910</v>
      </c>
      <c r="BL2347" s="13" t="s">
        <v>112</v>
      </c>
      <c r="BM2347" s="115" t="s">
        <v>5199</v>
      </c>
    </row>
    <row r="2348" spans="2:65" s="1" customFormat="1" ht="19.5">
      <c r="B2348" s="25"/>
      <c r="D2348" s="117" t="s">
        <v>114</v>
      </c>
      <c r="F2348" s="118" t="s">
        <v>5200</v>
      </c>
      <c r="L2348" s="25"/>
      <c r="M2348" s="119"/>
      <c r="T2348" s="46"/>
      <c r="AT2348" s="13" t="s">
        <v>114</v>
      </c>
      <c r="AU2348" s="13" t="s">
        <v>66</v>
      </c>
    </row>
    <row r="2349" spans="2:65" s="1" customFormat="1" ht="16.5" customHeight="1">
      <c r="B2349" s="104"/>
      <c r="C2349" s="105" t="s">
        <v>5201</v>
      </c>
      <c r="D2349" s="105" t="s">
        <v>107</v>
      </c>
      <c r="E2349" s="106" t="s">
        <v>5202</v>
      </c>
      <c r="F2349" s="107" t="s">
        <v>5203</v>
      </c>
      <c r="G2349" s="108" t="s">
        <v>110</v>
      </c>
      <c r="H2349" s="109">
        <v>1</v>
      </c>
      <c r="I2349" s="110">
        <v>198</v>
      </c>
      <c r="J2349" s="110">
        <f>ROUND(I2349*H2349,2)</f>
        <v>198</v>
      </c>
      <c r="K2349" s="107" t="s">
        <v>111</v>
      </c>
      <c r="L2349" s="25"/>
      <c r="M2349" s="111" t="s">
        <v>3</v>
      </c>
      <c r="N2349" s="112" t="s">
        <v>37</v>
      </c>
      <c r="O2349" s="113">
        <v>0</v>
      </c>
      <c r="P2349" s="113">
        <f>O2349*H2349</f>
        <v>0</v>
      </c>
      <c r="Q2349" s="113">
        <v>0</v>
      </c>
      <c r="R2349" s="113">
        <f>Q2349*H2349</f>
        <v>0</v>
      </c>
      <c r="S2349" s="113">
        <v>0</v>
      </c>
      <c r="T2349" s="114">
        <f>S2349*H2349</f>
        <v>0</v>
      </c>
      <c r="AR2349" s="115" t="s">
        <v>112</v>
      </c>
      <c r="AT2349" s="115" t="s">
        <v>107</v>
      </c>
      <c r="AU2349" s="115" t="s">
        <v>66</v>
      </c>
      <c r="AY2349" s="13" t="s">
        <v>113</v>
      </c>
      <c r="BE2349" s="116">
        <f>IF(N2349="základní",J2349,0)</f>
        <v>198</v>
      </c>
      <c r="BF2349" s="116">
        <f>IF(N2349="snížená",J2349,0)</f>
        <v>0</v>
      </c>
      <c r="BG2349" s="116">
        <f>IF(N2349="zákl. přenesená",J2349,0)</f>
        <v>0</v>
      </c>
      <c r="BH2349" s="116">
        <f>IF(N2349="sníž. přenesená",J2349,0)</f>
        <v>0</v>
      </c>
      <c r="BI2349" s="116">
        <f>IF(N2349="nulová",J2349,0)</f>
        <v>0</v>
      </c>
      <c r="BJ2349" s="13" t="s">
        <v>74</v>
      </c>
      <c r="BK2349" s="116">
        <f>ROUND(I2349*H2349,2)</f>
        <v>198</v>
      </c>
      <c r="BL2349" s="13" t="s">
        <v>112</v>
      </c>
      <c r="BM2349" s="115" t="s">
        <v>5204</v>
      </c>
    </row>
    <row r="2350" spans="2:65" s="1" customFormat="1" ht="19.5">
      <c r="B2350" s="25"/>
      <c r="D2350" s="117" t="s">
        <v>114</v>
      </c>
      <c r="F2350" s="118" t="s">
        <v>5205</v>
      </c>
      <c r="L2350" s="25"/>
      <c r="M2350" s="119"/>
      <c r="T2350" s="46"/>
      <c r="AT2350" s="13" t="s">
        <v>114</v>
      </c>
      <c r="AU2350" s="13" t="s">
        <v>66</v>
      </c>
    </row>
    <row r="2351" spans="2:65" s="1" customFormat="1" ht="16.5" customHeight="1">
      <c r="B2351" s="104"/>
      <c r="C2351" s="105" t="s">
        <v>2665</v>
      </c>
      <c r="D2351" s="105" t="s">
        <v>107</v>
      </c>
      <c r="E2351" s="106" t="s">
        <v>5206</v>
      </c>
      <c r="F2351" s="107" t="s">
        <v>5207</v>
      </c>
      <c r="G2351" s="108" t="s">
        <v>110</v>
      </c>
      <c r="H2351" s="109">
        <v>1</v>
      </c>
      <c r="I2351" s="110">
        <v>266</v>
      </c>
      <c r="J2351" s="110">
        <f>ROUND(I2351*H2351,2)</f>
        <v>266</v>
      </c>
      <c r="K2351" s="107" t="s">
        <v>111</v>
      </c>
      <c r="L2351" s="25"/>
      <c r="M2351" s="111" t="s">
        <v>3</v>
      </c>
      <c r="N2351" s="112" t="s">
        <v>37</v>
      </c>
      <c r="O2351" s="113">
        <v>0</v>
      </c>
      <c r="P2351" s="113">
        <f>O2351*H2351</f>
        <v>0</v>
      </c>
      <c r="Q2351" s="113">
        <v>0</v>
      </c>
      <c r="R2351" s="113">
        <f>Q2351*H2351</f>
        <v>0</v>
      </c>
      <c r="S2351" s="113">
        <v>0</v>
      </c>
      <c r="T2351" s="114">
        <f>S2351*H2351</f>
        <v>0</v>
      </c>
      <c r="AR2351" s="115" t="s">
        <v>112</v>
      </c>
      <c r="AT2351" s="115" t="s">
        <v>107</v>
      </c>
      <c r="AU2351" s="115" t="s">
        <v>66</v>
      </c>
      <c r="AY2351" s="13" t="s">
        <v>113</v>
      </c>
      <c r="BE2351" s="116">
        <f>IF(N2351="základní",J2351,0)</f>
        <v>266</v>
      </c>
      <c r="BF2351" s="116">
        <f>IF(N2351="snížená",J2351,0)</f>
        <v>0</v>
      </c>
      <c r="BG2351" s="116">
        <f>IF(N2351="zákl. přenesená",J2351,0)</f>
        <v>0</v>
      </c>
      <c r="BH2351" s="116">
        <f>IF(N2351="sníž. přenesená",J2351,0)</f>
        <v>0</v>
      </c>
      <c r="BI2351" s="116">
        <f>IF(N2351="nulová",J2351,0)</f>
        <v>0</v>
      </c>
      <c r="BJ2351" s="13" t="s">
        <v>74</v>
      </c>
      <c r="BK2351" s="116">
        <f>ROUND(I2351*H2351,2)</f>
        <v>266</v>
      </c>
      <c r="BL2351" s="13" t="s">
        <v>112</v>
      </c>
      <c r="BM2351" s="115" t="s">
        <v>5208</v>
      </c>
    </row>
    <row r="2352" spans="2:65" s="1" customFormat="1" ht="19.5">
      <c r="B2352" s="25"/>
      <c r="D2352" s="117" t="s">
        <v>114</v>
      </c>
      <c r="F2352" s="118" t="s">
        <v>5209</v>
      </c>
      <c r="L2352" s="25"/>
      <c r="M2352" s="119"/>
      <c r="T2352" s="46"/>
      <c r="AT2352" s="13" t="s">
        <v>114</v>
      </c>
      <c r="AU2352" s="13" t="s">
        <v>66</v>
      </c>
    </row>
    <row r="2353" spans="2:65" s="1" customFormat="1" ht="16.5" customHeight="1">
      <c r="B2353" s="104"/>
      <c r="C2353" s="105" t="s">
        <v>5210</v>
      </c>
      <c r="D2353" s="105" t="s">
        <v>107</v>
      </c>
      <c r="E2353" s="106" t="s">
        <v>5211</v>
      </c>
      <c r="F2353" s="107" t="s">
        <v>5212</v>
      </c>
      <c r="G2353" s="108" t="s">
        <v>110</v>
      </c>
      <c r="H2353" s="109">
        <v>1</v>
      </c>
      <c r="I2353" s="110">
        <v>118</v>
      </c>
      <c r="J2353" s="110">
        <f>ROUND(I2353*H2353,2)</f>
        <v>118</v>
      </c>
      <c r="K2353" s="107" t="s">
        <v>111</v>
      </c>
      <c r="L2353" s="25"/>
      <c r="M2353" s="111" t="s">
        <v>3</v>
      </c>
      <c r="N2353" s="112" t="s">
        <v>37</v>
      </c>
      <c r="O2353" s="113">
        <v>0</v>
      </c>
      <c r="P2353" s="113">
        <f>O2353*H2353</f>
        <v>0</v>
      </c>
      <c r="Q2353" s="113">
        <v>0</v>
      </c>
      <c r="R2353" s="113">
        <f>Q2353*H2353</f>
        <v>0</v>
      </c>
      <c r="S2353" s="113">
        <v>0</v>
      </c>
      <c r="T2353" s="114">
        <f>S2353*H2353</f>
        <v>0</v>
      </c>
      <c r="AR2353" s="115" t="s">
        <v>112</v>
      </c>
      <c r="AT2353" s="115" t="s">
        <v>107</v>
      </c>
      <c r="AU2353" s="115" t="s">
        <v>66</v>
      </c>
      <c r="AY2353" s="13" t="s">
        <v>113</v>
      </c>
      <c r="BE2353" s="116">
        <f>IF(N2353="základní",J2353,0)</f>
        <v>118</v>
      </c>
      <c r="BF2353" s="116">
        <f>IF(N2353="snížená",J2353,0)</f>
        <v>0</v>
      </c>
      <c r="BG2353" s="116">
        <f>IF(N2353="zákl. přenesená",J2353,0)</f>
        <v>0</v>
      </c>
      <c r="BH2353" s="116">
        <f>IF(N2353="sníž. přenesená",J2353,0)</f>
        <v>0</v>
      </c>
      <c r="BI2353" s="116">
        <f>IF(N2353="nulová",J2353,0)</f>
        <v>0</v>
      </c>
      <c r="BJ2353" s="13" t="s">
        <v>74</v>
      </c>
      <c r="BK2353" s="116">
        <f>ROUND(I2353*H2353,2)</f>
        <v>118</v>
      </c>
      <c r="BL2353" s="13" t="s">
        <v>112</v>
      </c>
      <c r="BM2353" s="115" t="s">
        <v>5213</v>
      </c>
    </row>
    <row r="2354" spans="2:65" s="1" customFormat="1" ht="19.5">
      <c r="B2354" s="25"/>
      <c r="D2354" s="117" t="s">
        <v>114</v>
      </c>
      <c r="F2354" s="118" t="s">
        <v>5214</v>
      </c>
      <c r="L2354" s="25"/>
      <c r="M2354" s="119"/>
      <c r="T2354" s="46"/>
      <c r="AT2354" s="13" t="s">
        <v>114</v>
      </c>
      <c r="AU2354" s="13" t="s">
        <v>66</v>
      </c>
    </row>
    <row r="2355" spans="2:65" s="1" customFormat="1" ht="16.5" customHeight="1">
      <c r="B2355" s="104"/>
      <c r="C2355" s="105" t="s">
        <v>2670</v>
      </c>
      <c r="D2355" s="105" t="s">
        <v>107</v>
      </c>
      <c r="E2355" s="106" t="s">
        <v>5215</v>
      </c>
      <c r="F2355" s="107" t="s">
        <v>5216</v>
      </c>
      <c r="G2355" s="108" t="s">
        <v>110</v>
      </c>
      <c r="H2355" s="109">
        <v>1</v>
      </c>
      <c r="I2355" s="110">
        <v>55.7</v>
      </c>
      <c r="J2355" s="110">
        <f>ROUND(I2355*H2355,2)</f>
        <v>55.7</v>
      </c>
      <c r="K2355" s="107" t="s">
        <v>111</v>
      </c>
      <c r="L2355" s="25"/>
      <c r="M2355" s="111" t="s">
        <v>3</v>
      </c>
      <c r="N2355" s="112" t="s">
        <v>37</v>
      </c>
      <c r="O2355" s="113">
        <v>0</v>
      </c>
      <c r="P2355" s="113">
        <f>O2355*H2355</f>
        <v>0</v>
      </c>
      <c r="Q2355" s="113">
        <v>0</v>
      </c>
      <c r="R2355" s="113">
        <f>Q2355*H2355</f>
        <v>0</v>
      </c>
      <c r="S2355" s="113">
        <v>0</v>
      </c>
      <c r="T2355" s="114">
        <f>S2355*H2355</f>
        <v>0</v>
      </c>
      <c r="AR2355" s="115" t="s">
        <v>112</v>
      </c>
      <c r="AT2355" s="115" t="s">
        <v>107</v>
      </c>
      <c r="AU2355" s="115" t="s">
        <v>66</v>
      </c>
      <c r="AY2355" s="13" t="s">
        <v>113</v>
      </c>
      <c r="BE2355" s="116">
        <f>IF(N2355="základní",J2355,0)</f>
        <v>55.7</v>
      </c>
      <c r="BF2355" s="116">
        <f>IF(N2355="snížená",J2355,0)</f>
        <v>0</v>
      </c>
      <c r="BG2355" s="116">
        <f>IF(N2355="zákl. přenesená",J2355,0)</f>
        <v>0</v>
      </c>
      <c r="BH2355" s="116">
        <f>IF(N2355="sníž. přenesená",J2355,0)</f>
        <v>0</v>
      </c>
      <c r="BI2355" s="116">
        <f>IF(N2355="nulová",J2355,0)</f>
        <v>0</v>
      </c>
      <c r="BJ2355" s="13" t="s">
        <v>74</v>
      </c>
      <c r="BK2355" s="116">
        <f>ROUND(I2355*H2355,2)</f>
        <v>55.7</v>
      </c>
      <c r="BL2355" s="13" t="s">
        <v>112</v>
      </c>
      <c r="BM2355" s="115" t="s">
        <v>5217</v>
      </c>
    </row>
    <row r="2356" spans="2:65" s="1" customFormat="1" ht="19.5">
      <c r="B2356" s="25"/>
      <c r="D2356" s="117" t="s">
        <v>114</v>
      </c>
      <c r="F2356" s="118" t="s">
        <v>5218</v>
      </c>
      <c r="L2356" s="25"/>
      <c r="M2356" s="119"/>
      <c r="T2356" s="46"/>
      <c r="AT2356" s="13" t="s">
        <v>114</v>
      </c>
      <c r="AU2356" s="13" t="s">
        <v>66</v>
      </c>
    </row>
    <row r="2357" spans="2:65" s="1" customFormat="1" ht="16.5" customHeight="1">
      <c r="B2357" s="104"/>
      <c r="C2357" s="105" t="s">
        <v>5219</v>
      </c>
      <c r="D2357" s="105" t="s">
        <v>107</v>
      </c>
      <c r="E2357" s="106" t="s">
        <v>5220</v>
      </c>
      <c r="F2357" s="107" t="s">
        <v>5221</v>
      </c>
      <c r="G2357" s="108" t="s">
        <v>110</v>
      </c>
      <c r="H2357" s="109">
        <v>1</v>
      </c>
      <c r="I2357" s="110">
        <v>876</v>
      </c>
      <c r="J2357" s="110">
        <f>ROUND(I2357*H2357,2)</f>
        <v>876</v>
      </c>
      <c r="K2357" s="107" t="s">
        <v>111</v>
      </c>
      <c r="L2357" s="25"/>
      <c r="M2357" s="111" t="s">
        <v>3</v>
      </c>
      <c r="N2357" s="112" t="s">
        <v>37</v>
      </c>
      <c r="O2357" s="113">
        <v>0</v>
      </c>
      <c r="P2357" s="113">
        <f>O2357*H2357</f>
        <v>0</v>
      </c>
      <c r="Q2357" s="113">
        <v>0</v>
      </c>
      <c r="R2357" s="113">
        <f>Q2357*H2357</f>
        <v>0</v>
      </c>
      <c r="S2357" s="113">
        <v>0</v>
      </c>
      <c r="T2357" s="114">
        <f>S2357*H2357</f>
        <v>0</v>
      </c>
      <c r="AR2357" s="115" t="s">
        <v>112</v>
      </c>
      <c r="AT2357" s="115" t="s">
        <v>107</v>
      </c>
      <c r="AU2357" s="115" t="s">
        <v>66</v>
      </c>
      <c r="AY2357" s="13" t="s">
        <v>113</v>
      </c>
      <c r="BE2357" s="116">
        <f>IF(N2357="základní",J2357,0)</f>
        <v>876</v>
      </c>
      <c r="BF2357" s="116">
        <f>IF(N2357="snížená",J2357,0)</f>
        <v>0</v>
      </c>
      <c r="BG2357" s="116">
        <f>IF(N2357="zákl. přenesená",J2357,0)</f>
        <v>0</v>
      </c>
      <c r="BH2357" s="116">
        <f>IF(N2357="sníž. přenesená",J2357,0)</f>
        <v>0</v>
      </c>
      <c r="BI2357" s="116">
        <f>IF(N2357="nulová",J2357,0)</f>
        <v>0</v>
      </c>
      <c r="BJ2357" s="13" t="s">
        <v>74</v>
      </c>
      <c r="BK2357" s="116">
        <f>ROUND(I2357*H2357,2)</f>
        <v>876</v>
      </c>
      <c r="BL2357" s="13" t="s">
        <v>112</v>
      </c>
      <c r="BM2357" s="115" t="s">
        <v>5222</v>
      </c>
    </row>
    <row r="2358" spans="2:65" s="1" customFormat="1" ht="19.5">
      <c r="B2358" s="25"/>
      <c r="D2358" s="117" t="s">
        <v>114</v>
      </c>
      <c r="F2358" s="118" t="s">
        <v>5223</v>
      </c>
      <c r="L2358" s="25"/>
      <c r="M2358" s="119"/>
      <c r="T2358" s="46"/>
      <c r="AT2358" s="13" t="s">
        <v>114</v>
      </c>
      <c r="AU2358" s="13" t="s">
        <v>66</v>
      </c>
    </row>
    <row r="2359" spans="2:65" s="1" customFormat="1" ht="16.5" customHeight="1">
      <c r="B2359" s="104"/>
      <c r="C2359" s="105" t="s">
        <v>2674</v>
      </c>
      <c r="D2359" s="105" t="s">
        <v>107</v>
      </c>
      <c r="E2359" s="106" t="s">
        <v>5224</v>
      </c>
      <c r="F2359" s="107" t="s">
        <v>5225</v>
      </c>
      <c r="G2359" s="108" t="s">
        <v>110</v>
      </c>
      <c r="H2359" s="109">
        <v>1</v>
      </c>
      <c r="I2359" s="110">
        <v>1780</v>
      </c>
      <c r="J2359" s="110">
        <f>ROUND(I2359*H2359,2)</f>
        <v>1780</v>
      </c>
      <c r="K2359" s="107" t="s">
        <v>111</v>
      </c>
      <c r="L2359" s="25"/>
      <c r="M2359" s="111" t="s">
        <v>3</v>
      </c>
      <c r="N2359" s="112" t="s">
        <v>37</v>
      </c>
      <c r="O2359" s="113">
        <v>0</v>
      </c>
      <c r="P2359" s="113">
        <f>O2359*H2359</f>
        <v>0</v>
      </c>
      <c r="Q2359" s="113">
        <v>0</v>
      </c>
      <c r="R2359" s="113">
        <f>Q2359*H2359</f>
        <v>0</v>
      </c>
      <c r="S2359" s="113">
        <v>0</v>
      </c>
      <c r="T2359" s="114">
        <f>S2359*H2359</f>
        <v>0</v>
      </c>
      <c r="AR2359" s="115" t="s">
        <v>112</v>
      </c>
      <c r="AT2359" s="115" t="s">
        <v>107</v>
      </c>
      <c r="AU2359" s="115" t="s">
        <v>66</v>
      </c>
      <c r="AY2359" s="13" t="s">
        <v>113</v>
      </c>
      <c r="BE2359" s="116">
        <f>IF(N2359="základní",J2359,0)</f>
        <v>1780</v>
      </c>
      <c r="BF2359" s="116">
        <f>IF(N2359="snížená",J2359,0)</f>
        <v>0</v>
      </c>
      <c r="BG2359" s="116">
        <f>IF(N2359="zákl. přenesená",J2359,0)</f>
        <v>0</v>
      </c>
      <c r="BH2359" s="116">
        <f>IF(N2359="sníž. přenesená",J2359,0)</f>
        <v>0</v>
      </c>
      <c r="BI2359" s="116">
        <f>IF(N2359="nulová",J2359,0)</f>
        <v>0</v>
      </c>
      <c r="BJ2359" s="13" t="s">
        <v>74</v>
      </c>
      <c r="BK2359" s="116">
        <f>ROUND(I2359*H2359,2)</f>
        <v>1780</v>
      </c>
      <c r="BL2359" s="13" t="s">
        <v>112</v>
      </c>
      <c r="BM2359" s="115" t="s">
        <v>5226</v>
      </c>
    </row>
    <row r="2360" spans="2:65" s="1" customFormat="1" ht="19.5">
      <c r="B2360" s="25"/>
      <c r="D2360" s="117" t="s">
        <v>114</v>
      </c>
      <c r="F2360" s="118" t="s">
        <v>5227</v>
      </c>
      <c r="L2360" s="25"/>
      <c r="M2360" s="119"/>
      <c r="T2360" s="46"/>
      <c r="AT2360" s="13" t="s">
        <v>114</v>
      </c>
      <c r="AU2360" s="13" t="s">
        <v>66</v>
      </c>
    </row>
    <row r="2361" spans="2:65" s="1" customFormat="1" ht="16.5" customHeight="1">
      <c r="B2361" s="104"/>
      <c r="C2361" s="105" t="s">
        <v>5228</v>
      </c>
      <c r="D2361" s="105" t="s">
        <v>107</v>
      </c>
      <c r="E2361" s="106" t="s">
        <v>5229</v>
      </c>
      <c r="F2361" s="107" t="s">
        <v>5230</v>
      </c>
      <c r="G2361" s="108" t="s">
        <v>110</v>
      </c>
      <c r="H2361" s="109">
        <v>1</v>
      </c>
      <c r="I2361" s="110">
        <v>1950</v>
      </c>
      <c r="J2361" s="110">
        <f>ROUND(I2361*H2361,2)</f>
        <v>1950</v>
      </c>
      <c r="K2361" s="107" t="s">
        <v>111</v>
      </c>
      <c r="L2361" s="25"/>
      <c r="M2361" s="111" t="s">
        <v>3</v>
      </c>
      <c r="N2361" s="112" t="s">
        <v>37</v>
      </c>
      <c r="O2361" s="113">
        <v>0</v>
      </c>
      <c r="P2361" s="113">
        <f>O2361*H2361</f>
        <v>0</v>
      </c>
      <c r="Q2361" s="113">
        <v>0</v>
      </c>
      <c r="R2361" s="113">
        <f>Q2361*H2361</f>
        <v>0</v>
      </c>
      <c r="S2361" s="113">
        <v>0</v>
      </c>
      <c r="T2361" s="114">
        <f>S2361*H2361</f>
        <v>0</v>
      </c>
      <c r="AR2361" s="115" t="s">
        <v>112</v>
      </c>
      <c r="AT2361" s="115" t="s">
        <v>107</v>
      </c>
      <c r="AU2361" s="115" t="s">
        <v>66</v>
      </c>
      <c r="AY2361" s="13" t="s">
        <v>113</v>
      </c>
      <c r="BE2361" s="116">
        <f>IF(N2361="základní",J2361,0)</f>
        <v>1950</v>
      </c>
      <c r="BF2361" s="116">
        <f>IF(N2361="snížená",J2361,0)</f>
        <v>0</v>
      </c>
      <c r="BG2361" s="116">
        <f>IF(N2361="zákl. přenesená",J2361,0)</f>
        <v>0</v>
      </c>
      <c r="BH2361" s="116">
        <f>IF(N2361="sníž. přenesená",J2361,0)</f>
        <v>0</v>
      </c>
      <c r="BI2361" s="116">
        <f>IF(N2361="nulová",J2361,0)</f>
        <v>0</v>
      </c>
      <c r="BJ2361" s="13" t="s">
        <v>74</v>
      </c>
      <c r="BK2361" s="116">
        <f>ROUND(I2361*H2361,2)</f>
        <v>1950</v>
      </c>
      <c r="BL2361" s="13" t="s">
        <v>112</v>
      </c>
      <c r="BM2361" s="115" t="s">
        <v>5231</v>
      </c>
    </row>
    <row r="2362" spans="2:65" s="1" customFormat="1" ht="19.5">
      <c r="B2362" s="25"/>
      <c r="D2362" s="117" t="s">
        <v>114</v>
      </c>
      <c r="F2362" s="118" t="s">
        <v>5232</v>
      </c>
      <c r="L2362" s="25"/>
      <c r="M2362" s="119"/>
      <c r="T2362" s="46"/>
      <c r="AT2362" s="13" t="s">
        <v>114</v>
      </c>
      <c r="AU2362" s="13" t="s">
        <v>66</v>
      </c>
    </row>
    <row r="2363" spans="2:65" s="1" customFormat="1" ht="16.5" customHeight="1">
      <c r="B2363" s="104"/>
      <c r="C2363" s="105" t="s">
        <v>2679</v>
      </c>
      <c r="D2363" s="105" t="s">
        <v>107</v>
      </c>
      <c r="E2363" s="106" t="s">
        <v>5233</v>
      </c>
      <c r="F2363" s="107" t="s">
        <v>5234</v>
      </c>
      <c r="G2363" s="108" t="s">
        <v>110</v>
      </c>
      <c r="H2363" s="109">
        <v>1</v>
      </c>
      <c r="I2363" s="110">
        <v>198</v>
      </c>
      <c r="J2363" s="110">
        <f>ROUND(I2363*H2363,2)</f>
        <v>198</v>
      </c>
      <c r="K2363" s="107" t="s">
        <v>111</v>
      </c>
      <c r="L2363" s="25"/>
      <c r="M2363" s="111" t="s">
        <v>3</v>
      </c>
      <c r="N2363" s="112" t="s">
        <v>37</v>
      </c>
      <c r="O2363" s="113">
        <v>0</v>
      </c>
      <c r="P2363" s="113">
        <f>O2363*H2363</f>
        <v>0</v>
      </c>
      <c r="Q2363" s="113">
        <v>0</v>
      </c>
      <c r="R2363" s="113">
        <f>Q2363*H2363</f>
        <v>0</v>
      </c>
      <c r="S2363" s="113">
        <v>0</v>
      </c>
      <c r="T2363" s="114">
        <f>S2363*H2363</f>
        <v>0</v>
      </c>
      <c r="AR2363" s="115" t="s">
        <v>112</v>
      </c>
      <c r="AT2363" s="115" t="s">
        <v>107</v>
      </c>
      <c r="AU2363" s="115" t="s">
        <v>66</v>
      </c>
      <c r="AY2363" s="13" t="s">
        <v>113</v>
      </c>
      <c r="BE2363" s="116">
        <f>IF(N2363="základní",J2363,0)</f>
        <v>198</v>
      </c>
      <c r="BF2363" s="116">
        <f>IF(N2363="snížená",J2363,0)</f>
        <v>0</v>
      </c>
      <c r="BG2363" s="116">
        <f>IF(N2363="zákl. přenesená",J2363,0)</f>
        <v>0</v>
      </c>
      <c r="BH2363" s="116">
        <f>IF(N2363="sníž. přenesená",J2363,0)</f>
        <v>0</v>
      </c>
      <c r="BI2363" s="116">
        <f>IF(N2363="nulová",J2363,0)</f>
        <v>0</v>
      </c>
      <c r="BJ2363" s="13" t="s">
        <v>74</v>
      </c>
      <c r="BK2363" s="116">
        <f>ROUND(I2363*H2363,2)</f>
        <v>198</v>
      </c>
      <c r="BL2363" s="13" t="s">
        <v>112</v>
      </c>
      <c r="BM2363" s="115" t="s">
        <v>5235</v>
      </c>
    </row>
    <row r="2364" spans="2:65" s="1" customFormat="1" ht="19.5">
      <c r="B2364" s="25"/>
      <c r="D2364" s="117" t="s">
        <v>114</v>
      </c>
      <c r="F2364" s="118" t="s">
        <v>5236</v>
      </c>
      <c r="L2364" s="25"/>
      <c r="M2364" s="119"/>
      <c r="T2364" s="46"/>
      <c r="AT2364" s="13" t="s">
        <v>114</v>
      </c>
      <c r="AU2364" s="13" t="s">
        <v>66</v>
      </c>
    </row>
    <row r="2365" spans="2:65" s="1" customFormat="1" ht="16.5" customHeight="1">
      <c r="B2365" s="104"/>
      <c r="C2365" s="105" t="s">
        <v>5237</v>
      </c>
      <c r="D2365" s="105" t="s">
        <v>107</v>
      </c>
      <c r="E2365" s="106" t="s">
        <v>5238</v>
      </c>
      <c r="F2365" s="107" t="s">
        <v>5239</v>
      </c>
      <c r="G2365" s="108" t="s">
        <v>110</v>
      </c>
      <c r="H2365" s="109">
        <v>1</v>
      </c>
      <c r="I2365" s="110">
        <v>272</v>
      </c>
      <c r="J2365" s="110">
        <f>ROUND(I2365*H2365,2)</f>
        <v>272</v>
      </c>
      <c r="K2365" s="107" t="s">
        <v>111</v>
      </c>
      <c r="L2365" s="25"/>
      <c r="M2365" s="111" t="s">
        <v>3</v>
      </c>
      <c r="N2365" s="112" t="s">
        <v>37</v>
      </c>
      <c r="O2365" s="113">
        <v>0</v>
      </c>
      <c r="P2365" s="113">
        <f>O2365*H2365</f>
        <v>0</v>
      </c>
      <c r="Q2365" s="113">
        <v>0</v>
      </c>
      <c r="R2365" s="113">
        <f>Q2365*H2365</f>
        <v>0</v>
      </c>
      <c r="S2365" s="113">
        <v>0</v>
      </c>
      <c r="T2365" s="114">
        <f>S2365*H2365</f>
        <v>0</v>
      </c>
      <c r="AR2365" s="115" t="s">
        <v>112</v>
      </c>
      <c r="AT2365" s="115" t="s">
        <v>107</v>
      </c>
      <c r="AU2365" s="115" t="s">
        <v>66</v>
      </c>
      <c r="AY2365" s="13" t="s">
        <v>113</v>
      </c>
      <c r="BE2365" s="116">
        <f>IF(N2365="základní",J2365,0)</f>
        <v>272</v>
      </c>
      <c r="BF2365" s="116">
        <f>IF(N2365="snížená",J2365,0)</f>
        <v>0</v>
      </c>
      <c r="BG2365" s="116">
        <f>IF(N2365="zákl. přenesená",J2365,0)</f>
        <v>0</v>
      </c>
      <c r="BH2365" s="116">
        <f>IF(N2365="sníž. přenesená",J2365,0)</f>
        <v>0</v>
      </c>
      <c r="BI2365" s="116">
        <f>IF(N2365="nulová",J2365,0)</f>
        <v>0</v>
      </c>
      <c r="BJ2365" s="13" t="s">
        <v>74</v>
      </c>
      <c r="BK2365" s="116">
        <f>ROUND(I2365*H2365,2)</f>
        <v>272</v>
      </c>
      <c r="BL2365" s="13" t="s">
        <v>112</v>
      </c>
      <c r="BM2365" s="115" t="s">
        <v>5240</v>
      </c>
    </row>
    <row r="2366" spans="2:65" s="1" customFormat="1" ht="19.5">
      <c r="B2366" s="25"/>
      <c r="D2366" s="117" t="s">
        <v>114</v>
      </c>
      <c r="F2366" s="118" t="s">
        <v>5241</v>
      </c>
      <c r="L2366" s="25"/>
      <c r="M2366" s="119"/>
      <c r="T2366" s="46"/>
      <c r="AT2366" s="13" t="s">
        <v>114</v>
      </c>
      <c r="AU2366" s="13" t="s">
        <v>66</v>
      </c>
    </row>
    <row r="2367" spans="2:65" s="1" customFormat="1" ht="16.5" customHeight="1">
      <c r="B2367" s="104"/>
      <c r="C2367" s="105" t="s">
        <v>2683</v>
      </c>
      <c r="D2367" s="105" t="s">
        <v>107</v>
      </c>
      <c r="E2367" s="106" t="s">
        <v>5242</v>
      </c>
      <c r="F2367" s="107" t="s">
        <v>5243</v>
      </c>
      <c r="G2367" s="108" t="s">
        <v>110</v>
      </c>
      <c r="H2367" s="109">
        <v>1</v>
      </c>
      <c r="I2367" s="110">
        <v>124</v>
      </c>
      <c r="J2367" s="110">
        <f>ROUND(I2367*H2367,2)</f>
        <v>124</v>
      </c>
      <c r="K2367" s="107" t="s">
        <v>111</v>
      </c>
      <c r="L2367" s="25"/>
      <c r="M2367" s="111" t="s">
        <v>3</v>
      </c>
      <c r="N2367" s="112" t="s">
        <v>37</v>
      </c>
      <c r="O2367" s="113">
        <v>0</v>
      </c>
      <c r="P2367" s="113">
        <f>O2367*H2367</f>
        <v>0</v>
      </c>
      <c r="Q2367" s="113">
        <v>0</v>
      </c>
      <c r="R2367" s="113">
        <f>Q2367*H2367</f>
        <v>0</v>
      </c>
      <c r="S2367" s="113">
        <v>0</v>
      </c>
      <c r="T2367" s="114">
        <f>S2367*H2367</f>
        <v>0</v>
      </c>
      <c r="AR2367" s="115" t="s">
        <v>112</v>
      </c>
      <c r="AT2367" s="115" t="s">
        <v>107</v>
      </c>
      <c r="AU2367" s="115" t="s">
        <v>66</v>
      </c>
      <c r="AY2367" s="13" t="s">
        <v>113</v>
      </c>
      <c r="BE2367" s="116">
        <f>IF(N2367="základní",J2367,0)</f>
        <v>124</v>
      </c>
      <c r="BF2367" s="116">
        <f>IF(N2367="snížená",J2367,0)</f>
        <v>0</v>
      </c>
      <c r="BG2367" s="116">
        <f>IF(N2367="zákl. přenesená",J2367,0)</f>
        <v>0</v>
      </c>
      <c r="BH2367" s="116">
        <f>IF(N2367="sníž. přenesená",J2367,0)</f>
        <v>0</v>
      </c>
      <c r="BI2367" s="116">
        <f>IF(N2367="nulová",J2367,0)</f>
        <v>0</v>
      </c>
      <c r="BJ2367" s="13" t="s">
        <v>74</v>
      </c>
      <c r="BK2367" s="116">
        <f>ROUND(I2367*H2367,2)</f>
        <v>124</v>
      </c>
      <c r="BL2367" s="13" t="s">
        <v>112</v>
      </c>
      <c r="BM2367" s="115" t="s">
        <v>5244</v>
      </c>
    </row>
    <row r="2368" spans="2:65" s="1" customFormat="1" ht="19.5">
      <c r="B2368" s="25"/>
      <c r="D2368" s="117" t="s">
        <v>114</v>
      </c>
      <c r="F2368" s="118" t="s">
        <v>5245</v>
      </c>
      <c r="L2368" s="25"/>
      <c r="M2368" s="119"/>
      <c r="T2368" s="46"/>
      <c r="AT2368" s="13" t="s">
        <v>114</v>
      </c>
      <c r="AU2368" s="13" t="s">
        <v>66</v>
      </c>
    </row>
    <row r="2369" spans="2:65" s="1" customFormat="1" ht="16.5" customHeight="1">
      <c r="B2369" s="104"/>
      <c r="C2369" s="105" t="s">
        <v>5246</v>
      </c>
      <c r="D2369" s="105" t="s">
        <v>107</v>
      </c>
      <c r="E2369" s="106" t="s">
        <v>5247</v>
      </c>
      <c r="F2369" s="107" t="s">
        <v>5248</v>
      </c>
      <c r="G2369" s="108" t="s">
        <v>110</v>
      </c>
      <c r="H2369" s="109">
        <v>1</v>
      </c>
      <c r="I2369" s="110">
        <v>55.7</v>
      </c>
      <c r="J2369" s="110">
        <f>ROUND(I2369*H2369,2)</f>
        <v>55.7</v>
      </c>
      <c r="K2369" s="107" t="s">
        <v>111</v>
      </c>
      <c r="L2369" s="25"/>
      <c r="M2369" s="111" t="s">
        <v>3</v>
      </c>
      <c r="N2369" s="112" t="s">
        <v>37</v>
      </c>
      <c r="O2369" s="113">
        <v>0</v>
      </c>
      <c r="P2369" s="113">
        <f>O2369*H2369</f>
        <v>0</v>
      </c>
      <c r="Q2369" s="113">
        <v>0</v>
      </c>
      <c r="R2369" s="113">
        <f>Q2369*H2369</f>
        <v>0</v>
      </c>
      <c r="S2369" s="113">
        <v>0</v>
      </c>
      <c r="T2369" s="114">
        <f>S2369*H2369</f>
        <v>0</v>
      </c>
      <c r="AR2369" s="115" t="s">
        <v>112</v>
      </c>
      <c r="AT2369" s="115" t="s">
        <v>107</v>
      </c>
      <c r="AU2369" s="115" t="s">
        <v>66</v>
      </c>
      <c r="AY2369" s="13" t="s">
        <v>113</v>
      </c>
      <c r="BE2369" s="116">
        <f>IF(N2369="základní",J2369,0)</f>
        <v>55.7</v>
      </c>
      <c r="BF2369" s="116">
        <f>IF(N2369="snížená",J2369,0)</f>
        <v>0</v>
      </c>
      <c r="BG2369" s="116">
        <f>IF(N2369="zákl. přenesená",J2369,0)</f>
        <v>0</v>
      </c>
      <c r="BH2369" s="116">
        <f>IF(N2369="sníž. přenesená",J2369,0)</f>
        <v>0</v>
      </c>
      <c r="BI2369" s="116">
        <f>IF(N2369="nulová",J2369,0)</f>
        <v>0</v>
      </c>
      <c r="BJ2369" s="13" t="s">
        <v>74</v>
      </c>
      <c r="BK2369" s="116">
        <f>ROUND(I2369*H2369,2)</f>
        <v>55.7</v>
      </c>
      <c r="BL2369" s="13" t="s">
        <v>112</v>
      </c>
      <c r="BM2369" s="115" t="s">
        <v>5249</v>
      </c>
    </row>
    <row r="2370" spans="2:65" s="1" customFormat="1" ht="19.5">
      <c r="B2370" s="25"/>
      <c r="D2370" s="117" t="s">
        <v>114</v>
      </c>
      <c r="F2370" s="118" t="s">
        <v>5250</v>
      </c>
      <c r="L2370" s="25"/>
      <c r="M2370" s="119"/>
      <c r="T2370" s="46"/>
      <c r="AT2370" s="13" t="s">
        <v>114</v>
      </c>
      <c r="AU2370" s="13" t="s">
        <v>66</v>
      </c>
    </row>
    <row r="2371" spans="2:65" s="1" customFormat="1" ht="16.5" customHeight="1">
      <c r="B2371" s="104"/>
      <c r="C2371" s="105" t="s">
        <v>2688</v>
      </c>
      <c r="D2371" s="105" t="s">
        <v>107</v>
      </c>
      <c r="E2371" s="106" t="s">
        <v>5251</v>
      </c>
      <c r="F2371" s="107" t="s">
        <v>5252</v>
      </c>
      <c r="G2371" s="108" t="s">
        <v>110</v>
      </c>
      <c r="H2371" s="109">
        <v>1</v>
      </c>
      <c r="I2371" s="110">
        <v>1230</v>
      </c>
      <c r="J2371" s="110">
        <f>ROUND(I2371*H2371,2)</f>
        <v>1230</v>
      </c>
      <c r="K2371" s="107" t="s">
        <v>111</v>
      </c>
      <c r="L2371" s="25"/>
      <c r="M2371" s="111" t="s">
        <v>3</v>
      </c>
      <c r="N2371" s="112" t="s">
        <v>37</v>
      </c>
      <c r="O2371" s="113">
        <v>0</v>
      </c>
      <c r="P2371" s="113">
        <f>O2371*H2371</f>
        <v>0</v>
      </c>
      <c r="Q2371" s="113">
        <v>0</v>
      </c>
      <c r="R2371" s="113">
        <f>Q2371*H2371</f>
        <v>0</v>
      </c>
      <c r="S2371" s="113">
        <v>0</v>
      </c>
      <c r="T2371" s="114">
        <f>S2371*H2371</f>
        <v>0</v>
      </c>
      <c r="AR2371" s="115" t="s">
        <v>112</v>
      </c>
      <c r="AT2371" s="115" t="s">
        <v>107</v>
      </c>
      <c r="AU2371" s="115" t="s">
        <v>66</v>
      </c>
      <c r="AY2371" s="13" t="s">
        <v>113</v>
      </c>
      <c r="BE2371" s="116">
        <f>IF(N2371="základní",J2371,0)</f>
        <v>1230</v>
      </c>
      <c r="BF2371" s="116">
        <f>IF(N2371="snížená",J2371,0)</f>
        <v>0</v>
      </c>
      <c r="BG2371" s="116">
        <f>IF(N2371="zákl. přenesená",J2371,0)</f>
        <v>0</v>
      </c>
      <c r="BH2371" s="116">
        <f>IF(N2371="sníž. přenesená",J2371,0)</f>
        <v>0</v>
      </c>
      <c r="BI2371" s="116">
        <f>IF(N2371="nulová",J2371,0)</f>
        <v>0</v>
      </c>
      <c r="BJ2371" s="13" t="s">
        <v>74</v>
      </c>
      <c r="BK2371" s="116">
        <f>ROUND(I2371*H2371,2)</f>
        <v>1230</v>
      </c>
      <c r="BL2371" s="13" t="s">
        <v>112</v>
      </c>
      <c r="BM2371" s="115" t="s">
        <v>5253</v>
      </c>
    </row>
    <row r="2372" spans="2:65" s="1" customFormat="1" ht="19.5">
      <c r="B2372" s="25"/>
      <c r="D2372" s="117" t="s">
        <v>114</v>
      </c>
      <c r="F2372" s="118" t="s">
        <v>5254</v>
      </c>
      <c r="L2372" s="25"/>
      <c r="M2372" s="119"/>
      <c r="T2372" s="46"/>
      <c r="AT2372" s="13" t="s">
        <v>114</v>
      </c>
      <c r="AU2372" s="13" t="s">
        <v>66</v>
      </c>
    </row>
    <row r="2373" spans="2:65" s="1" customFormat="1" ht="21.75" customHeight="1">
      <c r="B2373" s="104"/>
      <c r="C2373" s="105" t="s">
        <v>5255</v>
      </c>
      <c r="D2373" s="105" t="s">
        <v>107</v>
      </c>
      <c r="E2373" s="106" t="s">
        <v>5256</v>
      </c>
      <c r="F2373" s="107" t="s">
        <v>5257</v>
      </c>
      <c r="G2373" s="108" t="s">
        <v>124</v>
      </c>
      <c r="H2373" s="109">
        <v>20</v>
      </c>
      <c r="I2373" s="110">
        <v>1010</v>
      </c>
      <c r="J2373" s="110">
        <f>ROUND(I2373*H2373,2)</f>
        <v>20200</v>
      </c>
      <c r="K2373" s="107" t="s">
        <v>111</v>
      </c>
      <c r="L2373" s="25"/>
      <c r="M2373" s="111" t="s">
        <v>3</v>
      </c>
      <c r="N2373" s="112" t="s">
        <v>37</v>
      </c>
      <c r="O2373" s="113">
        <v>0</v>
      </c>
      <c r="P2373" s="113">
        <f>O2373*H2373</f>
        <v>0</v>
      </c>
      <c r="Q2373" s="113">
        <v>0</v>
      </c>
      <c r="R2373" s="113">
        <f>Q2373*H2373</f>
        <v>0</v>
      </c>
      <c r="S2373" s="113">
        <v>0</v>
      </c>
      <c r="T2373" s="114">
        <f>S2373*H2373</f>
        <v>0</v>
      </c>
      <c r="AR2373" s="115" t="s">
        <v>112</v>
      </c>
      <c r="AT2373" s="115" t="s">
        <v>107</v>
      </c>
      <c r="AU2373" s="115" t="s">
        <v>66</v>
      </c>
      <c r="AY2373" s="13" t="s">
        <v>113</v>
      </c>
      <c r="BE2373" s="116">
        <f>IF(N2373="základní",J2373,0)</f>
        <v>20200</v>
      </c>
      <c r="BF2373" s="116">
        <f>IF(N2373="snížená",J2373,0)</f>
        <v>0</v>
      </c>
      <c r="BG2373" s="116">
        <f>IF(N2373="zákl. přenesená",J2373,0)</f>
        <v>0</v>
      </c>
      <c r="BH2373" s="116">
        <f>IF(N2373="sníž. přenesená",J2373,0)</f>
        <v>0</v>
      </c>
      <c r="BI2373" s="116">
        <f>IF(N2373="nulová",J2373,0)</f>
        <v>0</v>
      </c>
      <c r="BJ2373" s="13" t="s">
        <v>74</v>
      </c>
      <c r="BK2373" s="116">
        <f>ROUND(I2373*H2373,2)</f>
        <v>20200</v>
      </c>
      <c r="BL2373" s="13" t="s">
        <v>112</v>
      </c>
      <c r="BM2373" s="115" t="s">
        <v>5258</v>
      </c>
    </row>
    <row r="2374" spans="2:65" s="1" customFormat="1" ht="19.5">
      <c r="B2374" s="25"/>
      <c r="D2374" s="117" t="s">
        <v>114</v>
      </c>
      <c r="F2374" s="118" t="s">
        <v>5259</v>
      </c>
      <c r="L2374" s="25"/>
      <c r="M2374" s="119"/>
      <c r="T2374" s="46"/>
      <c r="AT2374" s="13" t="s">
        <v>114</v>
      </c>
      <c r="AU2374" s="13" t="s">
        <v>66</v>
      </c>
    </row>
    <row r="2375" spans="2:65" s="1" customFormat="1" ht="16.5" customHeight="1">
      <c r="B2375" s="104"/>
      <c r="C2375" s="105" t="s">
        <v>2692</v>
      </c>
      <c r="D2375" s="105" t="s">
        <v>107</v>
      </c>
      <c r="E2375" s="106" t="s">
        <v>5260</v>
      </c>
      <c r="F2375" s="107" t="s">
        <v>5261</v>
      </c>
      <c r="G2375" s="108" t="s">
        <v>124</v>
      </c>
      <c r="H2375" s="109">
        <v>30</v>
      </c>
      <c r="I2375" s="110">
        <v>638</v>
      </c>
      <c r="J2375" s="110">
        <f>ROUND(I2375*H2375,2)</f>
        <v>19140</v>
      </c>
      <c r="K2375" s="107" t="s">
        <v>111</v>
      </c>
      <c r="L2375" s="25"/>
      <c r="M2375" s="111" t="s">
        <v>3</v>
      </c>
      <c r="N2375" s="112" t="s">
        <v>37</v>
      </c>
      <c r="O2375" s="113">
        <v>0</v>
      </c>
      <c r="P2375" s="113">
        <f>O2375*H2375</f>
        <v>0</v>
      </c>
      <c r="Q2375" s="113">
        <v>0</v>
      </c>
      <c r="R2375" s="113">
        <f>Q2375*H2375</f>
        <v>0</v>
      </c>
      <c r="S2375" s="113">
        <v>0</v>
      </c>
      <c r="T2375" s="114">
        <f>S2375*H2375</f>
        <v>0</v>
      </c>
      <c r="AR2375" s="115" t="s">
        <v>112</v>
      </c>
      <c r="AT2375" s="115" t="s">
        <v>107</v>
      </c>
      <c r="AU2375" s="115" t="s">
        <v>66</v>
      </c>
      <c r="AY2375" s="13" t="s">
        <v>113</v>
      </c>
      <c r="BE2375" s="116">
        <f>IF(N2375="základní",J2375,0)</f>
        <v>19140</v>
      </c>
      <c r="BF2375" s="116">
        <f>IF(N2375="snížená",J2375,0)</f>
        <v>0</v>
      </c>
      <c r="BG2375" s="116">
        <f>IF(N2375="zákl. přenesená",J2375,0)</f>
        <v>0</v>
      </c>
      <c r="BH2375" s="116">
        <f>IF(N2375="sníž. přenesená",J2375,0)</f>
        <v>0</v>
      </c>
      <c r="BI2375" s="116">
        <f>IF(N2375="nulová",J2375,0)</f>
        <v>0</v>
      </c>
      <c r="BJ2375" s="13" t="s">
        <v>74</v>
      </c>
      <c r="BK2375" s="116">
        <f>ROUND(I2375*H2375,2)</f>
        <v>19140</v>
      </c>
      <c r="BL2375" s="13" t="s">
        <v>112</v>
      </c>
      <c r="BM2375" s="115" t="s">
        <v>5262</v>
      </c>
    </row>
    <row r="2376" spans="2:65" s="1" customFormat="1" ht="19.5">
      <c r="B2376" s="25"/>
      <c r="D2376" s="117" t="s">
        <v>114</v>
      </c>
      <c r="F2376" s="118" t="s">
        <v>5263</v>
      </c>
      <c r="L2376" s="25"/>
      <c r="M2376" s="119"/>
      <c r="T2376" s="46"/>
      <c r="AT2376" s="13" t="s">
        <v>114</v>
      </c>
      <c r="AU2376" s="13" t="s">
        <v>66</v>
      </c>
    </row>
    <row r="2377" spans="2:65" s="1" customFormat="1" ht="21.75" customHeight="1">
      <c r="B2377" s="104"/>
      <c r="C2377" s="105" t="s">
        <v>5264</v>
      </c>
      <c r="D2377" s="105" t="s">
        <v>107</v>
      </c>
      <c r="E2377" s="106" t="s">
        <v>5265</v>
      </c>
      <c r="F2377" s="107" t="s">
        <v>5266</v>
      </c>
      <c r="G2377" s="108" t="s">
        <v>124</v>
      </c>
      <c r="H2377" s="109">
        <v>30</v>
      </c>
      <c r="I2377" s="110">
        <v>2350</v>
      </c>
      <c r="J2377" s="110">
        <f>ROUND(I2377*H2377,2)</f>
        <v>70500</v>
      </c>
      <c r="K2377" s="107" t="s">
        <v>111</v>
      </c>
      <c r="L2377" s="25"/>
      <c r="M2377" s="111" t="s">
        <v>3</v>
      </c>
      <c r="N2377" s="112" t="s">
        <v>37</v>
      </c>
      <c r="O2377" s="113">
        <v>0</v>
      </c>
      <c r="P2377" s="113">
        <f>O2377*H2377</f>
        <v>0</v>
      </c>
      <c r="Q2377" s="113">
        <v>0</v>
      </c>
      <c r="R2377" s="113">
        <f>Q2377*H2377</f>
        <v>0</v>
      </c>
      <c r="S2377" s="113">
        <v>0</v>
      </c>
      <c r="T2377" s="114">
        <f>S2377*H2377</f>
        <v>0</v>
      </c>
      <c r="AR2377" s="115" t="s">
        <v>112</v>
      </c>
      <c r="AT2377" s="115" t="s">
        <v>107</v>
      </c>
      <c r="AU2377" s="115" t="s">
        <v>66</v>
      </c>
      <c r="AY2377" s="13" t="s">
        <v>113</v>
      </c>
      <c r="BE2377" s="116">
        <f>IF(N2377="základní",J2377,0)</f>
        <v>70500</v>
      </c>
      <c r="BF2377" s="116">
        <f>IF(N2377="snížená",J2377,0)</f>
        <v>0</v>
      </c>
      <c r="BG2377" s="116">
        <f>IF(N2377="zákl. přenesená",J2377,0)</f>
        <v>0</v>
      </c>
      <c r="BH2377" s="116">
        <f>IF(N2377="sníž. přenesená",J2377,0)</f>
        <v>0</v>
      </c>
      <c r="BI2377" s="116">
        <f>IF(N2377="nulová",J2377,0)</f>
        <v>0</v>
      </c>
      <c r="BJ2377" s="13" t="s">
        <v>74</v>
      </c>
      <c r="BK2377" s="116">
        <f>ROUND(I2377*H2377,2)</f>
        <v>70500</v>
      </c>
      <c r="BL2377" s="13" t="s">
        <v>112</v>
      </c>
      <c r="BM2377" s="115" t="s">
        <v>5267</v>
      </c>
    </row>
    <row r="2378" spans="2:65" s="1" customFormat="1" ht="19.5">
      <c r="B2378" s="25"/>
      <c r="D2378" s="117" t="s">
        <v>114</v>
      </c>
      <c r="F2378" s="118" t="s">
        <v>5268</v>
      </c>
      <c r="L2378" s="25"/>
      <c r="M2378" s="119"/>
      <c r="T2378" s="46"/>
      <c r="AT2378" s="13" t="s">
        <v>114</v>
      </c>
      <c r="AU2378" s="13" t="s">
        <v>66</v>
      </c>
    </row>
    <row r="2379" spans="2:65" s="1" customFormat="1" ht="21.75" customHeight="1">
      <c r="B2379" s="104"/>
      <c r="C2379" s="105" t="s">
        <v>2697</v>
      </c>
      <c r="D2379" s="105" t="s">
        <v>107</v>
      </c>
      <c r="E2379" s="106" t="s">
        <v>5269</v>
      </c>
      <c r="F2379" s="107" t="s">
        <v>5270</v>
      </c>
      <c r="G2379" s="108" t="s">
        <v>124</v>
      </c>
      <c r="H2379" s="109">
        <v>30</v>
      </c>
      <c r="I2379" s="110">
        <v>2110</v>
      </c>
      <c r="J2379" s="110">
        <f>ROUND(I2379*H2379,2)</f>
        <v>63300</v>
      </c>
      <c r="K2379" s="107" t="s">
        <v>111</v>
      </c>
      <c r="L2379" s="25"/>
      <c r="M2379" s="111" t="s">
        <v>3</v>
      </c>
      <c r="N2379" s="112" t="s">
        <v>37</v>
      </c>
      <c r="O2379" s="113">
        <v>0</v>
      </c>
      <c r="P2379" s="113">
        <f>O2379*H2379</f>
        <v>0</v>
      </c>
      <c r="Q2379" s="113">
        <v>0</v>
      </c>
      <c r="R2379" s="113">
        <f>Q2379*H2379</f>
        <v>0</v>
      </c>
      <c r="S2379" s="113">
        <v>0</v>
      </c>
      <c r="T2379" s="114">
        <f>S2379*H2379</f>
        <v>0</v>
      </c>
      <c r="AR2379" s="115" t="s">
        <v>112</v>
      </c>
      <c r="AT2379" s="115" t="s">
        <v>107</v>
      </c>
      <c r="AU2379" s="115" t="s">
        <v>66</v>
      </c>
      <c r="AY2379" s="13" t="s">
        <v>113</v>
      </c>
      <c r="BE2379" s="116">
        <f>IF(N2379="základní",J2379,0)</f>
        <v>63300</v>
      </c>
      <c r="BF2379" s="116">
        <f>IF(N2379="snížená",J2379,0)</f>
        <v>0</v>
      </c>
      <c r="BG2379" s="116">
        <f>IF(N2379="zákl. přenesená",J2379,0)</f>
        <v>0</v>
      </c>
      <c r="BH2379" s="116">
        <f>IF(N2379="sníž. přenesená",J2379,0)</f>
        <v>0</v>
      </c>
      <c r="BI2379" s="116">
        <f>IF(N2379="nulová",J2379,0)</f>
        <v>0</v>
      </c>
      <c r="BJ2379" s="13" t="s">
        <v>74</v>
      </c>
      <c r="BK2379" s="116">
        <f>ROUND(I2379*H2379,2)</f>
        <v>63300</v>
      </c>
      <c r="BL2379" s="13" t="s">
        <v>112</v>
      </c>
      <c r="BM2379" s="115" t="s">
        <v>5271</v>
      </c>
    </row>
    <row r="2380" spans="2:65" s="1" customFormat="1" ht="19.5">
      <c r="B2380" s="25"/>
      <c r="D2380" s="117" t="s">
        <v>114</v>
      </c>
      <c r="F2380" s="118" t="s">
        <v>5272</v>
      </c>
      <c r="L2380" s="25"/>
      <c r="M2380" s="119"/>
      <c r="T2380" s="46"/>
      <c r="AT2380" s="13" t="s">
        <v>114</v>
      </c>
      <c r="AU2380" s="13" t="s">
        <v>66</v>
      </c>
    </row>
    <row r="2381" spans="2:65" s="1" customFormat="1" ht="16.5" customHeight="1">
      <c r="B2381" s="104"/>
      <c r="C2381" s="105" t="s">
        <v>5273</v>
      </c>
      <c r="D2381" s="105" t="s">
        <v>107</v>
      </c>
      <c r="E2381" s="106" t="s">
        <v>5274</v>
      </c>
      <c r="F2381" s="107" t="s">
        <v>5275</v>
      </c>
      <c r="G2381" s="108" t="s">
        <v>124</v>
      </c>
      <c r="H2381" s="109">
        <v>30</v>
      </c>
      <c r="I2381" s="110">
        <v>1360</v>
      </c>
      <c r="J2381" s="110">
        <f>ROUND(I2381*H2381,2)</f>
        <v>40800</v>
      </c>
      <c r="K2381" s="107" t="s">
        <v>111</v>
      </c>
      <c r="L2381" s="25"/>
      <c r="M2381" s="111" t="s">
        <v>3</v>
      </c>
      <c r="N2381" s="112" t="s">
        <v>37</v>
      </c>
      <c r="O2381" s="113">
        <v>0</v>
      </c>
      <c r="P2381" s="113">
        <f>O2381*H2381</f>
        <v>0</v>
      </c>
      <c r="Q2381" s="113">
        <v>0</v>
      </c>
      <c r="R2381" s="113">
        <f>Q2381*H2381</f>
        <v>0</v>
      </c>
      <c r="S2381" s="113">
        <v>0</v>
      </c>
      <c r="T2381" s="114">
        <f>S2381*H2381</f>
        <v>0</v>
      </c>
      <c r="AR2381" s="115" t="s">
        <v>112</v>
      </c>
      <c r="AT2381" s="115" t="s">
        <v>107</v>
      </c>
      <c r="AU2381" s="115" t="s">
        <v>66</v>
      </c>
      <c r="AY2381" s="13" t="s">
        <v>113</v>
      </c>
      <c r="BE2381" s="116">
        <f>IF(N2381="základní",J2381,0)</f>
        <v>40800</v>
      </c>
      <c r="BF2381" s="116">
        <f>IF(N2381="snížená",J2381,0)</f>
        <v>0</v>
      </c>
      <c r="BG2381" s="116">
        <f>IF(N2381="zákl. přenesená",J2381,0)</f>
        <v>0</v>
      </c>
      <c r="BH2381" s="116">
        <f>IF(N2381="sníž. přenesená",J2381,0)</f>
        <v>0</v>
      </c>
      <c r="BI2381" s="116">
        <f>IF(N2381="nulová",J2381,0)</f>
        <v>0</v>
      </c>
      <c r="BJ2381" s="13" t="s">
        <v>74</v>
      </c>
      <c r="BK2381" s="116">
        <f>ROUND(I2381*H2381,2)</f>
        <v>40800</v>
      </c>
      <c r="BL2381" s="13" t="s">
        <v>112</v>
      </c>
      <c r="BM2381" s="115" t="s">
        <v>5276</v>
      </c>
    </row>
    <row r="2382" spans="2:65" s="1" customFormat="1" ht="19.5">
      <c r="B2382" s="25"/>
      <c r="D2382" s="117" t="s">
        <v>114</v>
      </c>
      <c r="F2382" s="118" t="s">
        <v>5277</v>
      </c>
      <c r="L2382" s="25"/>
      <c r="M2382" s="119"/>
      <c r="T2382" s="46"/>
      <c r="AT2382" s="13" t="s">
        <v>114</v>
      </c>
      <c r="AU2382" s="13" t="s">
        <v>66</v>
      </c>
    </row>
    <row r="2383" spans="2:65" s="1" customFormat="1" ht="21.75" customHeight="1">
      <c r="B2383" s="104"/>
      <c r="C2383" s="105" t="s">
        <v>2701</v>
      </c>
      <c r="D2383" s="105" t="s">
        <v>107</v>
      </c>
      <c r="E2383" s="106" t="s">
        <v>5278</v>
      </c>
      <c r="F2383" s="107" t="s">
        <v>5279</v>
      </c>
      <c r="G2383" s="108" t="s">
        <v>124</v>
      </c>
      <c r="H2383" s="109">
        <v>30</v>
      </c>
      <c r="I2383" s="110">
        <v>2600</v>
      </c>
      <c r="J2383" s="110">
        <f>ROUND(I2383*H2383,2)</f>
        <v>78000</v>
      </c>
      <c r="K2383" s="107" t="s">
        <v>111</v>
      </c>
      <c r="L2383" s="25"/>
      <c r="M2383" s="111" t="s">
        <v>3</v>
      </c>
      <c r="N2383" s="112" t="s">
        <v>37</v>
      </c>
      <c r="O2383" s="113">
        <v>0</v>
      </c>
      <c r="P2383" s="113">
        <f>O2383*H2383</f>
        <v>0</v>
      </c>
      <c r="Q2383" s="113">
        <v>0</v>
      </c>
      <c r="R2383" s="113">
        <f>Q2383*H2383</f>
        <v>0</v>
      </c>
      <c r="S2383" s="113">
        <v>0</v>
      </c>
      <c r="T2383" s="114">
        <f>S2383*H2383</f>
        <v>0</v>
      </c>
      <c r="AR2383" s="115" t="s">
        <v>112</v>
      </c>
      <c r="AT2383" s="115" t="s">
        <v>107</v>
      </c>
      <c r="AU2383" s="115" t="s">
        <v>66</v>
      </c>
      <c r="AY2383" s="13" t="s">
        <v>113</v>
      </c>
      <c r="BE2383" s="116">
        <f>IF(N2383="základní",J2383,0)</f>
        <v>78000</v>
      </c>
      <c r="BF2383" s="116">
        <f>IF(N2383="snížená",J2383,0)</f>
        <v>0</v>
      </c>
      <c r="BG2383" s="116">
        <f>IF(N2383="zákl. přenesená",J2383,0)</f>
        <v>0</v>
      </c>
      <c r="BH2383" s="116">
        <f>IF(N2383="sníž. přenesená",J2383,0)</f>
        <v>0</v>
      </c>
      <c r="BI2383" s="116">
        <f>IF(N2383="nulová",J2383,0)</f>
        <v>0</v>
      </c>
      <c r="BJ2383" s="13" t="s">
        <v>74</v>
      </c>
      <c r="BK2383" s="116">
        <f>ROUND(I2383*H2383,2)</f>
        <v>78000</v>
      </c>
      <c r="BL2383" s="13" t="s">
        <v>112</v>
      </c>
      <c r="BM2383" s="115" t="s">
        <v>5280</v>
      </c>
    </row>
    <row r="2384" spans="2:65" s="1" customFormat="1" ht="19.5">
      <c r="B2384" s="25"/>
      <c r="D2384" s="117" t="s">
        <v>114</v>
      </c>
      <c r="F2384" s="118" t="s">
        <v>5281</v>
      </c>
      <c r="L2384" s="25"/>
      <c r="M2384" s="119"/>
      <c r="T2384" s="46"/>
      <c r="AT2384" s="13" t="s">
        <v>114</v>
      </c>
      <c r="AU2384" s="13" t="s">
        <v>66</v>
      </c>
    </row>
    <row r="2385" spans="2:65" s="1" customFormat="1" ht="21.75" customHeight="1">
      <c r="B2385" s="104"/>
      <c r="C2385" s="105" t="s">
        <v>5282</v>
      </c>
      <c r="D2385" s="105" t="s">
        <v>107</v>
      </c>
      <c r="E2385" s="106" t="s">
        <v>5283</v>
      </c>
      <c r="F2385" s="107" t="s">
        <v>5284</v>
      </c>
      <c r="G2385" s="108" t="s">
        <v>124</v>
      </c>
      <c r="H2385" s="109">
        <v>30</v>
      </c>
      <c r="I2385" s="110">
        <v>2530</v>
      </c>
      <c r="J2385" s="110">
        <f>ROUND(I2385*H2385,2)</f>
        <v>75900</v>
      </c>
      <c r="K2385" s="107" t="s">
        <v>111</v>
      </c>
      <c r="L2385" s="25"/>
      <c r="M2385" s="111" t="s">
        <v>3</v>
      </c>
      <c r="N2385" s="112" t="s">
        <v>37</v>
      </c>
      <c r="O2385" s="113">
        <v>0</v>
      </c>
      <c r="P2385" s="113">
        <f>O2385*H2385</f>
        <v>0</v>
      </c>
      <c r="Q2385" s="113">
        <v>0</v>
      </c>
      <c r="R2385" s="113">
        <f>Q2385*H2385</f>
        <v>0</v>
      </c>
      <c r="S2385" s="113">
        <v>0</v>
      </c>
      <c r="T2385" s="114">
        <f>S2385*H2385</f>
        <v>0</v>
      </c>
      <c r="AR2385" s="115" t="s">
        <v>112</v>
      </c>
      <c r="AT2385" s="115" t="s">
        <v>107</v>
      </c>
      <c r="AU2385" s="115" t="s">
        <v>66</v>
      </c>
      <c r="AY2385" s="13" t="s">
        <v>113</v>
      </c>
      <c r="BE2385" s="116">
        <f>IF(N2385="základní",J2385,0)</f>
        <v>75900</v>
      </c>
      <c r="BF2385" s="116">
        <f>IF(N2385="snížená",J2385,0)</f>
        <v>0</v>
      </c>
      <c r="BG2385" s="116">
        <f>IF(N2385="zákl. přenesená",J2385,0)</f>
        <v>0</v>
      </c>
      <c r="BH2385" s="116">
        <f>IF(N2385="sníž. přenesená",J2385,0)</f>
        <v>0</v>
      </c>
      <c r="BI2385" s="116">
        <f>IF(N2385="nulová",J2385,0)</f>
        <v>0</v>
      </c>
      <c r="BJ2385" s="13" t="s">
        <v>74</v>
      </c>
      <c r="BK2385" s="116">
        <f>ROUND(I2385*H2385,2)</f>
        <v>75900</v>
      </c>
      <c r="BL2385" s="13" t="s">
        <v>112</v>
      </c>
      <c r="BM2385" s="115" t="s">
        <v>5285</v>
      </c>
    </row>
    <row r="2386" spans="2:65" s="1" customFormat="1" ht="19.5">
      <c r="B2386" s="25"/>
      <c r="D2386" s="117" t="s">
        <v>114</v>
      </c>
      <c r="F2386" s="118" t="s">
        <v>5286</v>
      </c>
      <c r="L2386" s="25"/>
      <c r="M2386" s="119"/>
      <c r="T2386" s="46"/>
      <c r="AT2386" s="13" t="s">
        <v>114</v>
      </c>
      <c r="AU2386" s="13" t="s">
        <v>66</v>
      </c>
    </row>
    <row r="2387" spans="2:65" s="1" customFormat="1" ht="16.5" customHeight="1">
      <c r="B2387" s="104"/>
      <c r="C2387" s="105" t="s">
        <v>2706</v>
      </c>
      <c r="D2387" s="105" t="s">
        <v>107</v>
      </c>
      <c r="E2387" s="106" t="s">
        <v>5287</v>
      </c>
      <c r="F2387" s="107" t="s">
        <v>5288</v>
      </c>
      <c r="G2387" s="108" t="s">
        <v>124</v>
      </c>
      <c r="H2387" s="109">
        <v>30</v>
      </c>
      <c r="I2387" s="110">
        <v>1600</v>
      </c>
      <c r="J2387" s="110">
        <f>ROUND(I2387*H2387,2)</f>
        <v>48000</v>
      </c>
      <c r="K2387" s="107" t="s">
        <v>111</v>
      </c>
      <c r="L2387" s="25"/>
      <c r="M2387" s="111" t="s">
        <v>3</v>
      </c>
      <c r="N2387" s="112" t="s">
        <v>37</v>
      </c>
      <c r="O2387" s="113">
        <v>0</v>
      </c>
      <c r="P2387" s="113">
        <f>O2387*H2387</f>
        <v>0</v>
      </c>
      <c r="Q2387" s="113">
        <v>0</v>
      </c>
      <c r="R2387" s="113">
        <f>Q2387*H2387</f>
        <v>0</v>
      </c>
      <c r="S2387" s="113">
        <v>0</v>
      </c>
      <c r="T2387" s="114">
        <f>S2387*H2387</f>
        <v>0</v>
      </c>
      <c r="AR2387" s="115" t="s">
        <v>112</v>
      </c>
      <c r="AT2387" s="115" t="s">
        <v>107</v>
      </c>
      <c r="AU2387" s="115" t="s">
        <v>66</v>
      </c>
      <c r="AY2387" s="13" t="s">
        <v>113</v>
      </c>
      <c r="BE2387" s="116">
        <f>IF(N2387="základní",J2387,0)</f>
        <v>48000</v>
      </c>
      <c r="BF2387" s="116">
        <f>IF(N2387="snížená",J2387,0)</f>
        <v>0</v>
      </c>
      <c r="BG2387" s="116">
        <f>IF(N2387="zákl. přenesená",J2387,0)</f>
        <v>0</v>
      </c>
      <c r="BH2387" s="116">
        <f>IF(N2387="sníž. přenesená",J2387,0)</f>
        <v>0</v>
      </c>
      <c r="BI2387" s="116">
        <f>IF(N2387="nulová",J2387,0)</f>
        <v>0</v>
      </c>
      <c r="BJ2387" s="13" t="s">
        <v>74</v>
      </c>
      <c r="BK2387" s="116">
        <f>ROUND(I2387*H2387,2)</f>
        <v>48000</v>
      </c>
      <c r="BL2387" s="13" t="s">
        <v>112</v>
      </c>
      <c r="BM2387" s="115" t="s">
        <v>5289</v>
      </c>
    </row>
    <row r="2388" spans="2:65" s="1" customFormat="1" ht="19.5">
      <c r="B2388" s="25"/>
      <c r="D2388" s="117" t="s">
        <v>114</v>
      </c>
      <c r="F2388" s="118" t="s">
        <v>5290</v>
      </c>
      <c r="L2388" s="25"/>
      <c r="M2388" s="119"/>
      <c r="T2388" s="46"/>
      <c r="AT2388" s="13" t="s">
        <v>114</v>
      </c>
      <c r="AU2388" s="13" t="s">
        <v>66</v>
      </c>
    </row>
    <row r="2389" spans="2:65" s="1" customFormat="1" ht="21.75" customHeight="1">
      <c r="B2389" s="104"/>
      <c r="C2389" s="105" t="s">
        <v>5291</v>
      </c>
      <c r="D2389" s="105" t="s">
        <v>107</v>
      </c>
      <c r="E2389" s="106" t="s">
        <v>5292</v>
      </c>
      <c r="F2389" s="107" t="s">
        <v>5293</v>
      </c>
      <c r="G2389" s="108" t="s">
        <v>124</v>
      </c>
      <c r="H2389" s="109">
        <v>10</v>
      </c>
      <c r="I2389" s="110">
        <v>5870</v>
      </c>
      <c r="J2389" s="110">
        <f>ROUND(I2389*H2389,2)</f>
        <v>58700</v>
      </c>
      <c r="K2389" s="107" t="s">
        <v>111</v>
      </c>
      <c r="L2389" s="25"/>
      <c r="M2389" s="111" t="s">
        <v>3</v>
      </c>
      <c r="N2389" s="112" t="s">
        <v>37</v>
      </c>
      <c r="O2389" s="113">
        <v>0</v>
      </c>
      <c r="P2389" s="113">
        <f>O2389*H2389</f>
        <v>0</v>
      </c>
      <c r="Q2389" s="113">
        <v>0</v>
      </c>
      <c r="R2389" s="113">
        <f>Q2389*H2389</f>
        <v>0</v>
      </c>
      <c r="S2389" s="113">
        <v>0</v>
      </c>
      <c r="T2389" s="114">
        <f>S2389*H2389</f>
        <v>0</v>
      </c>
      <c r="AR2389" s="115" t="s">
        <v>112</v>
      </c>
      <c r="AT2389" s="115" t="s">
        <v>107</v>
      </c>
      <c r="AU2389" s="115" t="s">
        <v>66</v>
      </c>
      <c r="AY2389" s="13" t="s">
        <v>113</v>
      </c>
      <c r="BE2389" s="116">
        <f>IF(N2389="základní",J2389,0)</f>
        <v>58700</v>
      </c>
      <c r="BF2389" s="116">
        <f>IF(N2389="snížená",J2389,0)</f>
        <v>0</v>
      </c>
      <c r="BG2389" s="116">
        <f>IF(N2389="zákl. přenesená",J2389,0)</f>
        <v>0</v>
      </c>
      <c r="BH2389" s="116">
        <f>IF(N2389="sníž. přenesená",J2389,0)</f>
        <v>0</v>
      </c>
      <c r="BI2389" s="116">
        <f>IF(N2389="nulová",J2389,0)</f>
        <v>0</v>
      </c>
      <c r="BJ2389" s="13" t="s">
        <v>74</v>
      </c>
      <c r="BK2389" s="116">
        <f>ROUND(I2389*H2389,2)</f>
        <v>58700</v>
      </c>
      <c r="BL2389" s="13" t="s">
        <v>112</v>
      </c>
      <c r="BM2389" s="115" t="s">
        <v>5294</v>
      </c>
    </row>
    <row r="2390" spans="2:65" s="1" customFormat="1" ht="19.5">
      <c r="B2390" s="25"/>
      <c r="D2390" s="117" t="s">
        <v>114</v>
      </c>
      <c r="F2390" s="118" t="s">
        <v>5295</v>
      </c>
      <c r="L2390" s="25"/>
      <c r="M2390" s="119"/>
      <c r="T2390" s="46"/>
      <c r="AT2390" s="13" t="s">
        <v>114</v>
      </c>
      <c r="AU2390" s="13" t="s">
        <v>66</v>
      </c>
    </row>
    <row r="2391" spans="2:65" s="1" customFormat="1" ht="21.75" customHeight="1">
      <c r="B2391" s="104"/>
      <c r="C2391" s="105" t="s">
        <v>2710</v>
      </c>
      <c r="D2391" s="105" t="s">
        <v>107</v>
      </c>
      <c r="E2391" s="106" t="s">
        <v>5296</v>
      </c>
      <c r="F2391" s="107" t="s">
        <v>5297</v>
      </c>
      <c r="G2391" s="108" t="s">
        <v>124</v>
      </c>
      <c r="H2391" s="109">
        <v>30</v>
      </c>
      <c r="I2391" s="110">
        <v>5280</v>
      </c>
      <c r="J2391" s="110">
        <f>ROUND(I2391*H2391,2)</f>
        <v>158400</v>
      </c>
      <c r="K2391" s="107" t="s">
        <v>111</v>
      </c>
      <c r="L2391" s="25"/>
      <c r="M2391" s="111" t="s">
        <v>3</v>
      </c>
      <c r="N2391" s="112" t="s">
        <v>37</v>
      </c>
      <c r="O2391" s="113">
        <v>0</v>
      </c>
      <c r="P2391" s="113">
        <f>O2391*H2391</f>
        <v>0</v>
      </c>
      <c r="Q2391" s="113">
        <v>0</v>
      </c>
      <c r="R2391" s="113">
        <f>Q2391*H2391</f>
        <v>0</v>
      </c>
      <c r="S2391" s="113">
        <v>0</v>
      </c>
      <c r="T2391" s="114">
        <f>S2391*H2391</f>
        <v>0</v>
      </c>
      <c r="AR2391" s="115" t="s">
        <v>112</v>
      </c>
      <c r="AT2391" s="115" t="s">
        <v>107</v>
      </c>
      <c r="AU2391" s="115" t="s">
        <v>66</v>
      </c>
      <c r="AY2391" s="13" t="s">
        <v>113</v>
      </c>
      <c r="BE2391" s="116">
        <f>IF(N2391="základní",J2391,0)</f>
        <v>158400</v>
      </c>
      <c r="BF2391" s="116">
        <f>IF(N2391="snížená",J2391,0)</f>
        <v>0</v>
      </c>
      <c r="BG2391" s="116">
        <f>IF(N2391="zákl. přenesená",J2391,0)</f>
        <v>0</v>
      </c>
      <c r="BH2391" s="116">
        <f>IF(N2391="sníž. přenesená",J2391,0)</f>
        <v>0</v>
      </c>
      <c r="BI2391" s="116">
        <f>IF(N2391="nulová",J2391,0)</f>
        <v>0</v>
      </c>
      <c r="BJ2391" s="13" t="s">
        <v>74</v>
      </c>
      <c r="BK2391" s="116">
        <f>ROUND(I2391*H2391,2)</f>
        <v>158400</v>
      </c>
      <c r="BL2391" s="13" t="s">
        <v>112</v>
      </c>
      <c r="BM2391" s="115" t="s">
        <v>5298</v>
      </c>
    </row>
    <row r="2392" spans="2:65" s="1" customFormat="1" ht="19.5">
      <c r="B2392" s="25"/>
      <c r="D2392" s="117" t="s">
        <v>114</v>
      </c>
      <c r="F2392" s="118" t="s">
        <v>5299</v>
      </c>
      <c r="L2392" s="25"/>
      <c r="M2392" s="119"/>
      <c r="T2392" s="46"/>
      <c r="AT2392" s="13" t="s">
        <v>114</v>
      </c>
      <c r="AU2392" s="13" t="s">
        <v>66</v>
      </c>
    </row>
    <row r="2393" spans="2:65" s="1" customFormat="1" ht="16.5" customHeight="1">
      <c r="B2393" s="104"/>
      <c r="C2393" s="105" t="s">
        <v>5300</v>
      </c>
      <c r="D2393" s="105" t="s">
        <v>107</v>
      </c>
      <c r="E2393" s="106" t="s">
        <v>5301</v>
      </c>
      <c r="F2393" s="107" t="s">
        <v>5302</v>
      </c>
      <c r="G2393" s="108" t="s">
        <v>124</v>
      </c>
      <c r="H2393" s="109">
        <v>30</v>
      </c>
      <c r="I2393" s="110">
        <v>3390</v>
      </c>
      <c r="J2393" s="110">
        <f>ROUND(I2393*H2393,2)</f>
        <v>101700</v>
      </c>
      <c r="K2393" s="107" t="s">
        <v>111</v>
      </c>
      <c r="L2393" s="25"/>
      <c r="M2393" s="111" t="s">
        <v>3</v>
      </c>
      <c r="N2393" s="112" t="s">
        <v>37</v>
      </c>
      <c r="O2393" s="113">
        <v>0</v>
      </c>
      <c r="P2393" s="113">
        <f>O2393*H2393</f>
        <v>0</v>
      </c>
      <c r="Q2393" s="113">
        <v>0</v>
      </c>
      <c r="R2393" s="113">
        <f>Q2393*H2393</f>
        <v>0</v>
      </c>
      <c r="S2393" s="113">
        <v>0</v>
      </c>
      <c r="T2393" s="114">
        <f>S2393*H2393</f>
        <v>0</v>
      </c>
      <c r="AR2393" s="115" t="s">
        <v>112</v>
      </c>
      <c r="AT2393" s="115" t="s">
        <v>107</v>
      </c>
      <c r="AU2393" s="115" t="s">
        <v>66</v>
      </c>
      <c r="AY2393" s="13" t="s">
        <v>113</v>
      </c>
      <c r="BE2393" s="116">
        <f>IF(N2393="základní",J2393,0)</f>
        <v>101700</v>
      </c>
      <c r="BF2393" s="116">
        <f>IF(N2393="snížená",J2393,0)</f>
        <v>0</v>
      </c>
      <c r="BG2393" s="116">
        <f>IF(N2393="zákl. přenesená",J2393,0)</f>
        <v>0</v>
      </c>
      <c r="BH2393" s="116">
        <f>IF(N2393="sníž. přenesená",J2393,0)</f>
        <v>0</v>
      </c>
      <c r="BI2393" s="116">
        <f>IF(N2393="nulová",J2393,0)</f>
        <v>0</v>
      </c>
      <c r="BJ2393" s="13" t="s">
        <v>74</v>
      </c>
      <c r="BK2393" s="116">
        <f>ROUND(I2393*H2393,2)</f>
        <v>101700</v>
      </c>
      <c r="BL2393" s="13" t="s">
        <v>112</v>
      </c>
      <c r="BM2393" s="115" t="s">
        <v>5303</v>
      </c>
    </row>
    <row r="2394" spans="2:65" s="1" customFormat="1" ht="19.5">
      <c r="B2394" s="25"/>
      <c r="D2394" s="117" t="s">
        <v>114</v>
      </c>
      <c r="F2394" s="118" t="s">
        <v>5304</v>
      </c>
      <c r="L2394" s="25"/>
      <c r="M2394" s="119"/>
      <c r="T2394" s="46"/>
      <c r="AT2394" s="13" t="s">
        <v>114</v>
      </c>
      <c r="AU2394" s="13" t="s">
        <v>66</v>
      </c>
    </row>
    <row r="2395" spans="2:65" s="1" customFormat="1" ht="21.75" customHeight="1">
      <c r="B2395" s="104"/>
      <c r="C2395" s="105" t="s">
        <v>2715</v>
      </c>
      <c r="D2395" s="105" t="s">
        <v>107</v>
      </c>
      <c r="E2395" s="106" t="s">
        <v>5305</v>
      </c>
      <c r="F2395" s="107" t="s">
        <v>5306</v>
      </c>
      <c r="G2395" s="108" t="s">
        <v>124</v>
      </c>
      <c r="H2395" s="109">
        <v>30</v>
      </c>
      <c r="I2395" s="110">
        <v>6500</v>
      </c>
      <c r="J2395" s="110">
        <f>ROUND(I2395*H2395,2)</f>
        <v>195000</v>
      </c>
      <c r="K2395" s="107" t="s">
        <v>111</v>
      </c>
      <c r="L2395" s="25"/>
      <c r="M2395" s="111" t="s">
        <v>3</v>
      </c>
      <c r="N2395" s="112" t="s">
        <v>37</v>
      </c>
      <c r="O2395" s="113">
        <v>0</v>
      </c>
      <c r="P2395" s="113">
        <f>O2395*H2395</f>
        <v>0</v>
      </c>
      <c r="Q2395" s="113">
        <v>0</v>
      </c>
      <c r="R2395" s="113">
        <f>Q2395*H2395</f>
        <v>0</v>
      </c>
      <c r="S2395" s="113">
        <v>0</v>
      </c>
      <c r="T2395" s="114">
        <f>S2395*H2395</f>
        <v>0</v>
      </c>
      <c r="AR2395" s="115" t="s">
        <v>112</v>
      </c>
      <c r="AT2395" s="115" t="s">
        <v>107</v>
      </c>
      <c r="AU2395" s="115" t="s">
        <v>66</v>
      </c>
      <c r="AY2395" s="13" t="s">
        <v>113</v>
      </c>
      <c r="BE2395" s="116">
        <f>IF(N2395="základní",J2395,0)</f>
        <v>195000</v>
      </c>
      <c r="BF2395" s="116">
        <f>IF(N2395="snížená",J2395,0)</f>
        <v>0</v>
      </c>
      <c r="BG2395" s="116">
        <f>IF(N2395="zákl. přenesená",J2395,0)</f>
        <v>0</v>
      </c>
      <c r="BH2395" s="116">
        <f>IF(N2395="sníž. přenesená",J2395,0)</f>
        <v>0</v>
      </c>
      <c r="BI2395" s="116">
        <f>IF(N2395="nulová",J2395,0)</f>
        <v>0</v>
      </c>
      <c r="BJ2395" s="13" t="s">
        <v>74</v>
      </c>
      <c r="BK2395" s="116">
        <f>ROUND(I2395*H2395,2)</f>
        <v>195000</v>
      </c>
      <c r="BL2395" s="13" t="s">
        <v>112</v>
      </c>
      <c r="BM2395" s="115" t="s">
        <v>5307</v>
      </c>
    </row>
    <row r="2396" spans="2:65" s="1" customFormat="1" ht="19.5">
      <c r="B2396" s="25"/>
      <c r="D2396" s="117" t="s">
        <v>114</v>
      </c>
      <c r="F2396" s="118" t="s">
        <v>5308</v>
      </c>
      <c r="L2396" s="25"/>
      <c r="M2396" s="119"/>
      <c r="T2396" s="46"/>
      <c r="AT2396" s="13" t="s">
        <v>114</v>
      </c>
      <c r="AU2396" s="13" t="s">
        <v>66</v>
      </c>
    </row>
    <row r="2397" spans="2:65" s="1" customFormat="1" ht="16.5" customHeight="1">
      <c r="B2397" s="104"/>
      <c r="C2397" s="105" t="s">
        <v>5309</v>
      </c>
      <c r="D2397" s="105" t="s">
        <v>107</v>
      </c>
      <c r="E2397" s="106" t="s">
        <v>5310</v>
      </c>
      <c r="F2397" s="107" t="s">
        <v>5311</v>
      </c>
      <c r="G2397" s="108" t="s">
        <v>110</v>
      </c>
      <c r="H2397" s="109">
        <v>10</v>
      </c>
      <c r="I2397" s="110">
        <v>1640</v>
      </c>
      <c r="J2397" s="110">
        <f>ROUND(I2397*H2397,2)</f>
        <v>16400</v>
      </c>
      <c r="K2397" s="107" t="s">
        <v>111</v>
      </c>
      <c r="L2397" s="25"/>
      <c r="M2397" s="111" t="s">
        <v>3</v>
      </c>
      <c r="N2397" s="112" t="s">
        <v>37</v>
      </c>
      <c r="O2397" s="113">
        <v>0</v>
      </c>
      <c r="P2397" s="113">
        <f>O2397*H2397</f>
        <v>0</v>
      </c>
      <c r="Q2397" s="113">
        <v>0</v>
      </c>
      <c r="R2397" s="113">
        <f>Q2397*H2397</f>
        <v>0</v>
      </c>
      <c r="S2397" s="113">
        <v>0</v>
      </c>
      <c r="T2397" s="114">
        <f>S2397*H2397</f>
        <v>0</v>
      </c>
      <c r="AR2397" s="115" t="s">
        <v>112</v>
      </c>
      <c r="AT2397" s="115" t="s">
        <v>107</v>
      </c>
      <c r="AU2397" s="115" t="s">
        <v>66</v>
      </c>
      <c r="AY2397" s="13" t="s">
        <v>113</v>
      </c>
      <c r="BE2397" s="116">
        <f>IF(N2397="základní",J2397,0)</f>
        <v>16400</v>
      </c>
      <c r="BF2397" s="116">
        <f>IF(N2397="snížená",J2397,0)</f>
        <v>0</v>
      </c>
      <c r="BG2397" s="116">
        <f>IF(N2397="zákl. přenesená",J2397,0)</f>
        <v>0</v>
      </c>
      <c r="BH2397" s="116">
        <f>IF(N2397="sníž. přenesená",J2397,0)</f>
        <v>0</v>
      </c>
      <c r="BI2397" s="116">
        <f>IF(N2397="nulová",J2397,0)</f>
        <v>0</v>
      </c>
      <c r="BJ2397" s="13" t="s">
        <v>74</v>
      </c>
      <c r="BK2397" s="116">
        <f>ROUND(I2397*H2397,2)</f>
        <v>16400</v>
      </c>
      <c r="BL2397" s="13" t="s">
        <v>112</v>
      </c>
      <c r="BM2397" s="115" t="s">
        <v>5312</v>
      </c>
    </row>
    <row r="2398" spans="2:65" s="1" customFormat="1" ht="19.5">
      <c r="B2398" s="25"/>
      <c r="D2398" s="117" t="s">
        <v>114</v>
      </c>
      <c r="F2398" s="118" t="s">
        <v>5313</v>
      </c>
      <c r="L2398" s="25"/>
      <c r="M2398" s="119"/>
      <c r="T2398" s="46"/>
      <c r="AT2398" s="13" t="s">
        <v>114</v>
      </c>
      <c r="AU2398" s="13" t="s">
        <v>66</v>
      </c>
    </row>
    <row r="2399" spans="2:65" s="1" customFormat="1" ht="16.5" customHeight="1">
      <c r="B2399" s="104"/>
      <c r="C2399" s="105" t="s">
        <v>2719</v>
      </c>
      <c r="D2399" s="105" t="s">
        <v>107</v>
      </c>
      <c r="E2399" s="106" t="s">
        <v>5314</v>
      </c>
      <c r="F2399" s="107" t="s">
        <v>5315</v>
      </c>
      <c r="G2399" s="108" t="s">
        <v>110</v>
      </c>
      <c r="H2399" s="109">
        <v>10</v>
      </c>
      <c r="I2399" s="110">
        <v>1800</v>
      </c>
      <c r="J2399" s="110">
        <f>ROUND(I2399*H2399,2)</f>
        <v>18000</v>
      </c>
      <c r="K2399" s="107" t="s">
        <v>111</v>
      </c>
      <c r="L2399" s="25"/>
      <c r="M2399" s="111" t="s">
        <v>3</v>
      </c>
      <c r="N2399" s="112" t="s">
        <v>37</v>
      </c>
      <c r="O2399" s="113">
        <v>0</v>
      </c>
      <c r="P2399" s="113">
        <f>O2399*H2399</f>
        <v>0</v>
      </c>
      <c r="Q2399" s="113">
        <v>0</v>
      </c>
      <c r="R2399" s="113">
        <f>Q2399*H2399</f>
        <v>0</v>
      </c>
      <c r="S2399" s="113">
        <v>0</v>
      </c>
      <c r="T2399" s="114">
        <f>S2399*H2399</f>
        <v>0</v>
      </c>
      <c r="AR2399" s="115" t="s">
        <v>112</v>
      </c>
      <c r="AT2399" s="115" t="s">
        <v>107</v>
      </c>
      <c r="AU2399" s="115" t="s">
        <v>66</v>
      </c>
      <c r="AY2399" s="13" t="s">
        <v>113</v>
      </c>
      <c r="BE2399" s="116">
        <f>IF(N2399="základní",J2399,0)</f>
        <v>18000</v>
      </c>
      <c r="BF2399" s="116">
        <f>IF(N2399="snížená",J2399,0)</f>
        <v>0</v>
      </c>
      <c r="BG2399" s="116">
        <f>IF(N2399="zákl. přenesená",J2399,0)</f>
        <v>0</v>
      </c>
      <c r="BH2399" s="116">
        <f>IF(N2399="sníž. přenesená",J2399,0)</f>
        <v>0</v>
      </c>
      <c r="BI2399" s="116">
        <f>IF(N2399="nulová",J2399,0)</f>
        <v>0</v>
      </c>
      <c r="BJ2399" s="13" t="s">
        <v>74</v>
      </c>
      <c r="BK2399" s="116">
        <f>ROUND(I2399*H2399,2)</f>
        <v>18000</v>
      </c>
      <c r="BL2399" s="13" t="s">
        <v>112</v>
      </c>
      <c r="BM2399" s="115" t="s">
        <v>5316</v>
      </c>
    </row>
    <row r="2400" spans="2:65" s="1" customFormat="1" ht="19.5">
      <c r="B2400" s="25"/>
      <c r="D2400" s="117" t="s">
        <v>114</v>
      </c>
      <c r="F2400" s="118" t="s">
        <v>5317</v>
      </c>
      <c r="L2400" s="25"/>
      <c r="M2400" s="119"/>
      <c r="T2400" s="46"/>
      <c r="AT2400" s="13" t="s">
        <v>114</v>
      </c>
      <c r="AU2400" s="13" t="s">
        <v>66</v>
      </c>
    </row>
    <row r="2401" spans="2:65" s="1" customFormat="1" ht="16.5" customHeight="1">
      <c r="B2401" s="104"/>
      <c r="C2401" s="105" t="s">
        <v>5318</v>
      </c>
      <c r="D2401" s="105" t="s">
        <v>107</v>
      </c>
      <c r="E2401" s="106" t="s">
        <v>5319</v>
      </c>
      <c r="F2401" s="107" t="s">
        <v>5320</v>
      </c>
      <c r="G2401" s="108" t="s">
        <v>110</v>
      </c>
      <c r="H2401" s="109">
        <v>10</v>
      </c>
      <c r="I2401" s="110">
        <v>186</v>
      </c>
      <c r="J2401" s="110">
        <f>ROUND(I2401*H2401,2)</f>
        <v>1860</v>
      </c>
      <c r="K2401" s="107" t="s">
        <v>111</v>
      </c>
      <c r="L2401" s="25"/>
      <c r="M2401" s="111" t="s">
        <v>3</v>
      </c>
      <c r="N2401" s="112" t="s">
        <v>37</v>
      </c>
      <c r="O2401" s="113">
        <v>0</v>
      </c>
      <c r="P2401" s="113">
        <f>O2401*H2401</f>
        <v>0</v>
      </c>
      <c r="Q2401" s="113">
        <v>0</v>
      </c>
      <c r="R2401" s="113">
        <f>Q2401*H2401</f>
        <v>0</v>
      </c>
      <c r="S2401" s="113">
        <v>0</v>
      </c>
      <c r="T2401" s="114">
        <f>S2401*H2401</f>
        <v>0</v>
      </c>
      <c r="AR2401" s="115" t="s">
        <v>112</v>
      </c>
      <c r="AT2401" s="115" t="s">
        <v>107</v>
      </c>
      <c r="AU2401" s="115" t="s">
        <v>66</v>
      </c>
      <c r="AY2401" s="13" t="s">
        <v>113</v>
      </c>
      <c r="BE2401" s="116">
        <f>IF(N2401="základní",J2401,0)</f>
        <v>1860</v>
      </c>
      <c r="BF2401" s="116">
        <f>IF(N2401="snížená",J2401,0)</f>
        <v>0</v>
      </c>
      <c r="BG2401" s="116">
        <f>IF(N2401="zákl. přenesená",J2401,0)</f>
        <v>0</v>
      </c>
      <c r="BH2401" s="116">
        <f>IF(N2401="sníž. přenesená",J2401,0)</f>
        <v>0</v>
      </c>
      <c r="BI2401" s="116">
        <f>IF(N2401="nulová",J2401,0)</f>
        <v>0</v>
      </c>
      <c r="BJ2401" s="13" t="s">
        <v>74</v>
      </c>
      <c r="BK2401" s="116">
        <f>ROUND(I2401*H2401,2)</f>
        <v>1860</v>
      </c>
      <c r="BL2401" s="13" t="s">
        <v>112</v>
      </c>
      <c r="BM2401" s="115" t="s">
        <v>5321</v>
      </c>
    </row>
    <row r="2402" spans="2:65" s="1" customFormat="1" ht="19.5">
      <c r="B2402" s="25"/>
      <c r="D2402" s="117" t="s">
        <v>114</v>
      </c>
      <c r="F2402" s="118" t="s">
        <v>5322</v>
      </c>
      <c r="L2402" s="25"/>
      <c r="M2402" s="119"/>
      <c r="T2402" s="46"/>
      <c r="AT2402" s="13" t="s">
        <v>114</v>
      </c>
      <c r="AU2402" s="13" t="s">
        <v>66</v>
      </c>
    </row>
    <row r="2403" spans="2:65" s="1" customFormat="1" ht="16.5" customHeight="1">
      <c r="B2403" s="104"/>
      <c r="C2403" s="105" t="s">
        <v>2724</v>
      </c>
      <c r="D2403" s="105" t="s">
        <v>107</v>
      </c>
      <c r="E2403" s="106" t="s">
        <v>5323</v>
      </c>
      <c r="F2403" s="107" t="s">
        <v>5324</v>
      </c>
      <c r="G2403" s="108" t="s">
        <v>124</v>
      </c>
      <c r="H2403" s="109">
        <v>30</v>
      </c>
      <c r="I2403" s="110">
        <v>118</v>
      </c>
      <c r="J2403" s="110">
        <f>ROUND(I2403*H2403,2)</f>
        <v>3540</v>
      </c>
      <c r="K2403" s="107" t="s">
        <v>111</v>
      </c>
      <c r="L2403" s="25"/>
      <c r="M2403" s="111" t="s">
        <v>3</v>
      </c>
      <c r="N2403" s="112" t="s">
        <v>37</v>
      </c>
      <c r="O2403" s="113">
        <v>0</v>
      </c>
      <c r="P2403" s="113">
        <f>O2403*H2403</f>
        <v>0</v>
      </c>
      <c r="Q2403" s="113">
        <v>0</v>
      </c>
      <c r="R2403" s="113">
        <f>Q2403*H2403</f>
        <v>0</v>
      </c>
      <c r="S2403" s="113">
        <v>0</v>
      </c>
      <c r="T2403" s="114">
        <f>S2403*H2403</f>
        <v>0</v>
      </c>
      <c r="AR2403" s="115" t="s">
        <v>112</v>
      </c>
      <c r="AT2403" s="115" t="s">
        <v>107</v>
      </c>
      <c r="AU2403" s="115" t="s">
        <v>66</v>
      </c>
      <c r="AY2403" s="13" t="s">
        <v>113</v>
      </c>
      <c r="BE2403" s="116">
        <f>IF(N2403="základní",J2403,0)</f>
        <v>3540</v>
      </c>
      <c r="BF2403" s="116">
        <f>IF(N2403="snížená",J2403,0)</f>
        <v>0</v>
      </c>
      <c r="BG2403" s="116">
        <f>IF(N2403="zákl. přenesená",J2403,0)</f>
        <v>0</v>
      </c>
      <c r="BH2403" s="116">
        <f>IF(N2403="sníž. přenesená",J2403,0)</f>
        <v>0</v>
      </c>
      <c r="BI2403" s="116">
        <f>IF(N2403="nulová",J2403,0)</f>
        <v>0</v>
      </c>
      <c r="BJ2403" s="13" t="s">
        <v>74</v>
      </c>
      <c r="BK2403" s="116">
        <f>ROUND(I2403*H2403,2)</f>
        <v>3540</v>
      </c>
      <c r="BL2403" s="13" t="s">
        <v>112</v>
      </c>
      <c r="BM2403" s="115" t="s">
        <v>5325</v>
      </c>
    </row>
    <row r="2404" spans="2:65" s="1" customFormat="1" ht="19.5">
      <c r="B2404" s="25"/>
      <c r="D2404" s="117" t="s">
        <v>114</v>
      </c>
      <c r="F2404" s="118" t="s">
        <v>5326</v>
      </c>
      <c r="L2404" s="25"/>
      <c r="M2404" s="119"/>
      <c r="T2404" s="46"/>
      <c r="AT2404" s="13" t="s">
        <v>114</v>
      </c>
      <c r="AU2404" s="13" t="s">
        <v>66</v>
      </c>
    </row>
    <row r="2405" spans="2:65" s="1" customFormat="1" ht="16.5" customHeight="1">
      <c r="B2405" s="104"/>
      <c r="C2405" s="105" t="s">
        <v>5327</v>
      </c>
      <c r="D2405" s="105" t="s">
        <v>107</v>
      </c>
      <c r="E2405" s="106" t="s">
        <v>5328</v>
      </c>
      <c r="F2405" s="107" t="s">
        <v>5329</v>
      </c>
      <c r="G2405" s="108" t="s">
        <v>124</v>
      </c>
      <c r="H2405" s="109">
        <v>10</v>
      </c>
      <c r="I2405" s="110">
        <v>952</v>
      </c>
      <c r="J2405" s="110">
        <f>ROUND(I2405*H2405,2)</f>
        <v>9520</v>
      </c>
      <c r="K2405" s="107" t="s">
        <v>111</v>
      </c>
      <c r="L2405" s="25"/>
      <c r="M2405" s="111" t="s">
        <v>3</v>
      </c>
      <c r="N2405" s="112" t="s">
        <v>37</v>
      </c>
      <c r="O2405" s="113">
        <v>0</v>
      </c>
      <c r="P2405" s="113">
        <f>O2405*H2405</f>
        <v>0</v>
      </c>
      <c r="Q2405" s="113">
        <v>0</v>
      </c>
      <c r="R2405" s="113">
        <f>Q2405*H2405</f>
        <v>0</v>
      </c>
      <c r="S2405" s="113">
        <v>0</v>
      </c>
      <c r="T2405" s="114">
        <f>S2405*H2405</f>
        <v>0</v>
      </c>
      <c r="AR2405" s="115" t="s">
        <v>112</v>
      </c>
      <c r="AT2405" s="115" t="s">
        <v>107</v>
      </c>
      <c r="AU2405" s="115" t="s">
        <v>66</v>
      </c>
      <c r="AY2405" s="13" t="s">
        <v>113</v>
      </c>
      <c r="BE2405" s="116">
        <f>IF(N2405="základní",J2405,0)</f>
        <v>9520</v>
      </c>
      <c r="BF2405" s="116">
        <f>IF(N2405="snížená",J2405,0)</f>
        <v>0</v>
      </c>
      <c r="BG2405" s="116">
        <f>IF(N2405="zákl. přenesená",J2405,0)</f>
        <v>0</v>
      </c>
      <c r="BH2405" s="116">
        <f>IF(N2405="sníž. přenesená",J2405,0)</f>
        <v>0</v>
      </c>
      <c r="BI2405" s="116">
        <f>IF(N2405="nulová",J2405,0)</f>
        <v>0</v>
      </c>
      <c r="BJ2405" s="13" t="s">
        <v>74</v>
      </c>
      <c r="BK2405" s="116">
        <f>ROUND(I2405*H2405,2)</f>
        <v>9520</v>
      </c>
      <c r="BL2405" s="13" t="s">
        <v>112</v>
      </c>
      <c r="BM2405" s="115" t="s">
        <v>5330</v>
      </c>
    </row>
    <row r="2406" spans="2:65" s="1" customFormat="1" ht="19.5">
      <c r="B2406" s="25"/>
      <c r="D2406" s="117" t="s">
        <v>114</v>
      </c>
      <c r="F2406" s="118" t="s">
        <v>5331</v>
      </c>
      <c r="L2406" s="25"/>
      <c r="M2406" s="119"/>
      <c r="T2406" s="46"/>
      <c r="AT2406" s="13" t="s">
        <v>114</v>
      </c>
      <c r="AU2406" s="13" t="s">
        <v>66</v>
      </c>
    </row>
    <row r="2407" spans="2:65" s="1" customFormat="1" ht="16.5" customHeight="1">
      <c r="B2407" s="104"/>
      <c r="C2407" s="105" t="s">
        <v>2728</v>
      </c>
      <c r="D2407" s="105" t="s">
        <v>107</v>
      </c>
      <c r="E2407" s="106" t="s">
        <v>5332</v>
      </c>
      <c r="F2407" s="107" t="s">
        <v>5333</v>
      </c>
      <c r="G2407" s="108" t="s">
        <v>124</v>
      </c>
      <c r="H2407" s="109">
        <v>10</v>
      </c>
      <c r="I2407" s="110">
        <v>603</v>
      </c>
      <c r="J2407" s="110">
        <f>ROUND(I2407*H2407,2)</f>
        <v>6030</v>
      </c>
      <c r="K2407" s="107" t="s">
        <v>111</v>
      </c>
      <c r="L2407" s="25"/>
      <c r="M2407" s="111" t="s">
        <v>3</v>
      </c>
      <c r="N2407" s="112" t="s">
        <v>37</v>
      </c>
      <c r="O2407" s="113">
        <v>0</v>
      </c>
      <c r="P2407" s="113">
        <f>O2407*H2407</f>
        <v>0</v>
      </c>
      <c r="Q2407" s="113">
        <v>0</v>
      </c>
      <c r="R2407" s="113">
        <f>Q2407*H2407</f>
        <v>0</v>
      </c>
      <c r="S2407" s="113">
        <v>0</v>
      </c>
      <c r="T2407" s="114">
        <f>S2407*H2407</f>
        <v>0</v>
      </c>
      <c r="AR2407" s="115" t="s">
        <v>112</v>
      </c>
      <c r="AT2407" s="115" t="s">
        <v>107</v>
      </c>
      <c r="AU2407" s="115" t="s">
        <v>66</v>
      </c>
      <c r="AY2407" s="13" t="s">
        <v>113</v>
      </c>
      <c r="BE2407" s="116">
        <f>IF(N2407="základní",J2407,0)</f>
        <v>6030</v>
      </c>
      <c r="BF2407" s="116">
        <f>IF(N2407="snížená",J2407,0)</f>
        <v>0</v>
      </c>
      <c r="BG2407" s="116">
        <f>IF(N2407="zákl. přenesená",J2407,0)</f>
        <v>0</v>
      </c>
      <c r="BH2407" s="116">
        <f>IF(N2407="sníž. přenesená",J2407,0)</f>
        <v>0</v>
      </c>
      <c r="BI2407" s="116">
        <f>IF(N2407="nulová",J2407,0)</f>
        <v>0</v>
      </c>
      <c r="BJ2407" s="13" t="s">
        <v>74</v>
      </c>
      <c r="BK2407" s="116">
        <f>ROUND(I2407*H2407,2)</f>
        <v>6030</v>
      </c>
      <c r="BL2407" s="13" t="s">
        <v>112</v>
      </c>
      <c r="BM2407" s="115" t="s">
        <v>5334</v>
      </c>
    </row>
    <row r="2408" spans="2:65" s="1" customFormat="1" ht="19.5">
      <c r="B2408" s="25"/>
      <c r="D2408" s="117" t="s">
        <v>114</v>
      </c>
      <c r="F2408" s="118" t="s">
        <v>5335</v>
      </c>
      <c r="L2408" s="25"/>
      <c r="M2408" s="119"/>
      <c r="T2408" s="46"/>
      <c r="AT2408" s="13" t="s">
        <v>114</v>
      </c>
      <c r="AU2408" s="13" t="s">
        <v>66</v>
      </c>
    </row>
    <row r="2409" spans="2:65" s="1" customFormat="1" ht="16.5" customHeight="1">
      <c r="B2409" s="104"/>
      <c r="C2409" s="105" t="s">
        <v>5336</v>
      </c>
      <c r="D2409" s="105" t="s">
        <v>107</v>
      </c>
      <c r="E2409" s="106" t="s">
        <v>5337</v>
      </c>
      <c r="F2409" s="107" t="s">
        <v>5338</v>
      </c>
      <c r="G2409" s="108" t="s">
        <v>124</v>
      </c>
      <c r="H2409" s="109">
        <v>10</v>
      </c>
      <c r="I2409" s="110">
        <v>2220</v>
      </c>
      <c r="J2409" s="110">
        <f>ROUND(I2409*H2409,2)</f>
        <v>22200</v>
      </c>
      <c r="K2409" s="107" t="s">
        <v>111</v>
      </c>
      <c r="L2409" s="25"/>
      <c r="M2409" s="111" t="s">
        <v>3</v>
      </c>
      <c r="N2409" s="112" t="s">
        <v>37</v>
      </c>
      <c r="O2409" s="113">
        <v>0</v>
      </c>
      <c r="P2409" s="113">
        <f>O2409*H2409</f>
        <v>0</v>
      </c>
      <c r="Q2409" s="113">
        <v>0</v>
      </c>
      <c r="R2409" s="113">
        <f>Q2409*H2409</f>
        <v>0</v>
      </c>
      <c r="S2409" s="113">
        <v>0</v>
      </c>
      <c r="T2409" s="114">
        <f>S2409*H2409</f>
        <v>0</v>
      </c>
      <c r="AR2409" s="115" t="s">
        <v>112</v>
      </c>
      <c r="AT2409" s="115" t="s">
        <v>107</v>
      </c>
      <c r="AU2409" s="115" t="s">
        <v>66</v>
      </c>
      <c r="AY2409" s="13" t="s">
        <v>113</v>
      </c>
      <c r="BE2409" s="116">
        <f>IF(N2409="základní",J2409,0)</f>
        <v>22200</v>
      </c>
      <c r="BF2409" s="116">
        <f>IF(N2409="snížená",J2409,0)</f>
        <v>0</v>
      </c>
      <c r="BG2409" s="116">
        <f>IF(N2409="zákl. přenesená",J2409,0)</f>
        <v>0</v>
      </c>
      <c r="BH2409" s="116">
        <f>IF(N2409="sníž. přenesená",J2409,0)</f>
        <v>0</v>
      </c>
      <c r="BI2409" s="116">
        <f>IF(N2409="nulová",J2409,0)</f>
        <v>0</v>
      </c>
      <c r="BJ2409" s="13" t="s">
        <v>74</v>
      </c>
      <c r="BK2409" s="116">
        <f>ROUND(I2409*H2409,2)</f>
        <v>22200</v>
      </c>
      <c r="BL2409" s="13" t="s">
        <v>112</v>
      </c>
      <c r="BM2409" s="115" t="s">
        <v>5339</v>
      </c>
    </row>
    <row r="2410" spans="2:65" s="1" customFormat="1" ht="19.5">
      <c r="B2410" s="25"/>
      <c r="D2410" s="117" t="s">
        <v>114</v>
      </c>
      <c r="F2410" s="118" t="s">
        <v>5340</v>
      </c>
      <c r="L2410" s="25"/>
      <c r="M2410" s="119"/>
      <c r="T2410" s="46"/>
      <c r="AT2410" s="13" t="s">
        <v>114</v>
      </c>
      <c r="AU2410" s="13" t="s">
        <v>66</v>
      </c>
    </row>
    <row r="2411" spans="2:65" s="1" customFormat="1" ht="16.5" customHeight="1">
      <c r="B2411" s="104"/>
      <c r="C2411" s="105" t="s">
        <v>2733</v>
      </c>
      <c r="D2411" s="105" t="s">
        <v>107</v>
      </c>
      <c r="E2411" s="106" t="s">
        <v>5341</v>
      </c>
      <c r="F2411" s="107" t="s">
        <v>5342</v>
      </c>
      <c r="G2411" s="108" t="s">
        <v>124</v>
      </c>
      <c r="H2411" s="109">
        <v>10</v>
      </c>
      <c r="I2411" s="110">
        <v>2310</v>
      </c>
      <c r="J2411" s="110">
        <f>ROUND(I2411*H2411,2)</f>
        <v>23100</v>
      </c>
      <c r="K2411" s="107" t="s">
        <v>111</v>
      </c>
      <c r="L2411" s="25"/>
      <c r="M2411" s="111" t="s">
        <v>3</v>
      </c>
      <c r="N2411" s="112" t="s">
        <v>37</v>
      </c>
      <c r="O2411" s="113">
        <v>0</v>
      </c>
      <c r="P2411" s="113">
        <f>O2411*H2411</f>
        <v>0</v>
      </c>
      <c r="Q2411" s="113">
        <v>0</v>
      </c>
      <c r="R2411" s="113">
        <f>Q2411*H2411</f>
        <v>0</v>
      </c>
      <c r="S2411" s="113">
        <v>0</v>
      </c>
      <c r="T2411" s="114">
        <f>S2411*H2411</f>
        <v>0</v>
      </c>
      <c r="AR2411" s="115" t="s">
        <v>112</v>
      </c>
      <c r="AT2411" s="115" t="s">
        <v>107</v>
      </c>
      <c r="AU2411" s="115" t="s">
        <v>66</v>
      </c>
      <c r="AY2411" s="13" t="s">
        <v>113</v>
      </c>
      <c r="BE2411" s="116">
        <f>IF(N2411="základní",J2411,0)</f>
        <v>23100</v>
      </c>
      <c r="BF2411" s="116">
        <f>IF(N2411="snížená",J2411,0)</f>
        <v>0</v>
      </c>
      <c r="BG2411" s="116">
        <f>IF(N2411="zákl. přenesená",J2411,0)</f>
        <v>0</v>
      </c>
      <c r="BH2411" s="116">
        <f>IF(N2411="sníž. přenesená",J2411,0)</f>
        <v>0</v>
      </c>
      <c r="BI2411" s="116">
        <f>IF(N2411="nulová",J2411,0)</f>
        <v>0</v>
      </c>
      <c r="BJ2411" s="13" t="s">
        <v>74</v>
      </c>
      <c r="BK2411" s="116">
        <f>ROUND(I2411*H2411,2)</f>
        <v>23100</v>
      </c>
      <c r="BL2411" s="13" t="s">
        <v>112</v>
      </c>
      <c r="BM2411" s="115" t="s">
        <v>5343</v>
      </c>
    </row>
    <row r="2412" spans="2:65" s="1" customFormat="1" ht="19.5">
      <c r="B2412" s="25"/>
      <c r="D2412" s="117" t="s">
        <v>114</v>
      </c>
      <c r="F2412" s="118" t="s">
        <v>5344</v>
      </c>
      <c r="L2412" s="25"/>
      <c r="M2412" s="119"/>
      <c r="T2412" s="46"/>
      <c r="AT2412" s="13" t="s">
        <v>114</v>
      </c>
      <c r="AU2412" s="13" t="s">
        <v>66</v>
      </c>
    </row>
    <row r="2413" spans="2:65" s="1" customFormat="1" ht="16.5" customHeight="1">
      <c r="B2413" s="104"/>
      <c r="C2413" s="105" t="s">
        <v>5345</v>
      </c>
      <c r="D2413" s="105" t="s">
        <v>107</v>
      </c>
      <c r="E2413" s="106" t="s">
        <v>5346</v>
      </c>
      <c r="F2413" s="107" t="s">
        <v>5347</v>
      </c>
      <c r="G2413" s="108" t="s">
        <v>124</v>
      </c>
      <c r="H2413" s="109">
        <v>10</v>
      </c>
      <c r="I2413" s="110">
        <v>1470</v>
      </c>
      <c r="J2413" s="110">
        <f>ROUND(I2413*H2413,2)</f>
        <v>14700</v>
      </c>
      <c r="K2413" s="107" t="s">
        <v>111</v>
      </c>
      <c r="L2413" s="25"/>
      <c r="M2413" s="111" t="s">
        <v>3</v>
      </c>
      <c r="N2413" s="112" t="s">
        <v>37</v>
      </c>
      <c r="O2413" s="113">
        <v>0</v>
      </c>
      <c r="P2413" s="113">
        <f>O2413*H2413</f>
        <v>0</v>
      </c>
      <c r="Q2413" s="113">
        <v>0</v>
      </c>
      <c r="R2413" s="113">
        <f>Q2413*H2413</f>
        <v>0</v>
      </c>
      <c r="S2413" s="113">
        <v>0</v>
      </c>
      <c r="T2413" s="114">
        <f>S2413*H2413</f>
        <v>0</v>
      </c>
      <c r="AR2413" s="115" t="s">
        <v>112</v>
      </c>
      <c r="AT2413" s="115" t="s">
        <v>107</v>
      </c>
      <c r="AU2413" s="115" t="s">
        <v>66</v>
      </c>
      <c r="AY2413" s="13" t="s">
        <v>113</v>
      </c>
      <c r="BE2413" s="116">
        <f>IF(N2413="základní",J2413,0)</f>
        <v>14700</v>
      </c>
      <c r="BF2413" s="116">
        <f>IF(N2413="snížená",J2413,0)</f>
        <v>0</v>
      </c>
      <c r="BG2413" s="116">
        <f>IF(N2413="zákl. přenesená",J2413,0)</f>
        <v>0</v>
      </c>
      <c r="BH2413" s="116">
        <f>IF(N2413="sníž. přenesená",J2413,0)</f>
        <v>0</v>
      </c>
      <c r="BI2413" s="116">
        <f>IF(N2413="nulová",J2413,0)</f>
        <v>0</v>
      </c>
      <c r="BJ2413" s="13" t="s">
        <v>74</v>
      </c>
      <c r="BK2413" s="116">
        <f>ROUND(I2413*H2413,2)</f>
        <v>14700</v>
      </c>
      <c r="BL2413" s="13" t="s">
        <v>112</v>
      </c>
      <c r="BM2413" s="115" t="s">
        <v>5348</v>
      </c>
    </row>
    <row r="2414" spans="2:65" s="1" customFormat="1" ht="19.5">
      <c r="B2414" s="25"/>
      <c r="D2414" s="117" t="s">
        <v>114</v>
      </c>
      <c r="F2414" s="118" t="s">
        <v>5349</v>
      </c>
      <c r="L2414" s="25"/>
      <c r="M2414" s="119"/>
      <c r="T2414" s="46"/>
      <c r="AT2414" s="13" t="s">
        <v>114</v>
      </c>
      <c r="AU2414" s="13" t="s">
        <v>66</v>
      </c>
    </row>
    <row r="2415" spans="2:65" s="1" customFormat="1" ht="16.5" customHeight="1">
      <c r="B2415" s="104"/>
      <c r="C2415" s="105" t="s">
        <v>2737</v>
      </c>
      <c r="D2415" s="105" t="s">
        <v>107</v>
      </c>
      <c r="E2415" s="106" t="s">
        <v>5350</v>
      </c>
      <c r="F2415" s="107" t="s">
        <v>5351</v>
      </c>
      <c r="G2415" s="108" t="s">
        <v>124</v>
      </c>
      <c r="H2415" s="109">
        <v>10</v>
      </c>
      <c r="I2415" s="110">
        <v>5370</v>
      </c>
      <c r="J2415" s="110">
        <f>ROUND(I2415*H2415,2)</f>
        <v>53700</v>
      </c>
      <c r="K2415" s="107" t="s">
        <v>111</v>
      </c>
      <c r="L2415" s="25"/>
      <c r="M2415" s="111" t="s">
        <v>3</v>
      </c>
      <c r="N2415" s="112" t="s">
        <v>37</v>
      </c>
      <c r="O2415" s="113">
        <v>0</v>
      </c>
      <c r="P2415" s="113">
        <f>O2415*H2415</f>
        <v>0</v>
      </c>
      <c r="Q2415" s="113">
        <v>0</v>
      </c>
      <c r="R2415" s="113">
        <f>Q2415*H2415</f>
        <v>0</v>
      </c>
      <c r="S2415" s="113">
        <v>0</v>
      </c>
      <c r="T2415" s="114">
        <f>S2415*H2415</f>
        <v>0</v>
      </c>
      <c r="AR2415" s="115" t="s">
        <v>112</v>
      </c>
      <c r="AT2415" s="115" t="s">
        <v>107</v>
      </c>
      <c r="AU2415" s="115" t="s">
        <v>66</v>
      </c>
      <c r="AY2415" s="13" t="s">
        <v>113</v>
      </c>
      <c r="BE2415" s="116">
        <f>IF(N2415="základní",J2415,0)</f>
        <v>53700</v>
      </c>
      <c r="BF2415" s="116">
        <f>IF(N2415="snížená",J2415,0)</f>
        <v>0</v>
      </c>
      <c r="BG2415" s="116">
        <f>IF(N2415="zákl. přenesená",J2415,0)</f>
        <v>0</v>
      </c>
      <c r="BH2415" s="116">
        <f>IF(N2415="sníž. přenesená",J2415,0)</f>
        <v>0</v>
      </c>
      <c r="BI2415" s="116">
        <f>IF(N2415="nulová",J2415,0)</f>
        <v>0</v>
      </c>
      <c r="BJ2415" s="13" t="s">
        <v>74</v>
      </c>
      <c r="BK2415" s="116">
        <f>ROUND(I2415*H2415,2)</f>
        <v>53700</v>
      </c>
      <c r="BL2415" s="13" t="s">
        <v>112</v>
      </c>
      <c r="BM2415" s="115" t="s">
        <v>5352</v>
      </c>
    </row>
    <row r="2416" spans="2:65" s="1" customFormat="1" ht="19.5">
      <c r="B2416" s="25"/>
      <c r="D2416" s="117" t="s">
        <v>114</v>
      </c>
      <c r="F2416" s="118" t="s">
        <v>5353</v>
      </c>
      <c r="L2416" s="25"/>
      <c r="M2416" s="119"/>
      <c r="T2416" s="46"/>
      <c r="AT2416" s="13" t="s">
        <v>114</v>
      </c>
      <c r="AU2416" s="13" t="s">
        <v>66</v>
      </c>
    </row>
    <row r="2417" spans="2:65" s="1" customFormat="1" ht="16.5" customHeight="1">
      <c r="B2417" s="104"/>
      <c r="C2417" s="105" t="s">
        <v>5354</v>
      </c>
      <c r="D2417" s="105" t="s">
        <v>107</v>
      </c>
      <c r="E2417" s="106" t="s">
        <v>5355</v>
      </c>
      <c r="F2417" s="107" t="s">
        <v>5356</v>
      </c>
      <c r="G2417" s="108" t="s">
        <v>124</v>
      </c>
      <c r="H2417" s="109">
        <v>2</v>
      </c>
      <c r="I2417" s="110">
        <v>952</v>
      </c>
      <c r="J2417" s="110">
        <f>ROUND(I2417*H2417,2)</f>
        <v>1904</v>
      </c>
      <c r="K2417" s="107" t="s">
        <v>111</v>
      </c>
      <c r="L2417" s="25"/>
      <c r="M2417" s="111" t="s">
        <v>3</v>
      </c>
      <c r="N2417" s="112" t="s">
        <v>37</v>
      </c>
      <c r="O2417" s="113">
        <v>0</v>
      </c>
      <c r="P2417" s="113">
        <f>O2417*H2417</f>
        <v>0</v>
      </c>
      <c r="Q2417" s="113">
        <v>0</v>
      </c>
      <c r="R2417" s="113">
        <f>Q2417*H2417</f>
        <v>0</v>
      </c>
      <c r="S2417" s="113">
        <v>0</v>
      </c>
      <c r="T2417" s="114">
        <f>S2417*H2417</f>
        <v>0</v>
      </c>
      <c r="AR2417" s="115" t="s">
        <v>112</v>
      </c>
      <c r="AT2417" s="115" t="s">
        <v>107</v>
      </c>
      <c r="AU2417" s="115" t="s">
        <v>66</v>
      </c>
      <c r="AY2417" s="13" t="s">
        <v>113</v>
      </c>
      <c r="BE2417" s="116">
        <f>IF(N2417="základní",J2417,0)</f>
        <v>1904</v>
      </c>
      <c r="BF2417" s="116">
        <f>IF(N2417="snížená",J2417,0)</f>
        <v>0</v>
      </c>
      <c r="BG2417" s="116">
        <f>IF(N2417="zákl. přenesená",J2417,0)</f>
        <v>0</v>
      </c>
      <c r="BH2417" s="116">
        <f>IF(N2417="sníž. přenesená",J2417,0)</f>
        <v>0</v>
      </c>
      <c r="BI2417" s="116">
        <f>IF(N2417="nulová",J2417,0)</f>
        <v>0</v>
      </c>
      <c r="BJ2417" s="13" t="s">
        <v>74</v>
      </c>
      <c r="BK2417" s="116">
        <f>ROUND(I2417*H2417,2)</f>
        <v>1904</v>
      </c>
      <c r="BL2417" s="13" t="s">
        <v>112</v>
      </c>
      <c r="BM2417" s="115" t="s">
        <v>5357</v>
      </c>
    </row>
    <row r="2418" spans="2:65" s="1" customFormat="1" ht="19.5">
      <c r="B2418" s="25"/>
      <c r="D2418" s="117" t="s">
        <v>114</v>
      </c>
      <c r="F2418" s="118" t="s">
        <v>5358</v>
      </c>
      <c r="L2418" s="25"/>
      <c r="M2418" s="119"/>
      <c r="T2418" s="46"/>
      <c r="AT2418" s="13" t="s">
        <v>114</v>
      </c>
      <c r="AU2418" s="13" t="s">
        <v>66</v>
      </c>
    </row>
    <row r="2419" spans="2:65" s="1" customFormat="1" ht="16.5" customHeight="1">
      <c r="B2419" s="104"/>
      <c r="C2419" s="105" t="s">
        <v>2742</v>
      </c>
      <c r="D2419" s="105" t="s">
        <v>107</v>
      </c>
      <c r="E2419" s="106" t="s">
        <v>5359</v>
      </c>
      <c r="F2419" s="107" t="s">
        <v>5360</v>
      </c>
      <c r="G2419" s="108" t="s">
        <v>124</v>
      </c>
      <c r="H2419" s="109">
        <v>2</v>
      </c>
      <c r="I2419" s="110">
        <v>603</v>
      </c>
      <c r="J2419" s="110">
        <f>ROUND(I2419*H2419,2)</f>
        <v>1206</v>
      </c>
      <c r="K2419" s="107" t="s">
        <v>111</v>
      </c>
      <c r="L2419" s="25"/>
      <c r="M2419" s="111" t="s">
        <v>3</v>
      </c>
      <c r="N2419" s="112" t="s">
        <v>37</v>
      </c>
      <c r="O2419" s="113">
        <v>0</v>
      </c>
      <c r="P2419" s="113">
        <f>O2419*H2419</f>
        <v>0</v>
      </c>
      <c r="Q2419" s="113">
        <v>0</v>
      </c>
      <c r="R2419" s="113">
        <f>Q2419*H2419</f>
        <v>0</v>
      </c>
      <c r="S2419" s="113">
        <v>0</v>
      </c>
      <c r="T2419" s="114">
        <f>S2419*H2419</f>
        <v>0</v>
      </c>
      <c r="AR2419" s="115" t="s">
        <v>112</v>
      </c>
      <c r="AT2419" s="115" t="s">
        <v>107</v>
      </c>
      <c r="AU2419" s="115" t="s">
        <v>66</v>
      </c>
      <c r="AY2419" s="13" t="s">
        <v>113</v>
      </c>
      <c r="BE2419" s="116">
        <f>IF(N2419="základní",J2419,0)</f>
        <v>1206</v>
      </c>
      <c r="BF2419" s="116">
        <f>IF(N2419="snížená",J2419,0)</f>
        <v>0</v>
      </c>
      <c r="BG2419" s="116">
        <f>IF(N2419="zákl. přenesená",J2419,0)</f>
        <v>0</v>
      </c>
      <c r="BH2419" s="116">
        <f>IF(N2419="sníž. přenesená",J2419,0)</f>
        <v>0</v>
      </c>
      <c r="BI2419" s="116">
        <f>IF(N2419="nulová",J2419,0)</f>
        <v>0</v>
      </c>
      <c r="BJ2419" s="13" t="s">
        <v>74</v>
      </c>
      <c r="BK2419" s="116">
        <f>ROUND(I2419*H2419,2)</f>
        <v>1206</v>
      </c>
      <c r="BL2419" s="13" t="s">
        <v>112</v>
      </c>
      <c r="BM2419" s="115" t="s">
        <v>5361</v>
      </c>
    </row>
    <row r="2420" spans="2:65" s="1" customFormat="1" ht="19.5">
      <c r="B2420" s="25"/>
      <c r="D2420" s="117" t="s">
        <v>114</v>
      </c>
      <c r="F2420" s="118" t="s">
        <v>5362</v>
      </c>
      <c r="L2420" s="25"/>
      <c r="M2420" s="119"/>
      <c r="T2420" s="46"/>
      <c r="AT2420" s="13" t="s">
        <v>114</v>
      </c>
      <c r="AU2420" s="13" t="s">
        <v>66</v>
      </c>
    </row>
    <row r="2421" spans="2:65" s="1" customFormat="1" ht="16.5" customHeight="1">
      <c r="B2421" s="104"/>
      <c r="C2421" s="105" t="s">
        <v>5363</v>
      </c>
      <c r="D2421" s="105" t="s">
        <v>107</v>
      </c>
      <c r="E2421" s="106" t="s">
        <v>5364</v>
      </c>
      <c r="F2421" s="107" t="s">
        <v>5365</v>
      </c>
      <c r="G2421" s="108" t="s">
        <v>124</v>
      </c>
      <c r="H2421" s="109">
        <v>2</v>
      </c>
      <c r="I2421" s="110">
        <v>2540</v>
      </c>
      <c r="J2421" s="110">
        <f>ROUND(I2421*H2421,2)</f>
        <v>5080</v>
      </c>
      <c r="K2421" s="107" t="s">
        <v>111</v>
      </c>
      <c r="L2421" s="25"/>
      <c r="M2421" s="111" t="s">
        <v>3</v>
      </c>
      <c r="N2421" s="112" t="s">
        <v>37</v>
      </c>
      <c r="O2421" s="113">
        <v>0</v>
      </c>
      <c r="P2421" s="113">
        <f>O2421*H2421</f>
        <v>0</v>
      </c>
      <c r="Q2421" s="113">
        <v>0</v>
      </c>
      <c r="R2421" s="113">
        <f>Q2421*H2421</f>
        <v>0</v>
      </c>
      <c r="S2421" s="113">
        <v>0</v>
      </c>
      <c r="T2421" s="114">
        <f>S2421*H2421</f>
        <v>0</v>
      </c>
      <c r="AR2421" s="115" t="s">
        <v>112</v>
      </c>
      <c r="AT2421" s="115" t="s">
        <v>107</v>
      </c>
      <c r="AU2421" s="115" t="s">
        <v>66</v>
      </c>
      <c r="AY2421" s="13" t="s">
        <v>113</v>
      </c>
      <c r="BE2421" s="116">
        <f>IF(N2421="základní",J2421,0)</f>
        <v>5080</v>
      </c>
      <c r="BF2421" s="116">
        <f>IF(N2421="snížená",J2421,0)</f>
        <v>0</v>
      </c>
      <c r="BG2421" s="116">
        <f>IF(N2421="zákl. přenesená",J2421,0)</f>
        <v>0</v>
      </c>
      <c r="BH2421" s="116">
        <f>IF(N2421="sníž. přenesená",J2421,0)</f>
        <v>0</v>
      </c>
      <c r="BI2421" s="116">
        <f>IF(N2421="nulová",J2421,0)</f>
        <v>0</v>
      </c>
      <c r="BJ2421" s="13" t="s">
        <v>74</v>
      </c>
      <c r="BK2421" s="116">
        <f>ROUND(I2421*H2421,2)</f>
        <v>5080</v>
      </c>
      <c r="BL2421" s="13" t="s">
        <v>112</v>
      </c>
      <c r="BM2421" s="115" t="s">
        <v>5366</v>
      </c>
    </row>
    <row r="2422" spans="2:65" s="1" customFormat="1" ht="19.5">
      <c r="B2422" s="25"/>
      <c r="D2422" s="117" t="s">
        <v>114</v>
      </c>
      <c r="F2422" s="118" t="s">
        <v>5367</v>
      </c>
      <c r="L2422" s="25"/>
      <c r="M2422" s="119"/>
      <c r="T2422" s="46"/>
      <c r="AT2422" s="13" t="s">
        <v>114</v>
      </c>
      <c r="AU2422" s="13" t="s">
        <v>66</v>
      </c>
    </row>
    <row r="2423" spans="2:65" s="1" customFormat="1" ht="16.5" customHeight="1">
      <c r="B2423" s="104"/>
      <c r="C2423" s="105" t="s">
        <v>2746</v>
      </c>
      <c r="D2423" s="105" t="s">
        <v>107</v>
      </c>
      <c r="E2423" s="106" t="s">
        <v>5368</v>
      </c>
      <c r="F2423" s="107" t="s">
        <v>5369</v>
      </c>
      <c r="G2423" s="108" t="s">
        <v>124</v>
      </c>
      <c r="H2423" s="109">
        <v>2</v>
      </c>
      <c r="I2423" s="110">
        <v>1610</v>
      </c>
      <c r="J2423" s="110">
        <f>ROUND(I2423*H2423,2)</f>
        <v>3220</v>
      </c>
      <c r="K2423" s="107" t="s">
        <v>111</v>
      </c>
      <c r="L2423" s="25"/>
      <c r="M2423" s="111" t="s">
        <v>3</v>
      </c>
      <c r="N2423" s="112" t="s">
        <v>37</v>
      </c>
      <c r="O2423" s="113">
        <v>0</v>
      </c>
      <c r="P2423" s="113">
        <f>O2423*H2423</f>
        <v>0</v>
      </c>
      <c r="Q2423" s="113">
        <v>0</v>
      </c>
      <c r="R2423" s="113">
        <f>Q2423*H2423</f>
        <v>0</v>
      </c>
      <c r="S2423" s="113">
        <v>0</v>
      </c>
      <c r="T2423" s="114">
        <f>S2423*H2423</f>
        <v>0</v>
      </c>
      <c r="AR2423" s="115" t="s">
        <v>112</v>
      </c>
      <c r="AT2423" s="115" t="s">
        <v>107</v>
      </c>
      <c r="AU2423" s="115" t="s">
        <v>66</v>
      </c>
      <c r="AY2423" s="13" t="s">
        <v>113</v>
      </c>
      <c r="BE2423" s="116">
        <f>IF(N2423="základní",J2423,0)</f>
        <v>3220</v>
      </c>
      <c r="BF2423" s="116">
        <f>IF(N2423="snížená",J2423,0)</f>
        <v>0</v>
      </c>
      <c r="BG2423" s="116">
        <f>IF(N2423="zákl. přenesená",J2423,0)</f>
        <v>0</v>
      </c>
      <c r="BH2423" s="116">
        <f>IF(N2423="sníž. přenesená",J2423,0)</f>
        <v>0</v>
      </c>
      <c r="BI2423" s="116">
        <f>IF(N2423="nulová",J2423,0)</f>
        <v>0</v>
      </c>
      <c r="BJ2423" s="13" t="s">
        <v>74</v>
      </c>
      <c r="BK2423" s="116">
        <f>ROUND(I2423*H2423,2)</f>
        <v>3220</v>
      </c>
      <c r="BL2423" s="13" t="s">
        <v>112</v>
      </c>
      <c r="BM2423" s="115" t="s">
        <v>5370</v>
      </c>
    </row>
    <row r="2424" spans="2:65" s="1" customFormat="1" ht="19.5">
      <c r="B2424" s="25"/>
      <c r="D2424" s="117" t="s">
        <v>114</v>
      </c>
      <c r="F2424" s="118" t="s">
        <v>5371</v>
      </c>
      <c r="L2424" s="25"/>
      <c r="M2424" s="119"/>
      <c r="T2424" s="46"/>
      <c r="AT2424" s="13" t="s">
        <v>114</v>
      </c>
      <c r="AU2424" s="13" t="s">
        <v>66</v>
      </c>
    </row>
    <row r="2425" spans="2:65" s="1" customFormat="1" ht="16.5" customHeight="1">
      <c r="B2425" s="104"/>
      <c r="C2425" s="105" t="s">
        <v>5372</v>
      </c>
      <c r="D2425" s="105" t="s">
        <v>107</v>
      </c>
      <c r="E2425" s="106" t="s">
        <v>5373</v>
      </c>
      <c r="F2425" s="107" t="s">
        <v>5374</v>
      </c>
      <c r="G2425" s="108" t="s">
        <v>124</v>
      </c>
      <c r="H2425" s="109">
        <v>20</v>
      </c>
      <c r="I2425" s="110">
        <v>217</v>
      </c>
      <c r="J2425" s="110">
        <f>ROUND(I2425*H2425,2)</f>
        <v>4340</v>
      </c>
      <c r="K2425" s="107" t="s">
        <v>111</v>
      </c>
      <c r="L2425" s="25"/>
      <c r="M2425" s="111" t="s">
        <v>3</v>
      </c>
      <c r="N2425" s="112" t="s">
        <v>37</v>
      </c>
      <c r="O2425" s="113">
        <v>0</v>
      </c>
      <c r="P2425" s="113">
        <f>O2425*H2425</f>
        <v>0</v>
      </c>
      <c r="Q2425" s="113">
        <v>0</v>
      </c>
      <c r="R2425" s="113">
        <f>Q2425*H2425</f>
        <v>0</v>
      </c>
      <c r="S2425" s="113">
        <v>0</v>
      </c>
      <c r="T2425" s="114">
        <f>S2425*H2425</f>
        <v>0</v>
      </c>
      <c r="AR2425" s="115" t="s">
        <v>112</v>
      </c>
      <c r="AT2425" s="115" t="s">
        <v>107</v>
      </c>
      <c r="AU2425" s="115" t="s">
        <v>66</v>
      </c>
      <c r="AY2425" s="13" t="s">
        <v>113</v>
      </c>
      <c r="BE2425" s="116">
        <f>IF(N2425="základní",J2425,0)</f>
        <v>4340</v>
      </c>
      <c r="BF2425" s="116">
        <f>IF(N2425="snížená",J2425,0)</f>
        <v>0</v>
      </c>
      <c r="BG2425" s="116">
        <f>IF(N2425="zákl. přenesená",J2425,0)</f>
        <v>0</v>
      </c>
      <c r="BH2425" s="116">
        <f>IF(N2425="sníž. přenesená",J2425,0)</f>
        <v>0</v>
      </c>
      <c r="BI2425" s="116">
        <f>IF(N2425="nulová",J2425,0)</f>
        <v>0</v>
      </c>
      <c r="BJ2425" s="13" t="s">
        <v>74</v>
      </c>
      <c r="BK2425" s="116">
        <f>ROUND(I2425*H2425,2)</f>
        <v>4340</v>
      </c>
      <c r="BL2425" s="13" t="s">
        <v>112</v>
      </c>
      <c r="BM2425" s="115" t="s">
        <v>5375</v>
      </c>
    </row>
    <row r="2426" spans="2:65" s="1" customFormat="1" ht="19.5">
      <c r="B2426" s="25"/>
      <c r="D2426" s="117" t="s">
        <v>114</v>
      </c>
      <c r="F2426" s="118" t="s">
        <v>5376</v>
      </c>
      <c r="L2426" s="25"/>
      <c r="M2426" s="119"/>
      <c r="T2426" s="46"/>
      <c r="AT2426" s="13" t="s">
        <v>114</v>
      </c>
      <c r="AU2426" s="13" t="s">
        <v>66</v>
      </c>
    </row>
    <row r="2427" spans="2:65" s="1" customFormat="1" ht="16.5" customHeight="1">
      <c r="B2427" s="104"/>
      <c r="C2427" s="105" t="s">
        <v>2751</v>
      </c>
      <c r="D2427" s="105" t="s">
        <v>107</v>
      </c>
      <c r="E2427" s="106" t="s">
        <v>5377</v>
      </c>
      <c r="F2427" s="107" t="s">
        <v>5378</v>
      </c>
      <c r="G2427" s="108" t="s">
        <v>124</v>
      </c>
      <c r="H2427" s="109">
        <v>20</v>
      </c>
      <c r="I2427" s="110">
        <v>545</v>
      </c>
      <c r="J2427" s="110">
        <f>ROUND(I2427*H2427,2)</f>
        <v>10900</v>
      </c>
      <c r="K2427" s="107" t="s">
        <v>111</v>
      </c>
      <c r="L2427" s="25"/>
      <c r="M2427" s="111" t="s">
        <v>3</v>
      </c>
      <c r="N2427" s="112" t="s">
        <v>37</v>
      </c>
      <c r="O2427" s="113">
        <v>0</v>
      </c>
      <c r="P2427" s="113">
        <f>O2427*H2427</f>
        <v>0</v>
      </c>
      <c r="Q2427" s="113">
        <v>0</v>
      </c>
      <c r="R2427" s="113">
        <f>Q2427*H2427</f>
        <v>0</v>
      </c>
      <c r="S2427" s="113">
        <v>0</v>
      </c>
      <c r="T2427" s="114">
        <f>S2427*H2427</f>
        <v>0</v>
      </c>
      <c r="AR2427" s="115" t="s">
        <v>112</v>
      </c>
      <c r="AT2427" s="115" t="s">
        <v>107</v>
      </c>
      <c r="AU2427" s="115" t="s">
        <v>66</v>
      </c>
      <c r="AY2427" s="13" t="s">
        <v>113</v>
      </c>
      <c r="BE2427" s="116">
        <f>IF(N2427="základní",J2427,0)</f>
        <v>10900</v>
      </c>
      <c r="BF2427" s="116">
        <f>IF(N2427="snížená",J2427,0)</f>
        <v>0</v>
      </c>
      <c r="BG2427" s="116">
        <f>IF(N2427="zákl. přenesená",J2427,0)</f>
        <v>0</v>
      </c>
      <c r="BH2427" s="116">
        <f>IF(N2427="sníž. přenesená",J2427,0)</f>
        <v>0</v>
      </c>
      <c r="BI2427" s="116">
        <f>IF(N2427="nulová",J2427,0)</f>
        <v>0</v>
      </c>
      <c r="BJ2427" s="13" t="s">
        <v>74</v>
      </c>
      <c r="BK2427" s="116">
        <f>ROUND(I2427*H2427,2)</f>
        <v>10900</v>
      </c>
      <c r="BL2427" s="13" t="s">
        <v>112</v>
      </c>
      <c r="BM2427" s="115" t="s">
        <v>5379</v>
      </c>
    </row>
    <row r="2428" spans="2:65" s="1" customFormat="1" ht="19.5">
      <c r="B2428" s="25"/>
      <c r="D2428" s="117" t="s">
        <v>114</v>
      </c>
      <c r="F2428" s="118" t="s">
        <v>5380</v>
      </c>
      <c r="L2428" s="25"/>
      <c r="M2428" s="119"/>
      <c r="T2428" s="46"/>
      <c r="AT2428" s="13" t="s">
        <v>114</v>
      </c>
      <c r="AU2428" s="13" t="s">
        <v>66</v>
      </c>
    </row>
    <row r="2429" spans="2:65" s="1" customFormat="1" ht="16.5" customHeight="1">
      <c r="B2429" s="104"/>
      <c r="C2429" s="105" t="s">
        <v>5381</v>
      </c>
      <c r="D2429" s="105" t="s">
        <v>107</v>
      </c>
      <c r="E2429" s="106" t="s">
        <v>5382</v>
      </c>
      <c r="F2429" s="107" t="s">
        <v>5383</v>
      </c>
      <c r="G2429" s="108" t="s">
        <v>135</v>
      </c>
      <c r="H2429" s="109">
        <v>20</v>
      </c>
      <c r="I2429" s="110">
        <v>724</v>
      </c>
      <c r="J2429" s="110">
        <f>ROUND(I2429*H2429,2)</f>
        <v>14480</v>
      </c>
      <c r="K2429" s="107" t="s">
        <v>111</v>
      </c>
      <c r="L2429" s="25"/>
      <c r="M2429" s="111" t="s">
        <v>3</v>
      </c>
      <c r="N2429" s="112" t="s">
        <v>37</v>
      </c>
      <c r="O2429" s="113">
        <v>0</v>
      </c>
      <c r="P2429" s="113">
        <f>O2429*H2429</f>
        <v>0</v>
      </c>
      <c r="Q2429" s="113">
        <v>0</v>
      </c>
      <c r="R2429" s="113">
        <f>Q2429*H2429</f>
        <v>0</v>
      </c>
      <c r="S2429" s="113">
        <v>0</v>
      </c>
      <c r="T2429" s="114">
        <f>S2429*H2429</f>
        <v>0</v>
      </c>
      <c r="AR2429" s="115" t="s">
        <v>112</v>
      </c>
      <c r="AT2429" s="115" t="s">
        <v>107</v>
      </c>
      <c r="AU2429" s="115" t="s">
        <v>66</v>
      </c>
      <c r="AY2429" s="13" t="s">
        <v>113</v>
      </c>
      <c r="BE2429" s="116">
        <f>IF(N2429="základní",J2429,0)</f>
        <v>14480</v>
      </c>
      <c r="BF2429" s="116">
        <f>IF(N2429="snížená",J2429,0)</f>
        <v>0</v>
      </c>
      <c r="BG2429" s="116">
        <f>IF(N2429="zákl. přenesená",J2429,0)</f>
        <v>0</v>
      </c>
      <c r="BH2429" s="116">
        <f>IF(N2429="sníž. přenesená",J2429,0)</f>
        <v>0</v>
      </c>
      <c r="BI2429" s="116">
        <f>IF(N2429="nulová",J2429,0)</f>
        <v>0</v>
      </c>
      <c r="BJ2429" s="13" t="s">
        <v>74</v>
      </c>
      <c r="BK2429" s="116">
        <f>ROUND(I2429*H2429,2)</f>
        <v>14480</v>
      </c>
      <c r="BL2429" s="13" t="s">
        <v>112</v>
      </c>
      <c r="BM2429" s="115" t="s">
        <v>5384</v>
      </c>
    </row>
    <row r="2430" spans="2:65" s="1" customFormat="1" ht="19.5">
      <c r="B2430" s="25"/>
      <c r="D2430" s="117" t="s">
        <v>114</v>
      </c>
      <c r="F2430" s="118" t="s">
        <v>5385</v>
      </c>
      <c r="L2430" s="25"/>
      <c r="M2430" s="119"/>
      <c r="T2430" s="46"/>
      <c r="AT2430" s="13" t="s">
        <v>114</v>
      </c>
      <c r="AU2430" s="13" t="s">
        <v>66</v>
      </c>
    </row>
    <row r="2431" spans="2:65" s="1" customFormat="1" ht="16.5" customHeight="1">
      <c r="B2431" s="104"/>
      <c r="C2431" s="105" t="s">
        <v>2755</v>
      </c>
      <c r="D2431" s="105" t="s">
        <v>107</v>
      </c>
      <c r="E2431" s="106" t="s">
        <v>5386</v>
      </c>
      <c r="F2431" s="107" t="s">
        <v>5387</v>
      </c>
      <c r="G2431" s="108" t="s">
        <v>135</v>
      </c>
      <c r="H2431" s="109">
        <v>20</v>
      </c>
      <c r="I2431" s="110">
        <v>458</v>
      </c>
      <c r="J2431" s="110">
        <f>ROUND(I2431*H2431,2)</f>
        <v>9160</v>
      </c>
      <c r="K2431" s="107" t="s">
        <v>111</v>
      </c>
      <c r="L2431" s="25"/>
      <c r="M2431" s="111" t="s">
        <v>3</v>
      </c>
      <c r="N2431" s="112" t="s">
        <v>37</v>
      </c>
      <c r="O2431" s="113">
        <v>0</v>
      </c>
      <c r="P2431" s="113">
        <f>O2431*H2431</f>
        <v>0</v>
      </c>
      <c r="Q2431" s="113">
        <v>0</v>
      </c>
      <c r="R2431" s="113">
        <f>Q2431*H2431</f>
        <v>0</v>
      </c>
      <c r="S2431" s="113">
        <v>0</v>
      </c>
      <c r="T2431" s="114">
        <f>S2431*H2431</f>
        <v>0</v>
      </c>
      <c r="AR2431" s="115" t="s">
        <v>112</v>
      </c>
      <c r="AT2431" s="115" t="s">
        <v>107</v>
      </c>
      <c r="AU2431" s="115" t="s">
        <v>66</v>
      </c>
      <c r="AY2431" s="13" t="s">
        <v>113</v>
      </c>
      <c r="BE2431" s="116">
        <f>IF(N2431="základní",J2431,0)</f>
        <v>9160</v>
      </c>
      <c r="BF2431" s="116">
        <f>IF(N2431="snížená",J2431,0)</f>
        <v>0</v>
      </c>
      <c r="BG2431" s="116">
        <f>IF(N2431="zákl. přenesená",J2431,0)</f>
        <v>0</v>
      </c>
      <c r="BH2431" s="116">
        <f>IF(N2431="sníž. přenesená",J2431,0)</f>
        <v>0</v>
      </c>
      <c r="BI2431" s="116">
        <f>IF(N2431="nulová",J2431,0)</f>
        <v>0</v>
      </c>
      <c r="BJ2431" s="13" t="s">
        <v>74</v>
      </c>
      <c r="BK2431" s="116">
        <f>ROUND(I2431*H2431,2)</f>
        <v>9160</v>
      </c>
      <c r="BL2431" s="13" t="s">
        <v>112</v>
      </c>
      <c r="BM2431" s="115" t="s">
        <v>5388</v>
      </c>
    </row>
    <row r="2432" spans="2:65" s="1" customFormat="1" ht="19.5">
      <c r="B2432" s="25"/>
      <c r="D2432" s="117" t="s">
        <v>114</v>
      </c>
      <c r="F2432" s="118" t="s">
        <v>5389</v>
      </c>
      <c r="L2432" s="25"/>
      <c r="M2432" s="119"/>
      <c r="T2432" s="46"/>
      <c r="AT2432" s="13" t="s">
        <v>114</v>
      </c>
      <c r="AU2432" s="13" t="s">
        <v>66</v>
      </c>
    </row>
    <row r="2433" spans="2:65" s="1" customFormat="1" ht="16.5" customHeight="1">
      <c r="B2433" s="104"/>
      <c r="C2433" s="105" t="s">
        <v>5390</v>
      </c>
      <c r="D2433" s="105" t="s">
        <v>107</v>
      </c>
      <c r="E2433" s="106" t="s">
        <v>5391</v>
      </c>
      <c r="F2433" s="107" t="s">
        <v>5392</v>
      </c>
      <c r="G2433" s="108" t="s">
        <v>135</v>
      </c>
      <c r="H2433" s="109">
        <v>20</v>
      </c>
      <c r="I2433" s="110">
        <v>1810</v>
      </c>
      <c r="J2433" s="110">
        <f>ROUND(I2433*H2433,2)</f>
        <v>36200</v>
      </c>
      <c r="K2433" s="107" t="s">
        <v>111</v>
      </c>
      <c r="L2433" s="25"/>
      <c r="M2433" s="111" t="s">
        <v>3</v>
      </c>
      <c r="N2433" s="112" t="s">
        <v>37</v>
      </c>
      <c r="O2433" s="113">
        <v>0</v>
      </c>
      <c r="P2433" s="113">
        <f>O2433*H2433</f>
        <v>0</v>
      </c>
      <c r="Q2433" s="113">
        <v>0</v>
      </c>
      <c r="R2433" s="113">
        <f>Q2433*H2433</f>
        <v>0</v>
      </c>
      <c r="S2433" s="113">
        <v>0</v>
      </c>
      <c r="T2433" s="114">
        <f>S2433*H2433</f>
        <v>0</v>
      </c>
      <c r="AR2433" s="115" t="s">
        <v>112</v>
      </c>
      <c r="AT2433" s="115" t="s">
        <v>107</v>
      </c>
      <c r="AU2433" s="115" t="s">
        <v>66</v>
      </c>
      <c r="AY2433" s="13" t="s">
        <v>113</v>
      </c>
      <c r="BE2433" s="116">
        <f>IF(N2433="základní",J2433,0)</f>
        <v>36200</v>
      </c>
      <c r="BF2433" s="116">
        <f>IF(N2433="snížená",J2433,0)</f>
        <v>0</v>
      </c>
      <c r="BG2433" s="116">
        <f>IF(N2433="zákl. přenesená",J2433,0)</f>
        <v>0</v>
      </c>
      <c r="BH2433" s="116">
        <f>IF(N2433="sníž. přenesená",J2433,0)</f>
        <v>0</v>
      </c>
      <c r="BI2433" s="116">
        <f>IF(N2433="nulová",J2433,0)</f>
        <v>0</v>
      </c>
      <c r="BJ2433" s="13" t="s">
        <v>74</v>
      </c>
      <c r="BK2433" s="116">
        <f>ROUND(I2433*H2433,2)</f>
        <v>36200</v>
      </c>
      <c r="BL2433" s="13" t="s">
        <v>112</v>
      </c>
      <c r="BM2433" s="115" t="s">
        <v>5393</v>
      </c>
    </row>
    <row r="2434" spans="2:65" s="1" customFormat="1" ht="19.5">
      <c r="B2434" s="25"/>
      <c r="D2434" s="117" t="s">
        <v>114</v>
      </c>
      <c r="F2434" s="118" t="s">
        <v>5394</v>
      </c>
      <c r="L2434" s="25"/>
      <c r="M2434" s="119"/>
      <c r="T2434" s="46"/>
      <c r="AT2434" s="13" t="s">
        <v>114</v>
      </c>
      <c r="AU2434" s="13" t="s">
        <v>66</v>
      </c>
    </row>
    <row r="2435" spans="2:65" s="1" customFormat="1" ht="16.5" customHeight="1">
      <c r="B2435" s="104"/>
      <c r="C2435" s="105" t="s">
        <v>2760</v>
      </c>
      <c r="D2435" s="105" t="s">
        <v>107</v>
      </c>
      <c r="E2435" s="106" t="s">
        <v>5395</v>
      </c>
      <c r="F2435" s="107" t="s">
        <v>5396</v>
      </c>
      <c r="G2435" s="108" t="s">
        <v>135</v>
      </c>
      <c r="H2435" s="109">
        <v>20</v>
      </c>
      <c r="I2435" s="110">
        <v>1150</v>
      </c>
      <c r="J2435" s="110">
        <f>ROUND(I2435*H2435,2)</f>
        <v>23000</v>
      </c>
      <c r="K2435" s="107" t="s">
        <v>111</v>
      </c>
      <c r="L2435" s="25"/>
      <c r="M2435" s="111" t="s">
        <v>3</v>
      </c>
      <c r="N2435" s="112" t="s">
        <v>37</v>
      </c>
      <c r="O2435" s="113">
        <v>0</v>
      </c>
      <c r="P2435" s="113">
        <f>O2435*H2435</f>
        <v>0</v>
      </c>
      <c r="Q2435" s="113">
        <v>0</v>
      </c>
      <c r="R2435" s="113">
        <f>Q2435*H2435</f>
        <v>0</v>
      </c>
      <c r="S2435" s="113">
        <v>0</v>
      </c>
      <c r="T2435" s="114">
        <f>S2435*H2435</f>
        <v>0</v>
      </c>
      <c r="AR2435" s="115" t="s">
        <v>112</v>
      </c>
      <c r="AT2435" s="115" t="s">
        <v>107</v>
      </c>
      <c r="AU2435" s="115" t="s">
        <v>66</v>
      </c>
      <c r="AY2435" s="13" t="s">
        <v>113</v>
      </c>
      <c r="BE2435" s="116">
        <f>IF(N2435="základní",J2435,0)</f>
        <v>23000</v>
      </c>
      <c r="BF2435" s="116">
        <f>IF(N2435="snížená",J2435,0)</f>
        <v>0</v>
      </c>
      <c r="BG2435" s="116">
        <f>IF(N2435="zákl. přenesená",J2435,0)</f>
        <v>0</v>
      </c>
      <c r="BH2435" s="116">
        <f>IF(N2435="sníž. přenesená",J2435,0)</f>
        <v>0</v>
      </c>
      <c r="BI2435" s="116">
        <f>IF(N2435="nulová",J2435,0)</f>
        <v>0</v>
      </c>
      <c r="BJ2435" s="13" t="s">
        <v>74</v>
      </c>
      <c r="BK2435" s="116">
        <f>ROUND(I2435*H2435,2)</f>
        <v>23000</v>
      </c>
      <c r="BL2435" s="13" t="s">
        <v>112</v>
      </c>
      <c r="BM2435" s="115" t="s">
        <v>5397</v>
      </c>
    </row>
    <row r="2436" spans="2:65" s="1" customFormat="1" ht="19.5">
      <c r="B2436" s="25"/>
      <c r="D2436" s="117" t="s">
        <v>114</v>
      </c>
      <c r="F2436" s="118" t="s">
        <v>5398</v>
      </c>
      <c r="L2436" s="25"/>
      <c r="M2436" s="119"/>
      <c r="T2436" s="46"/>
      <c r="AT2436" s="13" t="s">
        <v>114</v>
      </c>
      <c r="AU2436" s="13" t="s">
        <v>66</v>
      </c>
    </row>
    <row r="2437" spans="2:65" s="1" customFormat="1" ht="16.5" customHeight="1">
      <c r="B2437" s="104"/>
      <c r="C2437" s="105" t="s">
        <v>5399</v>
      </c>
      <c r="D2437" s="105" t="s">
        <v>107</v>
      </c>
      <c r="E2437" s="106" t="s">
        <v>5400</v>
      </c>
      <c r="F2437" s="107" t="s">
        <v>5401</v>
      </c>
      <c r="G2437" s="108" t="s">
        <v>124</v>
      </c>
      <c r="H2437" s="109">
        <v>10</v>
      </c>
      <c r="I2437" s="110">
        <v>297</v>
      </c>
      <c r="J2437" s="110">
        <f>ROUND(I2437*H2437,2)</f>
        <v>2970</v>
      </c>
      <c r="K2437" s="107" t="s">
        <v>111</v>
      </c>
      <c r="L2437" s="25"/>
      <c r="M2437" s="111" t="s">
        <v>3</v>
      </c>
      <c r="N2437" s="112" t="s">
        <v>37</v>
      </c>
      <c r="O2437" s="113">
        <v>0</v>
      </c>
      <c r="P2437" s="113">
        <f>O2437*H2437</f>
        <v>0</v>
      </c>
      <c r="Q2437" s="113">
        <v>0</v>
      </c>
      <c r="R2437" s="113">
        <f>Q2437*H2437</f>
        <v>0</v>
      </c>
      <c r="S2437" s="113">
        <v>0</v>
      </c>
      <c r="T2437" s="114">
        <f>S2437*H2437</f>
        <v>0</v>
      </c>
      <c r="AR2437" s="115" t="s">
        <v>112</v>
      </c>
      <c r="AT2437" s="115" t="s">
        <v>107</v>
      </c>
      <c r="AU2437" s="115" t="s">
        <v>66</v>
      </c>
      <c r="AY2437" s="13" t="s">
        <v>113</v>
      </c>
      <c r="BE2437" s="116">
        <f>IF(N2437="základní",J2437,0)</f>
        <v>2970</v>
      </c>
      <c r="BF2437" s="116">
        <f>IF(N2437="snížená",J2437,0)</f>
        <v>0</v>
      </c>
      <c r="BG2437" s="116">
        <f>IF(N2437="zákl. přenesená",J2437,0)</f>
        <v>0</v>
      </c>
      <c r="BH2437" s="116">
        <f>IF(N2437="sníž. přenesená",J2437,0)</f>
        <v>0</v>
      </c>
      <c r="BI2437" s="116">
        <f>IF(N2437="nulová",J2437,0)</f>
        <v>0</v>
      </c>
      <c r="BJ2437" s="13" t="s">
        <v>74</v>
      </c>
      <c r="BK2437" s="116">
        <f>ROUND(I2437*H2437,2)</f>
        <v>2970</v>
      </c>
      <c r="BL2437" s="13" t="s">
        <v>112</v>
      </c>
      <c r="BM2437" s="115" t="s">
        <v>5402</v>
      </c>
    </row>
    <row r="2438" spans="2:65" s="1" customFormat="1" ht="19.5">
      <c r="B2438" s="25"/>
      <c r="D2438" s="117" t="s">
        <v>114</v>
      </c>
      <c r="F2438" s="118" t="s">
        <v>5403</v>
      </c>
      <c r="L2438" s="25"/>
      <c r="M2438" s="119"/>
      <c r="T2438" s="46"/>
      <c r="AT2438" s="13" t="s">
        <v>114</v>
      </c>
      <c r="AU2438" s="13" t="s">
        <v>66</v>
      </c>
    </row>
    <row r="2439" spans="2:65" s="1" customFormat="1" ht="16.5" customHeight="1">
      <c r="B2439" s="104"/>
      <c r="C2439" s="105" t="s">
        <v>2764</v>
      </c>
      <c r="D2439" s="105" t="s">
        <v>107</v>
      </c>
      <c r="E2439" s="106" t="s">
        <v>5404</v>
      </c>
      <c r="F2439" s="107" t="s">
        <v>5405</v>
      </c>
      <c r="G2439" s="108" t="s">
        <v>124</v>
      </c>
      <c r="H2439" s="109">
        <v>20</v>
      </c>
      <c r="I2439" s="110">
        <v>254</v>
      </c>
      <c r="J2439" s="110">
        <f>ROUND(I2439*H2439,2)</f>
        <v>5080</v>
      </c>
      <c r="K2439" s="107" t="s">
        <v>111</v>
      </c>
      <c r="L2439" s="25"/>
      <c r="M2439" s="111" t="s">
        <v>3</v>
      </c>
      <c r="N2439" s="112" t="s">
        <v>37</v>
      </c>
      <c r="O2439" s="113">
        <v>0</v>
      </c>
      <c r="P2439" s="113">
        <f>O2439*H2439</f>
        <v>0</v>
      </c>
      <c r="Q2439" s="113">
        <v>0</v>
      </c>
      <c r="R2439" s="113">
        <f>Q2439*H2439</f>
        <v>0</v>
      </c>
      <c r="S2439" s="113">
        <v>0</v>
      </c>
      <c r="T2439" s="114">
        <f>S2439*H2439</f>
        <v>0</v>
      </c>
      <c r="AR2439" s="115" t="s">
        <v>112</v>
      </c>
      <c r="AT2439" s="115" t="s">
        <v>107</v>
      </c>
      <c r="AU2439" s="115" t="s">
        <v>66</v>
      </c>
      <c r="AY2439" s="13" t="s">
        <v>113</v>
      </c>
      <c r="BE2439" s="116">
        <f>IF(N2439="základní",J2439,0)</f>
        <v>5080</v>
      </c>
      <c r="BF2439" s="116">
        <f>IF(N2439="snížená",J2439,0)</f>
        <v>0</v>
      </c>
      <c r="BG2439" s="116">
        <f>IF(N2439="zákl. přenesená",J2439,0)</f>
        <v>0</v>
      </c>
      <c r="BH2439" s="116">
        <f>IF(N2439="sníž. přenesená",J2439,0)</f>
        <v>0</v>
      </c>
      <c r="BI2439" s="116">
        <f>IF(N2439="nulová",J2439,0)</f>
        <v>0</v>
      </c>
      <c r="BJ2439" s="13" t="s">
        <v>74</v>
      </c>
      <c r="BK2439" s="116">
        <f>ROUND(I2439*H2439,2)</f>
        <v>5080</v>
      </c>
      <c r="BL2439" s="13" t="s">
        <v>112</v>
      </c>
      <c r="BM2439" s="115" t="s">
        <v>5406</v>
      </c>
    </row>
    <row r="2440" spans="2:65" s="1" customFormat="1" ht="19.5">
      <c r="B2440" s="25"/>
      <c r="D2440" s="117" t="s">
        <v>114</v>
      </c>
      <c r="F2440" s="118" t="s">
        <v>5407</v>
      </c>
      <c r="L2440" s="25"/>
      <c r="M2440" s="119"/>
      <c r="T2440" s="46"/>
      <c r="AT2440" s="13" t="s">
        <v>114</v>
      </c>
      <c r="AU2440" s="13" t="s">
        <v>66</v>
      </c>
    </row>
    <row r="2441" spans="2:65" s="1" customFormat="1" ht="16.5" customHeight="1">
      <c r="B2441" s="104"/>
      <c r="C2441" s="105" t="s">
        <v>5408</v>
      </c>
      <c r="D2441" s="105" t="s">
        <v>107</v>
      </c>
      <c r="E2441" s="106" t="s">
        <v>5409</v>
      </c>
      <c r="F2441" s="107" t="s">
        <v>5410</v>
      </c>
      <c r="G2441" s="108" t="s">
        <v>110</v>
      </c>
      <c r="H2441" s="109">
        <v>20</v>
      </c>
      <c r="I2441" s="110">
        <v>24.8</v>
      </c>
      <c r="J2441" s="110">
        <f>ROUND(I2441*H2441,2)</f>
        <v>496</v>
      </c>
      <c r="K2441" s="107" t="s">
        <v>111</v>
      </c>
      <c r="L2441" s="25"/>
      <c r="M2441" s="111" t="s">
        <v>3</v>
      </c>
      <c r="N2441" s="112" t="s">
        <v>37</v>
      </c>
      <c r="O2441" s="113">
        <v>0</v>
      </c>
      <c r="P2441" s="113">
        <f>O2441*H2441</f>
        <v>0</v>
      </c>
      <c r="Q2441" s="113">
        <v>0</v>
      </c>
      <c r="R2441" s="113">
        <f>Q2441*H2441</f>
        <v>0</v>
      </c>
      <c r="S2441" s="113">
        <v>0</v>
      </c>
      <c r="T2441" s="114">
        <f>S2441*H2441</f>
        <v>0</v>
      </c>
      <c r="AR2441" s="115" t="s">
        <v>112</v>
      </c>
      <c r="AT2441" s="115" t="s">
        <v>107</v>
      </c>
      <c r="AU2441" s="115" t="s">
        <v>66</v>
      </c>
      <c r="AY2441" s="13" t="s">
        <v>113</v>
      </c>
      <c r="BE2441" s="116">
        <f>IF(N2441="základní",J2441,0)</f>
        <v>496</v>
      </c>
      <c r="BF2441" s="116">
        <f>IF(N2441="snížená",J2441,0)</f>
        <v>0</v>
      </c>
      <c r="BG2441" s="116">
        <f>IF(N2441="zákl. přenesená",J2441,0)</f>
        <v>0</v>
      </c>
      <c r="BH2441" s="116">
        <f>IF(N2441="sníž. přenesená",J2441,0)</f>
        <v>0</v>
      </c>
      <c r="BI2441" s="116">
        <f>IF(N2441="nulová",J2441,0)</f>
        <v>0</v>
      </c>
      <c r="BJ2441" s="13" t="s">
        <v>74</v>
      </c>
      <c r="BK2441" s="116">
        <f>ROUND(I2441*H2441,2)</f>
        <v>496</v>
      </c>
      <c r="BL2441" s="13" t="s">
        <v>112</v>
      </c>
      <c r="BM2441" s="115" t="s">
        <v>5411</v>
      </c>
    </row>
    <row r="2442" spans="2:65" s="1" customFormat="1" ht="19.5">
      <c r="B2442" s="25"/>
      <c r="D2442" s="117" t="s">
        <v>114</v>
      </c>
      <c r="F2442" s="118" t="s">
        <v>5412</v>
      </c>
      <c r="L2442" s="25"/>
      <c r="M2442" s="119"/>
      <c r="T2442" s="46"/>
      <c r="AT2442" s="13" t="s">
        <v>114</v>
      </c>
      <c r="AU2442" s="13" t="s">
        <v>66</v>
      </c>
    </row>
    <row r="2443" spans="2:65" s="1" customFormat="1" ht="16.5" customHeight="1">
      <c r="B2443" s="104"/>
      <c r="C2443" s="105" t="s">
        <v>2769</v>
      </c>
      <c r="D2443" s="105" t="s">
        <v>107</v>
      </c>
      <c r="E2443" s="106" t="s">
        <v>5413</v>
      </c>
      <c r="F2443" s="107" t="s">
        <v>5414</v>
      </c>
      <c r="G2443" s="108" t="s">
        <v>124</v>
      </c>
      <c r="H2443" s="109">
        <v>20</v>
      </c>
      <c r="I2443" s="110">
        <v>118</v>
      </c>
      <c r="J2443" s="110">
        <f>ROUND(I2443*H2443,2)</f>
        <v>2360</v>
      </c>
      <c r="K2443" s="107" t="s">
        <v>111</v>
      </c>
      <c r="L2443" s="25"/>
      <c r="M2443" s="111" t="s">
        <v>3</v>
      </c>
      <c r="N2443" s="112" t="s">
        <v>37</v>
      </c>
      <c r="O2443" s="113">
        <v>0</v>
      </c>
      <c r="P2443" s="113">
        <f>O2443*H2443</f>
        <v>0</v>
      </c>
      <c r="Q2443" s="113">
        <v>0</v>
      </c>
      <c r="R2443" s="113">
        <f>Q2443*H2443</f>
        <v>0</v>
      </c>
      <c r="S2443" s="113">
        <v>0</v>
      </c>
      <c r="T2443" s="114">
        <f>S2443*H2443</f>
        <v>0</v>
      </c>
      <c r="AR2443" s="115" t="s">
        <v>112</v>
      </c>
      <c r="AT2443" s="115" t="s">
        <v>107</v>
      </c>
      <c r="AU2443" s="115" t="s">
        <v>66</v>
      </c>
      <c r="AY2443" s="13" t="s">
        <v>113</v>
      </c>
      <c r="BE2443" s="116">
        <f>IF(N2443="základní",J2443,0)</f>
        <v>2360</v>
      </c>
      <c r="BF2443" s="116">
        <f>IF(N2443="snížená",J2443,0)</f>
        <v>0</v>
      </c>
      <c r="BG2443" s="116">
        <f>IF(N2443="zákl. přenesená",J2443,0)</f>
        <v>0</v>
      </c>
      <c r="BH2443" s="116">
        <f>IF(N2443="sníž. přenesená",J2443,0)</f>
        <v>0</v>
      </c>
      <c r="BI2443" s="116">
        <f>IF(N2443="nulová",J2443,0)</f>
        <v>0</v>
      </c>
      <c r="BJ2443" s="13" t="s">
        <v>74</v>
      </c>
      <c r="BK2443" s="116">
        <f>ROUND(I2443*H2443,2)</f>
        <v>2360</v>
      </c>
      <c r="BL2443" s="13" t="s">
        <v>112</v>
      </c>
      <c r="BM2443" s="115" t="s">
        <v>5415</v>
      </c>
    </row>
    <row r="2444" spans="2:65" s="1" customFormat="1" ht="19.5">
      <c r="B2444" s="25"/>
      <c r="D2444" s="117" t="s">
        <v>114</v>
      </c>
      <c r="F2444" s="118" t="s">
        <v>5416</v>
      </c>
      <c r="L2444" s="25"/>
      <c r="M2444" s="119"/>
      <c r="T2444" s="46"/>
      <c r="AT2444" s="13" t="s">
        <v>114</v>
      </c>
      <c r="AU2444" s="13" t="s">
        <v>66</v>
      </c>
    </row>
    <row r="2445" spans="2:65" s="1" customFormat="1" ht="16.5" customHeight="1">
      <c r="B2445" s="104"/>
      <c r="C2445" s="105" t="s">
        <v>5417</v>
      </c>
      <c r="D2445" s="105" t="s">
        <v>107</v>
      </c>
      <c r="E2445" s="106" t="s">
        <v>5418</v>
      </c>
      <c r="F2445" s="107" t="s">
        <v>5419</v>
      </c>
      <c r="G2445" s="108" t="s">
        <v>110</v>
      </c>
      <c r="H2445" s="109">
        <v>10</v>
      </c>
      <c r="I2445" s="110">
        <v>118</v>
      </c>
      <c r="J2445" s="110">
        <f>ROUND(I2445*H2445,2)</f>
        <v>1180</v>
      </c>
      <c r="K2445" s="107" t="s">
        <v>111</v>
      </c>
      <c r="L2445" s="25"/>
      <c r="M2445" s="111" t="s">
        <v>3</v>
      </c>
      <c r="N2445" s="112" t="s">
        <v>37</v>
      </c>
      <c r="O2445" s="113">
        <v>0</v>
      </c>
      <c r="P2445" s="113">
        <f>O2445*H2445</f>
        <v>0</v>
      </c>
      <c r="Q2445" s="113">
        <v>0</v>
      </c>
      <c r="R2445" s="113">
        <f>Q2445*H2445</f>
        <v>0</v>
      </c>
      <c r="S2445" s="113">
        <v>0</v>
      </c>
      <c r="T2445" s="114">
        <f>S2445*H2445</f>
        <v>0</v>
      </c>
      <c r="AR2445" s="115" t="s">
        <v>112</v>
      </c>
      <c r="AT2445" s="115" t="s">
        <v>107</v>
      </c>
      <c r="AU2445" s="115" t="s">
        <v>66</v>
      </c>
      <c r="AY2445" s="13" t="s">
        <v>113</v>
      </c>
      <c r="BE2445" s="116">
        <f>IF(N2445="základní",J2445,0)</f>
        <v>1180</v>
      </c>
      <c r="BF2445" s="116">
        <f>IF(N2445="snížená",J2445,0)</f>
        <v>0</v>
      </c>
      <c r="BG2445" s="116">
        <f>IF(N2445="zákl. přenesená",J2445,0)</f>
        <v>0</v>
      </c>
      <c r="BH2445" s="116">
        <f>IF(N2445="sníž. přenesená",J2445,0)</f>
        <v>0</v>
      </c>
      <c r="BI2445" s="116">
        <f>IF(N2445="nulová",J2445,0)</f>
        <v>0</v>
      </c>
      <c r="BJ2445" s="13" t="s">
        <v>74</v>
      </c>
      <c r="BK2445" s="116">
        <f>ROUND(I2445*H2445,2)</f>
        <v>1180</v>
      </c>
      <c r="BL2445" s="13" t="s">
        <v>112</v>
      </c>
      <c r="BM2445" s="115" t="s">
        <v>5420</v>
      </c>
    </row>
    <row r="2446" spans="2:65" s="1" customFormat="1" ht="19.5">
      <c r="B2446" s="25"/>
      <c r="D2446" s="117" t="s">
        <v>114</v>
      </c>
      <c r="F2446" s="118" t="s">
        <v>5421</v>
      </c>
      <c r="L2446" s="25"/>
      <c r="M2446" s="119"/>
      <c r="T2446" s="46"/>
      <c r="AT2446" s="13" t="s">
        <v>114</v>
      </c>
      <c r="AU2446" s="13" t="s">
        <v>66</v>
      </c>
    </row>
    <row r="2447" spans="2:65" s="1" customFormat="1" ht="16.5" customHeight="1">
      <c r="B2447" s="104"/>
      <c r="C2447" s="105" t="s">
        <v>2773</v>
      </c>
      <c r="D2447" s="105" t="s">
        <v>107</v>
      </c>
      <c r="E2447" s="106" t="s">
        <v>5422</v>
      </c>
      <c r="F2447" s="107" t="s">
        <v>5423</v>
      </c>
      <c r="G2447" s="108" t="s">
        <v>124</v>
      </c>
      <c r="H2447" s="109">
        <v>100</v>
      </c>
      <c r="I2447" s="110">
        <v>224</v>
      </c>
      <c r="J2447" s="110">
        <f>ROUND(I2447*H2447,2)</f>
        <v>22400</v>
      </c>
      <c r="K2447" s="107" t="s">
        <v>111</v>
      </c>
      <c r="L2447" s="25"/>
      <c r="M2447" s="111" t="s">
        <v>3</v>
      </c>
      <c r="N2447" s="112" t="s">
        <v>37</v>
      </c>
      <c r="O2447" s="113">
        <v>0</v>
      </c>
      <c r="P2447" s="113">
        <f>O2447*H2447</f>
        <v>0</v>
      </c>
      <c r="Q2447" s="113">
        <v>0</v>
      </c>
      <c r="R2447" s="113">
        <f>Q2447*H2447</f>
        <v>0</v>
      </c>
      <c r="S2447" s="113">
        <v>0</v>
      </c>
      <c r="T2447" s="114">
        <f>S2447*H2447</f>
        <v>0</v>
      </c>
      <c r="AR2447" s="115" t="s">
        <v>112</v>
      </c>
      <c r="AT2447" s="115" t="s">
        <v>107</v>
      </c>
      <c r="AU2447" s="115" t="s">
        <v>66</v>
      </c>
      <c r="AY2447" s="13" t="s">
        <v>113</v>
      </c>
      <c r="BE2447" s="116">
        <f>IF(N2447="základní",J2447,0)</f>
        <v>22400</v>
      </c>
      <c r="BF2447" s="116">
        <f>IF(N2447="snížená",J2447,0)</f>
        <v>0</v>
      </c>
      <c r="BG2447" s="116">
        <f>IF(N2447="zákl. přenesená",J2447,0)</f>
        <v>0</v>
      </c>
      <c r="BH2447" s="116">
        <f>IF(N2447="sníž. přenesená",J2447,0)</f>
        <v>0</v>
      </c>
      <c r="BI2447" s="116">
        <f>IF(N2447="nulová",J2447,0)</f>
        <v>0</v>
      </c>
      <c r="BJ2447" s="13" t="s">
        <v>74</v>
      </c>
      <c r="BK2447" s="116">
        <f>ROUND(I2447*H2447,2)</f>
        <v>22400</v>
      </c>
      <c r="BL2447" s="13" t="s">
        <v>112</v>
      </c>
      <c r="BM2447" s="115" t="s">
        <v>5424</v>
      </c>
    </row>
    <row r="2448" spans="2:65" s="1" customFormat="1" ht="11.25">
      <c r="B2448" s="25"/>
      <c r="D2448" s="117" t="s">
        <v>114</v>
      </c>
      <c r="F2448" s="118" t="s">
        <v>5425</v>
      </c>
      <c r="L2448" s="25"/>
      <c r="M2448" s="119"/>
      <c r="T2448" s="46"/>
      <c r="AT2448" s="13" t="s">
        <v>114</v>
      </c>
      <c r="AU2448" s="13" t="s">
        <v>66</v>
      </c>
    </row>
    <row r="2449" spans="2:65" s="1" customFormat="1" ht="16.5" customHeight="1">
      <c r="B2449" s="104"/>
      <c r="C2449" s="105" t="s">
        <v>5426</v>
      </c>
      <c r="D2449" s="105" t="s">
        <v>107</v>
      </c>
      <c r="E2449" s="106" t="s">
        <v>5427</v>
      </c>
      <c r="F2449" s="107" t="s">
        <v>5428</v>
      </c>
      <c r="G2449" s="108" t="s">
        <v>124</v>
      </c>
      <c r="H2449" s="109">
        <v>100</v>
      </c>
      <c r="I2449" s="110">
        <v>310</v>
      </c>
      <c r="J2449" s="110">
        <f>ROUND(I2449*H2449,2)</f>
        <v>31000</v>
      </c>
      <c r="K2449" s="107" t="s">
        <v>111</v>
      </c>
      <c r="L2449" s="25"/>
      <c r="M2449" s="111" t="s">
        <v>3</v>
      </c>
      <c r="N2449" s="112" t="s">
        <v>37</v>
      </c>
      <c r="O2449" s="113">
        <v>0</v>
      </c>
      <c r="P2449" s="113">
        <f>O2449*H2449</f>
        <v>0</v>
      </c>
      <c r="Q2449" s="113">
        <v>0</v>
      </c>
      <c r="R2449" s="113">
        <f>Q2449*H2449</f>
        <v>0</v>
      </c>
      <c r="S2449" s="113">
        <v>0</v>
      </c>
      <c r="T2449" s="114">
        <f>S2449*H2449</f>
        <v>0</v>
      </c>
      <c r="AR2449" s="115" t="s">
        <v>112</v>
      </c>
      <c r="AT2449" s="115" t="s">
        <v>107</v>
      </c>
      <c r="AU2449" s="115" t="s">
        <v>66</v>
      </c>
      <c r="AY2449" s="13" t="s">
        <v>113</v>
      </c>
      <c r="BE2449" s="116">
        <f>IF(N2449="základní",J2449,0)</f>
        <v>31000</v>
      </c>
      <c r="BF2449" s="116">
        <f>IF(N2449="snížená",J2449,0)</f>
        <v>0</v>
      </c>
      <c r="BG2449" s="116">
        <f>IF(N2449="zákl. přenesená",J2449,0)</f>
        <v>0</v>
      </c>
      <c r="BH2449" s="116">
        <f>IF(N2449="sníž. přenesená",J2449,0)</f>
        <v>0</v>
      </c>
      <c r="BI2449" s="116">
        <f>IF(N2449="nulová",J2449,0)</f>
        <v>0</v>
      </c>
      <c r="BJ2449" s="13" t="s">
        <v>74</v>
      </c>
      <c r="BK2449" s="116">
        <f>ROUND(I2449*H2449,2)</f>
        <v>31000</v>
      </c>
      <c r="BL2449" s="13" t="s">
        <v>112</v>
      </c>
      <c r="BM2449" s="115" t="s">
        <v>5429</v>
      </c>
    </row>
    <row r="2450" spans="2:65" s="1" customFormat="1" ht="11.25">
      <c r="B2450" s="25"/>
      <c r="D2450" s="117" t="s">
        <v>114</v>
      </c>
      <c r="F2450" s="118" t="s">
        <v>5430</v>
      </c>
      <c r="L2450" s="25"/>
      <c r="M2450" s="119"/>
      <c r="T2450" s="46"/>
      <c r="AT2450" s="13" t="s">
        <v>114</v>
      </c>
      <c r="AU2450" s="13" t="s">
        <v>66</v>
      </c>
    </row>
    <row r="2451" spans="2:65" s="1" customFormat="1" ht="16.5" customHeight="1">
      <c r="B2451" s="104"/>
      <c r="C2451" s="105" t="s">
        <v>2778</v>
      </c>
      <c r="D2451" s="105" t="s">
        <v>107</v>
      </c>
      <c r="E2451" s="106" t="s">
        <v>5431</v>
      </c>
      <c r="F2451" s="107" t="s">
        <v>5432</v>
      </c>
      <c r="G2451" s="108" t="s">
        <v>124</v>
      </c>
      <c r="H2451" s="109">
        <v>100</v>
      </c>
      <c r="I2451" s="110">
        <v>422</v>
      </c>
      <c r="J2451" s="110">
        <f>ROUND(I2451*H2451,2)</f>
        <v>42200</v>
      </c>
      <c r="K2451" s="107" t="s">
        <v>111</v>
      </c>
      <c r="L2451" s="25"/>
      <c r="M2451" s="111" t="s">
        <v>3</v>
      </c>
      <c r="N2451" s="112" t="s">
        <v>37</v>
      </c>
      <c r="O2451" s="113">
        <v>0</v>
      </c>
      <c r="P2451" s="113">
        <f>O2451*H2451</f>
        <v>0</v>
      </c>
      <c r="Q2451" s="113">
        <v>0</v>
      </c>
      <c r="R2451" s="113">
        <f>Q2451*H2451</f>
        <v>0</v>
      </c>
      <c r="S2451" s="113">
        <v>0</v>
      </c>
      <c r="T2451" s="114">
        <f>S2451*H2451</f>
        <v>0</v>
      </c>
      <c r="AR2451" s="115" t="s">
        <v>112</v>
      </c>
      <c r="AT2451" s="115" t="s">
        <v>107</v>
      </c>
      <c r="AU2451" s="115" t="s">
        <v>66</v>
      </c>
      <c r="AY2451" s="13" t="s">
        <v>113</v>
      </c>
      <c r="BE2451" s="116">
        <f>IF(N2451="základní",J2451,0)</f>
        <v>42200</v>
      </c>
      <c r="BF2451" s="116">
        <f>IF(N2451="snížená",J2451,0)</f>
        <v>0</v>
      </c>
      <c r="BG2451" s="116">
        <f>IF(N2451="zákl. přenesená",J2451,0)</f>
        <v>0</v>
      </c>
      <c r="BH2451" s="116">
        <f>IF(N2451="sníž. přenesená",J2451,0)</f>
        <v>0</v>
      </c>
      <c r="BI2451" s="116">
        <f>IF(N2451="nulová",J2451,0)</f>
        <v>0</v>
      </c>
      <c r="BJ2451" s="13" t="s">
        <v>74</v>
      </c>
      <c r="BK2451" s="116">
        <f>ROUND(I2451*H2451,2)</f>
        <v>42200</v>
      </c>
      <c r="BL2451" s="13" t="s">
        <v>112</v>
      </c>
      <c r="BM2451" s="115" t="s">
        <v>5433</v>
      </c>
    </row>
    <row r="2452" spans="2:65" s="1" customFormat="1" ht="11.25">
      <c r="B2452" s="25"/>
      <c r="D2452" s="117" t="s">
        <v>114</v>
      </c>
      <c r="F2452" s="118" t="s">
        <v>5434</v>
      </c>
      <c r="L2452" s="25"/>
      <c r="M2452" s="119"/>
      <c r="T2452" s="46"/>
      <c r="AT2452" s="13" t="s">
        <v>114</v>
      </c>
      <c r="AU2452" s="13" t="s">
        <v>66</v>
      </c>
    </row>
    <row r="2453" spans="2:65" s="1" customFormat="1" ht="16.5" customHeight="1">
      <c r="B2453" s="104"/>
      <c r="C2453" s="105" t="s">
        <v>5435</v>
      </c>
      <c r="D2453" s="105" t="s">
        <v>107</v>
      </c>
      <c r="E2453" s="106" t="s">
        <v>5436</v>
      </c>
      <c r="F2453" s="107" t="s">
        <v>5437</v>
      </c>
      <c r="G2453" s="108" t="s">
        <v>135</v>
      </c>
      <c r="H2453" s="109">
        <v>200</v>
      </c>
      <c r="I2453" s="110">
        <v>267</v>
      </c>
      <c r="J2453" s="110">
        <f>ROUND(I2453*H2453,2)</f>
        <v>53400</v>
      </c>
      <c r="K2453" s="107" t="s">
        <v>111</v>
      </c>
      <c r="L2453" s="25"/>
      <c r="M2453" s="111" t="s">
        <v>3</v>
      </c>
      <c r="N2453" s="112" t="s">
        <v>37</v>
      </c>
      <c r="O2453" s="113">
        <v>0</v>
      </c>
      <c r="P2453" s="113">
        <f>O2453*H2453</f>
        <v>0</v>
      </c>
      <c r="Q2453" s="113">
        <v>0</v>
      </c>
      <c r="R2453" s="113">
        <f>Q2453*H2453</f>
        <v>0</v>
      </c>
      <c r="S2453" s="113">
        <v>0</v>
      </c>
      <c r="T2453" s="114">
        <f>S2453*H2453</f>
        <v>0</v>
      </c>
      <c r="AR2453" s="115" t="s">
        <v>112</v>
      </c>
      <c r="AT2453" s="115" t="s">
        <v>107</v>
      </c>
      <c r="AU2453" s="115" t="s">
        <v>66</v>
      </c>
      <c r="AY2453" s="13" t="s">
        <v>113</v>
      </c>
      <c r="BE2453" s="116">
        <f>IF(N2453="základní",J2453,0)</f>
        <v>53400</v>
      </c>
      <c r="BF2453" s="116">
        <f>IF(N2453="snížená",J2453,0)</f>
        <v>0</v>
      </c>
      <c r="BG2453" s="116">
        <f>IF(N2453="zákl. přenesená",J2453,0)</f>
        <v>0</v>
      </c>
      <c r="BH2453" s="116">
        <f>IF(N2453="sníž. přenesená",J2453,0)</f>
        <v>0</v>
      </c>
      <c r="BI2453" s="116">
        <f>IF(N2453="nulová",J2453,0)</f>
        <v>0</v>
      </c>
      <c r="BJ2453" s="13" t="s">
        <v>74</v>
      </c>
      <c r="BK2453" s="116">
        <f>ROUND(I2453*H2453,2)</f>
        <v>53400</v>
      </c>
      <c r="BL2453" s="13" t="s">
        <v>112</v>
      </c>
      <c r="BM2453" s="115" t="s">
        <v>5438</v>
      </c>
    </row>
    <row r="2454" spans="2:65" s="1" customFormat="1" ht="19.5">
      <c r="B2454" s="25"/>
      <c r="D2454" s="117" t="s">
        <v>114</v>
      </c>
      <c r="F2454" s="118" t="s">
        <v>5439</v>
      </c>
      <c r="L2454" s="25"/>
      <c r="M2454" s="119"/>
      <c r="T2454" s="46"/>
      <c r="AT2454" s="13" t="s">
        <v>114</v>
      </c>
      <c r="AU2454" s="13" t="s">
        <v>66</v>
      </c>
    </row>
    <row r="2455" spans="2:65" s="1" customFormat="1" ht="16.5" customHeight="1">
      <c r="B2455" s="104"/>
      <c r="C2455" s="105" t="s">
        <v>2782</v>
      </c>
      <c r="D2455" s="105" t="s">
        <v>107</v>
      </c>
      <c r="E2455" s="106" t="s">
        <v>5440</v>
      </c>
      <c r="F2455" s="107" t="s">
        <v>5441</v>
      </c>
      <c r="G2455" s="108" t="s">
        <v>135</v>
      </c>
      <c r="H2455" s="109">
        <v>200</v>
      </c>
      <c r="I2455" s="110">
        <v>588</v>
      </c>
      <c r="J2455" s="110">
        <f>ROUND(I2455*H2455,2)</f>
        <v>117600</v>
      </c>
      <c r="K2455" s="107" t="s">
        <v>111</v>
      </c>
      <c r="L2455" s="25"/>
      <c r="M2455" s="111" t="s">
        <v>3</v>
      </c>
      <c r="N2455" s="112" t="s">
        <v>37</v>
      </c>
      <c r="O2455" s="113">
        <v>0</v>
      </c>
      <c r="P2455" s="113">
        <f>O2455*H2455</f>
        <v>0</v>
      </c>
      <c r="Q2455" s="113">
        <v>0</v>
      </c>
      <c r="R2455" s="113">
        <f>Q2455*H2455</f>
        <v>0</v>
      </c>
      <c r="S2455" s="113">
        <v>0</v>
      </c>
      <c r="T2455" s="114">
        <f>S2455*H2455</f>
        <v>0</v>
      </c>
      <c r="AR2455" s="115" t="s">
        <v>112</v>
      </c>
      <c r="AT2455" s="115" t="s">
        <v>107</v>
      </c>
      <c r="AU2455" s="115" t="s">
        <v>66</v>
      </c>
      <c r="AY2455" s="13" t="s">
        <v>113</v>
      </c>
      <c r="BE2455" s="116">
        <f>IF(N2455="základní",J2455,0)</f>
        <v>117600</v>
      </c>
      <c r="BF2455" s="116">
        <f>IF(N2455="snížená",J2455,0)</f>
        <v>0</v>
      </c>
      <c r="BG2455" s="116">
        <f>IF(N2455="zákl. přenesená",J2455,0)</f>
        <v>0</v>
      </c>
      <c r="BH2455" s="116">
        <f>IF(N2455="sníž. přenesená",J2455,0)</f>
        <v>0</v>
      </c>
      <c r="BI2455" s="116">
        <f>IF(N2455="nulová",J2455,0)</f>
        <v>0</v>
      </c>
      <c r="BJ2455" s="13" t="s">
        <v>74</v>
      </c>
      <c r="BK2455" s="116">
        <f>ROUND(I2455*H2455,2)</f>
        <v>117600</v>
      </c>
      <c r="BL2455" s="13" t="s">
        <v>112</v>
      </c>
      <c r="BM2455" s="115" t="s">
        <v>5442</v>
      </c>
    </row>
    <row r="2456" spans="2:65" s="1" customFormat="1" ht="19.5">
      <c r="B2456" s="25"/>
      <c r="D2456" s="117" t="s">
        <v>114</v>
      </c>
      <c r="F2456" s="118" t="s">
        <v>5443</v>
      </c>
      <c r="L2456" s="25"/>
      <c r="M2456" s="119"/>
      <c r="T2456" s="46"/>
      <c r="AT2456" s="13" t="s">
        <v>114</v>
      </c>
      <c r="AU2456" s="13" t="s">
        <v>66</v>
      </c>
    </row>
    <row r="2457" spans="2:65" s="1" customFormat="1" ht="16.5" customHeight="1">
      <c r="B2457" s="104"/>
      <c r="C2457" s="105" t="s">
        <v>5444</v>
      </c>
      <c r="D2457" s="105" t="s">
        <v>107</v>
      </c>
      <c r="E2457" s="106" t="s">
        <v>5445</v>
      </c>
      <c r="F2457" s="107" t="s">
        <v>5446</v>
      </c>
      <c r="G2457" s="108" t="s">
        <v>135</v>
      </c>
      <c r="H2457" s="109">
        <v>200</v>
      </c>
      <c r="I2457" s="110">
        <v>878</v>
      </c>
      <c r="J2457" s="110">
        <f>ROUND(I2457*H2457,2)</f>
        <v>175600</v>
      </c>
      <c r="K2457" s="107" t="s">
        <v>111</v>
      </c>
      <c r="L2457" s="25"/>
      <c r="M2457" s="111" t="s">
        <v>3</v>
      </c>
      <c r="N2457" s="112" t="s">
        <v>37</v>
      </c>
      <c r="O2457" s="113">
        <v>0</v>
      </c>
      <c r="P2457" s="113">
        <f>O2457*H2457</f>
        <v>0</v>
      </c>
      <c r="Q2457" s="113">
        <v>0</v>
      </c>
      <c r="R2457" s="113">
        <f>Q2457*H2457</f>
        <v>0</v>
      </c>
      <c r="S2457" s="113">
        <v>0</v>
      </c>
      <c r="T2457" s="114">
        <f>S2457*H2457</f>
        <v>0</v>
      </c>
      <c r="AR2457" s="115" t="s">
        <v>112</v>
      </c>
      <c r="AT2457" s="115" t="s">
        <v>107</v>
      </c>
      <c r="AU2457" s="115" t="s">
        <v>66</v>
      </c>
      <c r="AY2457" s="13" t="s">
        <v>113</v>
      </c>
      <c r="BE2457" s="116">
        <f>IF(N2457="základní",J2457,0)</f>
        <v>175600</v>
      </c>
      <c r="BF2457" s="116">
        <f>IF(N2457="snížená",J2457,0)</f>
        <v>0</v>
      </c>
      <c r="BG2457" s="116">
        <f>IF(N2457="zákl. přenesená",J2457,0)</f>
        <v>0</v>
      </c>
      <c r="BH2457" s="116">
        <f>IF(N2457="sníž. přenesená",J2457,0)</f>
        <v>0</v>
      </c>
      <c r="BI2457" s="116">
        <f>IF(N2457="nulová",J2457,0)</f>
        <v>0</v>
      </c>
      <c r="BJ2457" s="13" t="s">
        <v>74</v>
      </c>
      <c r="BK2457" s="116">
        <f>ROUND(I2457*H2457,2)</f>
        <v>175600</v>
      </c>
      <c r="BL2457" s="13" t="s">
        <v>112</v>
      </c>
      <c r="BM2457" s="115" t="s">
        <v>5447</v>
      </c>
    </row>
    <row r="2458" spans="2:65" s="1" customFormat="1" ht="19.5">
      <c r="B2458" s="25"/>
      <c r="D2458" s="117" t="s">
        <v>114</v>
      </c>
      <c r="F2458" s="118" t="s">
        <v>5448</v>
      </c>
      <c r="L2458" s="25"/>
      <c r="M2458" s="119"/>
      <c r="T2458" s="46"/>
      <c r="AT2458" s="13" t="s">
        <v>114</v>
      </c>
      <c r="AU2458" s="13" t="s">
        <v>66</v>
      </c>
    </row>
    <row r="2459" spans="2:65" s="1" customFormat="1" ht="16.5" customHeight="1">
      <c r="B2459" s="104"/>
      <c r="C2459" s="105" t="s">
        <v>2787</v>
      </c>
      <c r="D2459" s="105" t="s">
        <v>107</v>
      </c>
      <c r="E2459" s="106" t="s">
        <v>5449</v>
      </c>
      <c r="F2459" s="107" t="s">
        <v>5450</v>
      </c>
      <c r="G2459" s="108" t="s">
        <v>124</v>
      </c>
      <c r="H2459" s="109">
        <v>100</v>
      </c>
      <c r="I2459" s="110">
        <v>155</v>
      </c>
      <c r="J2459" s="110">
        <f>ROUND(I2459*H2459,2)</f>
        <v>15500</v>
      </c>
      <c r="K2459" s="107" t="s">
        <v>111</v>
      </c>
      <c r="L2459" s="25"/>
      <c r="M2459" s="111" t="s">
        <v>3</v>
      </c>
      <c r="N2459" s="112" t="s">
        <v>37</v>
      </c>
      <c r="O2459" s="113">
        <v>0</v>
      </c>
      <c r="P2459" s="113">
        <f>O2459*H2459</f>
        <v>0</v>
      </c>
      <c r="Q2459" s="113">
        <v>0</v>
      </c>
      <c r="R2459" s="113">
        <f>Q2459*H2459</f>
        <v>0</v>
      </c>
      <c r="S2459" s="113">
        <v>0</v>
      </c>
      <c r="T2459" s="114">
        <f>S2459*H2459</f>
        <v>0</v>
      </c>
      <c r="AR2459" s="115" t="s">
        <v>112</v>
      </c>
      <c r="AT2459" s="115" t="s">
        <v>107</v>
      </c>
      <c r="AU2459" s="115" t="s">
        <v>66</v>
      </c>
      <c r="AY2459" s="13" t="s">
        <v>113</v>
      </c>
      <c r="BE2459" s="116">
        <f>IF(N2459="základní",J2459,0)</f>
        <v>15500</v>
      </c>
      <c r="BF2459" s="116">
        <f>IF(N2459="snížená",J2459,0)</f>
        <v>0</v>
      </c>
      <c r="BG2459" s="116">
        <f>IF(N2459="zákl. přenesená",J2459,0)</f>
        <v>0</v>
      </c>
      <c r="BH2459" s="116">
        <f>IF(N2459="sníž. přenesená",J2459,0)</f>
        <v>0</v>
      </c>
      <c r="BI2459" s="116">
        <f>IF(N2459="nulová",J2459,0)</f>
        <v>0</v>
      </c>
      <c r="BJ2459" s="13" t="s">
        <v>74</v>
      </c>
      <c r="BK2459" s="116">
        <f>ROUND(I2459*H2459,2)</f>
        <v>15500</v>
      </c>
      <c r="BL2459" s="13" t="s">
        <v>112</v>
      </c>
      <c r="BM2459" s="115" t="s">
        <v>5451</v>
      </c>
    </row>
    <row r="2460" spans="2:65" s="1" customFormat="1" ht="29.25">
      <c r="B2460" s="25"/>
      <c r="D2460" s="117" t="s">
        <v>114</v>
      </c>
      <c r="F2460" s="118" t="s">
        <v>5452</v>
      </c>
      <c r="L2460" s="25"/>
      <c r="M2460" s="119"/>
      <c r="T2460" s="46"/>
      <c r="AT2460" s="13" t="s">
        <v>114</v>
      </c>
      <c r="AU2460" s="13" t="s">
        <v>66</v>
      </c>
    </row>
    <row r="2461" spans="2:65" s="1" customFormat="1" ht="16.5" customHeight="1">
      <c r="B2461" s="104"/>
      <c r="C2461" s="105" t="s">
        <v>5453</v>
      </c>
      <c r="D2461" s="105" t="s">
        <v>107</v>
      </c>
      <c r="E2461" s="106" t="s">
        <v>5454</v>
      </c>
      <c r="F2461" s="107" t="s">
        <v>5455</v>
      </c>
      <c r="G2461" s="108" t="s">
        <v>135</v>
      </c>
      <c r="H2461" s="109">
        <v>2</v>
      </c>
      <c r="I2461" s="110">
        <v>610</v>
      </c>
      <c r="J2461" s="110">
        <f>ROUND(I2461*H2461,2)</f>
        <v>1220</v>
      </c>
      <c r="K2461" s="107" t="s">
        <v>111</v>
      </c>
      <c r="L2461" s="25"/>
      <c r="M2461" s="111" t="s">
        <v>3</v>
      </c>
      <c r="N2461" s="112" t="s">
        <v>37</v>
      </c>
      <c r="O2461" s="113">
        <v>0</v>
      </c>
      <c r="P2461" s="113">
        <f>O2461*H2461</f>
        <v>0</v>
      </c>
      <c r="Q2461" s="113">
        <v>0</v>
      </c>
      <c r="R2461" s="113">
        <f>Q2461*H2461</f>
        <v>0</v>
      </c>
      <c r="S2461" s="113">
        <v>0</v>
      </c>
      <c r="T2461" s="114">
        <f>S2461*H2461</f>
        <v>0</v>
      </c>
      <c r="AR2461" s="115" t="s">
        <v>112</v>
      </c>
      <c r="AT2461" s="115" t="s">
        <v>107</v>
      </c>
      <c r="AU2461" s="115" t="s">
        <v>66</v>
      </c>
      <c r="AY2461" s="13" t="s">
        <v>113</v>
      </c>
      <c r="BE2461" s="116">
        <f>IF(N2461="základní",J2461,0)</f>
        <v>1220</v>
      </c>
      <c r="BF2461" s="116">
        <f>IF(N2461="snížená",J2461,0)</f>
        <v>0</v>
      </c>
      <c r="BG2461" s="116">
        <f>IF(N2461="zákl. přenesená",J2461,0)</f>
        <v>0</v>
      </c>
      <c r="BH2461" s="116">
        <f>IF(N2461="sníž. přenesená",J2461,0)</f>
        <v>0</v>
      </c>
      <c r="BI2461" s="116">
        <f>IF(N2461="nulová",J2461,0)</f>
        <v>0</v>
      </c>
      <c r="BJ2461" s="13" t="s">
        <v>74</v>
      </c>
      <c r="BK2461" s="116">
        <f>ROUND(I2461*H2461,2)</f>
        <v>1220</v>
      </c>
      <c r="BL2461" s="13" t="s">
        <v>112</v>
      </c>
      <c r="BM2461" s="115" t="s">
        <v>5456</v>
      </c>
    </row>
    <row r="2462" spans="2:65" s="1" customFormat="1" ht="29.25">
      <c r="B2462" s="25"/>
      <c r="D2462" s="117" t="s">
        <v>114</v>
      </c>
      <c r="F2462" s="118" t="s">
        <v>5457</v>
      </c>
      <c r="L2462" s="25"/>
      <c r="M2462" s="119"/>
      <c r="T2462" s="46"/>
      <c r="AT2462" s="13" t="s">
        <v>114</v>
      </c>
      <c r="AU2462" s="13" t="s">
        <v>66</v>
      </c>
    </row>
    <row r="2463" spans="2:65" s="1" customFormat="1" ht="16.5" customHeight="1">
      <c r="B2463" s="104"/>
      <c r="C2463" s="105" t="s">
        <v>2791</v>
      </c>
      <c r="D2463" s="105" t="s">
        <v>107</v>
      </c>
      <c r="E2463" s="106" t="s">
        <v>5458</v>
      </c>
      <c r="F2463" s="107" t="s">
        <v>5459</v>
      </c>
      <c r="G2463" s="108" t="s">
        <v>135</v>
      </c>
      <c r="H2463" s="109">
        <v>2</v>
      </c>
      <c r="I2463" s="110">
        <v>739</v>
      </c>
      <c r="J2463" s="110">
        <f>ROUND(I2463*H2463,2)</f>
        <v>1478</v>
      </c>
      <c r="K2463" s="107" t="s">
        <v>111</v>
      </c>
      <c r="L2463" s="25"/>
      <c r="M2463" s="111" t="s">
        <v>3</v>
      </c>
      <c r="N2463" s="112" t="s">
        <v>37</v>
      </c>
      <c r="O2463" s="113">
        <v>0</v>
      </c>
      <c r="P2463" s="113">
        <f>O2463*H2463</f>
        <v>0</v>
      </c>
      <c r="Q2463" s="113">
        <v>0</v>
      </c>
      <c r="R2463" s="113">
        <f>Q2463*H2463</f>
        <v>0</v>
      </c>
      <c r="S2463" s="113">
        <v>0</v>
      </c>
      <c r="T2463" s="114">
        <f>S2463*H2463</f>
        <v>0</v>
      </c>
      <c r="AR2463" s="115" t="s">
        <v>112</v>
      </c>
      <c r="AT2463" s="115" t="s">
        <v>107</v>
      </c>
      <c r="AU2463" s="115" t="s">
        <v>66</v>
      </c>
      <c r="AY2463" s="13" t="s">
        <v>113</v>
      </c>
      <c r="BE2463" s="116">
        <f>IF(N2463="základní",J2463,0)</f>
        <v>1478</v>
      </c>
      <c r="BF2463" s="116">
        <f>IF(N2463="snížená",J2463,0)</f>
        <v>0</v>
      </c>
      <c r="BG2463" s="116">
        <f>IF(N2463="zákl. přenesená",J2463,0)</f>
        <v>0</v>
      </c>
      <c r="BH2463" s="116">
        <f>IF(N2463="sníž. přenesená",J2463,0)</f>
        <v>0</v>
      </c>
      <c r="BI2463" s="116">
        <f>IF(N2463="nulová",J2463,0)</f>
        <v>0</v>
      </c>
      <c r="BJ2463" s="13" t="s">
        <v>74</v>
      </c>
      <c r="BK2463" s="116">
        <f>ROUND(I2463*H2463,2)</f>
        <v>1478</v>
      </c>
      <c r="BL2463" s="13" t="s">
        <v>112</v>
      </c>
      <c r="BM2463" s="115" t="s">
        <v>5460</v>
      </c>
    </row>
    <row r="2464" spans="2:65" s="1" customFormat="1" ht="29.25">
      <c r="B2464" s="25"/>
      <c r="D2464" s="117" t="s">
        <v>114</v>
      </c>
      <c r="F2464" s="118" t="s">
        <v>5461</v>
      </c>
      <c r="L2464" s="25"/>
      <c r="M2464" s="119"/>
      <c r="T2464" s="46"/>
      <c r="AT2464" s="13" t="s">
        <v>114</v>
      </c>
      <c r="AU2464" s="13" t="s">
        <v>66</v>
      </c>
    </row>
    <row r="2465" spans="2:65" s="1" customFormat="1" ht="16.5" customHeight="1">
      <c r="B2465" s="104"/>
      <c r="C2465" s="105" t="s">
        <v>5462</v>
      </c>
      <c r="D2465" s="105" t="s">
        <v>107</v>
      </c>
      <c r="E2465" s="106" t="s">
        <v>5463</v>
      </c>
      <c r="F2465" s="107" t="s">
        <v>5464</v>
      </c>
      <c r="G2465" s="108" t="s">
        <v>135</v>
      </c>
      <c r="H2465" s="109">
        <v>200</v>
      </c>
      <c r="I2465" s="110">
        <v>503</v>
      </c>
      <c r="J2465" s="110">
        <f>ROUND(I2465*H2465,2)</f>
        <v>100600</v>
      </c>
      <c r="K2465" s="107" t="s">
        <v>111</v>
      </c>
      <c r="L2465" s="25"/>
      <c r="M2465" s="111" t="s">
        <v>3</v>
      </c>
      <c r="N2465" s="112" t="s">
        <v>37</v>
      </c>
      <c r="O2465" s="113">
        <v>0</v>
      </c>
      <c r="P2465" s="113">
        <f>O2465*H2465</f>
        <v>0</v>
      </c>
      <c r="Q2465" s="113">
        <v>0</v>
      </c>
      <c r="R2465" s="113">
        <f>Q2465*H2465</f>
        <v>0</v>
      </c>
      <c r="S2465" s="113">
        <v>0</v>
      </c>
      <c r="T2465" s="114">
        <f>S2465*H2465</f>
        <v>0</v>
      </c>
      <c r="AR2465" s="115" t="s">
        <v>112</v>
      </c>
      <c r="AT2465" s="115" t="s">
        <v>107</v>
      </c>
      <c r="AU2465" s="115" t="s">
        <v>66</v>
      </c>
      <c r="AY2465" s="13" t="s">
        <v>113</v>
      </c>
      <c r="BE2465" s="116">
        <f>IF(N2465="základní",J2465,0)</f>
        <v>100600</v>
      </c>
      <c r="BF2465" s="116">
        <f>IF(N2465="snížená",J2465,0)</f>
        <v>0</v>
      </c>
      <c r="BG2465" s="116">
        <f>IF(N2465="zákl. přenesená",J2465,0)</f>
        <v>0</v>
      </c>
      <c r="BH2465" s="116">
        <f>IF(N2465="sníž. přenesená",J2465,0)</f>
        <v>0</v>
      </c>
      <c r="BI2465" s="116">
        <f>IF(N2465="nulová",J2465,0)</f>
        <v>0</v>
      </c>
      <c r="BJ2465" s="13" t="s">
        <v>74</v>
      </c>
      <c r="BK2465" s="116">
        <f>ROUND(I2465*H2465,2)</f>
        <v>100600</v>
      </c>
      <c r="BL2465" s="13" t="s">
        <v>112</v>
      </c>
      <c r="BM2465" s="115" t="s">
        <v>5465</v>
      </c>
    </row>
    <row r="2466" spans="2:65" s="1" customFormat="1" ht="29.25">
      <c r="B2466" s="25"/>
      <c r="D2466" s="117" t="s">
        <v>114</v>
      </c>
      <c r="F2466" s="118" t="s">
        <v>5466</v>
      </c>
      <c r="L2466" s="25"/>
      <c r="M2466" s="119"/>
      <c r="T2466" s="46"/>
      <c r="AT2466" s="13" t="s">
        <v>114</v>
      </c>
      <c r="AU2466" s="13" t="s">
        <v>66</v>
      </c>
    </row>
    <row r="2467" spans="2:65" s="1" customFormat="1" ht="16.5" customHeight="1">
      <c r="B2467" s="104"/>
      <c r="C2467" s="105" t="s">
        <v>2796</v>
      </c>
      <c r="D2467" s="105" t="s">
        <v>107</v>
      </c>
      <c r="E2467" s="106" t="s">
        <v>5467</v>
      </c>
      <c r="F2467" s="107" t="s">
        <v>5468</v>
      </c>
      <c r="G2467" s="108" t="s">
        <v>135</v>
      </c>
      <c r="H2467" s="109">
        <v>200</v>
      </c>
      <c r="I2467" s="110">
        <v>581</v>
      </c>
      <c r="J2467" s="110">
        <f>ROUND(I2467*H2467,2)</f>
        <v>116200</v>
      </c>
      <c r="K2467" s="107" t="s">
        <v>111</v>
      </c>
      <c r="L2467" s="25"/>
      <c r="M2467" s="111" t="s">
        <v>3</v>
      </c>
      <c r="N2467" s="112" t="s">
        <v>37</v>
      </c>
      <c r="O2467" s="113">
        <v>0</v>
      </c>
      <c r="P2467" s="113">
        <f>O2467*H2467</f>
        <v>0</v>
      </c>
      <c r="Q2467" s="113">
        <v>0</v>
      </c>
      <c r="R2467" s="113">
        <f>Q2467*H2467</f>
        <v>0</v>
      </c>
      <c r="S2467" s="113">
        <v>0</v>
      </c>
      <c r="T2467" s="114">
        <f>S2467*H2467</f>
        <v>0</v>
      </c>
      <c r="AR2467" s="115" t="s">
        <v>112</v>
      </c>
      <c r="AT2467" s="115" t="s">
        <v>107</v>
      </c>
      <c r="AU2467" s="115" t="s">
        <v>66</v>
      </c>
      <c r="AY2467" s="13" t="s">
        <v>113</v>
      </c>
      <c r="BE2467" s="116">
        <f>IF(N2467="základní",J2467,0)</f>
        <v>116200</v>
      </c>
      <c r="BF2467" s="116">
        <f>IF(N2467="snížená",J2467,0)</f>
        <v>0</v>
      </c>
      <c r="BG2467" s="116">
        <f>IF(N2467="zákl. přenesená",J2467,0)</f>
        <v>0</v>
      </c>
      <c r="BH2467" s="116">
        <f>IF(N2467="sníž. přenesená",J2467,0)</f>
        <v>0</v>
      </c>
      <c r="BI2467" s="116">
        <f>IF(N2467="nulová",J2467,0)</f>
        <v>0</v>
      </c>
      <c r="BJ2467" s="13" t="s">
        <v>74</v>
      </c>
      <c r="BK2467" s="116">
        <f>ROUND(I2467*H2467,2)</f>
        <v>116200</v>
      </c>
      <c r="BL2467" s="13" t="s">
        <v>112</v>
      </c>
      <c r="BM2467" s="115" t="s">
        <v>5469</v>
      </c>
    </row>
    <row r="2468" spans="2:65" s="1" customFormat="1" ht="29.25">
      <c r="B2468" s="25"/>
      <c r="D2468" s="117" t="s">
        <v>114</v>
      </c>
      <c r="F2468" s="118" t="s">
        <v>5470</v>
      </c>
      <c r="L2468" s="25"/>
      <c r="M2468" s="119"/>
      <c r="T2468" s="46"/>
      <c r="AT2468" s="13" t="s">
        <v>114</v>
      </c>
      <c r="AU2468" s="13" t="s">
        <v>66</v>
      </c>
    </row>
    <row r="2469" spans="2:65" s="1" customFormat="1" ht="21.75" customHeight="1">
      <c r="B2469" s="104"/>
      <c r="C2469" s="105" t="s">
        <v>5471</v>
      </c>
      <c r="D2469" s="105" t="s">
        <v>107</v>
      </c>
      <c r="E2469" s="106" t="s">
        <v>5472</v>
      </c>
      <c r="F2469" s="107" t="s">
        <v>5473</v>
      </c>
      <c r="G2469" s="108" t="s">
        <v>135</v>
      </c>
      <c r="H2469" s="109">
        <v>200</v>
      </c>
      <c r="I2469" s="110">
        <v>631</v>
      </c>
      <c r="J2469" s="110">
        <f>ROUND(I2469*H2469,2)</f>
        <v>126200</v>
      </c>
      <c r="K2469" s="107" t="s">
        <v>111</v>
      </c>
      <c r="L2469" s="25"/>
      <c r="M2469" s="111" t="s">
        <v>3</v>
      </c>
      <c r="N2469" s="112" t="s">
        <v>37</v>
      </c>
      <c r="O2469" s="113">
        <v>0</v>
      </c>
      <c r="P2469" s="113">
        <f>O2469*H2469</f>
        <v>0</v>
      </c>
      <c r="Q2469" s="113">
        <v>0</v>
      </c>
      <c r="R2469" s="113">
        <f>Q2469*H2469</f>
        <v>0</v>
      </c>
      <c r="S2469" s="113">
        <v>0</v>
      </c>
      <c r="T2469" s="114">
        <f>S2469*H2469</f>
        <v>0</v>
      </c>
      <c r="AR2469" s="115" t="s">
        <v>112</v>
      </c>
      <c r="AT2469" s="115" t="s">
        <v>107</v>
      </c>
      <c r="AU2469" s="115" t="s">
        <v>66</v>
      </c>
      <c r="AY2469" s="13" t="s">
        <v>113</v>
      </c>
      <c r="BE2469" s="116">
        <f>IF(N2469="základní",J2469,0)</f>
        <v>126200</v>
      </c>
      <c r="BF2469" s="116">
        <f>IF(N2469="snížená",J2469,0)</f>
        <v>0</v>
      </c>
      <c r="BG2469" s="116">
        <f>IF(N2469="zákl. přenesená",J2469,0)</f>
        <v>0</v>
      </c>
      <c r="BH2469" s="116">
        <f>IF(N2469="sníž. přenesená",J2469,0)</f>
        <v>0</v>
      </c>
      <c r="BI2469" s="116">
        <f>IF(N2469="nulová",J2469,0)</f>
        <v>0</v>
      </c>
      <c r="BJ2469" s="13" t="s">
        <v>74</v>
      </c>
      <c r="BK2469" s="116">
        <f>ROUND(I2469*H2469,2)</f>
        <v>126200</v>
      </c>
      <c r="BL2469" s="13" t="s">
        <v>112</v>
      </c>
      <c r="BM2469" s="115" t="s">
        <v>5474</v>
      </c>
    </row>
    <row r="2470" spans="2:65" s="1" customFormat="1" ht="29.25">
      <c r="B2470" s="25"/>
      <c r="D2470" s="117" t="s">
        <v>114</v>
      </c>
      <c r="F2470" s="118" t="s">
        <v>5475</v>
      </c>
      <c r="L2470" s="25"/>
      <c r="M2470" s="119"/>
      <c r="T2470" s="46"/>
      <c r="AT2470" s="13" t="s">
        <v>114</v>
      </c>
      <c r="AU2470" s="13" t="s">
        <v>66</v>
      </c>
    </row>
    <row r="2471" spans="2:65" s="1" customFormat="1" ht="21.75" customHeight="1">
      <c r="B2471" s="104"/>
      <c r="C2471" s="105" t="s">
        <v>2800</v>
      </c>
      <c r="D2471" s="105" t="s">
        <v>107</v>
      </c>
      <c r="E2471" s="106" t="s">
        <v>5476</v>
      </c>
      <c r="F2471" s="107" t="s">
        <v>5477</v>
      </c>
      <c r="G2471" s="108" t="s">
        <v>135</v>
      </c>
      <c r="H2471" s="109">
        <v>200</v>
      </c>
      <c r="I2471" s="110">
        <v>682</v>
      </c>
      <c r="J2471" s="110">
        <f>ROUND(I2471*H2471,2)</f>
        <v>136400</v>
      </c>
      <c r="K2471" s="107" t="s">
        <v>111</v>
      </c>
      <c r="L2471" s="25"/>
      <c r="M2471" s="111" t="s">
        <v>3</v>
      </c>
      <c r="N2471" s="112" t="s">
        <v>37</v>
      </c>
      <c r="O2471" s="113">
        <v>0</v>
      </c>
      <c r="P2471" s="113">
        <f>O2471*H2471</f>
        <v>0</v>
      </c>
      <c r="Q2471" s="113">
        <v>0</v>
      </c>
      <c r="R2471" s="113">
        <f>Q2471*H2471</f>
        <v>0</v>
      </c>
      <c r="S2471" s="113">
        <v>0</v>
      </c>
      <c r="T2471" s="114">
        <f>S2471*H2471</f>
        <v>0</v>
      </c>
      <c r="AR2471" s="115" t="s">
        <v>112</v>
      </c>
      <c r="AT2471" s="115" t="s">
        <v>107</v>
      </c>
      <c r="AU2471" s="115" t="s">
        <v>66</v>
      </c>
      <c r="AY2471" s="13" t="s">
        <v>113</v>
      </c>
      <c r="BE2471" s="116">
        <f>IF(N2471="základní",J2471,0)</f>
        <v>136400</v>
      </c>
      <c r="BF2471" s="116">
        <f>IF(N2471="snížená",J2471,0)</f>
        <v>0</v>
      </c>
      <c r="BG2471" s="116">
        <f>IF(N2471="zákl. přenesená",J2471,0)</f>
        <v>0</v>
      </c>
      <c r="BH2471" s="116">
        <f>IF(N2471="sníž. přenesená",J2471,0)</f>
        <v>0</v>
      </c>
      <c r="BI2471" s="116">
        <f>IF(N2471="nulová",J2471,0)</f>
        <v>0</v>
      </c>
      <c r="BJ2471" s="13" t="s">
        <v>74</v>
      </c>
      <c r="BK2471" s="116">
        <f>ROUND(I2471*H2471,2)</f>
        <v>136400</v>
      </c>
      <c r="BL2471" s="13" t="s">
        <v>112</v>
      </c>
      <c r="BM2471" s="115" t="s">
        <v>5478</v>
      </c>
    </row>
    <row r="2472" spans="2:65" s="1" customFormat="1" ht="29.25">
      <c r="B2472" s="25"/>
      <c r="D2472" s="117" t="s">
        <v>114</v>
      </c>
      <c r="F2472" s="118" t="s">
        <v>5479</v>
      </c>
      <c r="L2472" s="25"/>
      <c r="M2472" s="119"/>
      <c r="T2472" s="46"/>
      <c r="AT2472" s="13" t="s">
        <v>114</v>
      </c>
      <c r="AU2472" s="13" t="s">
        <v>66</v>
      </c>
    </row>
    <row r="2473" spans="2:65" s="1" customFormat="1" ht="16.5" customHeight="1">
      <c r="B2473" s="104"/>
      <c r="C2473" s="105" t="s">
        <v>5480</v>
      </c>
      <c r="D2473" s="105" t="s">
        <v>107</v>
      </c>
      <c r="E2473" s="106" t="s">
        <v>5481</v>
      </c>
      <c r="F2473" s="107" t="s">
        <v>5482</v>
      </c>
      <c r="G2473" s="108" t="s">
        <v>135</v>
      </c>
      <c r="H2473" s="109">
        <v>100</v>
      </c>
      <c r="I2473" s="110">
        <v>68.099999999999994</v>
      </c>
      <c r="J2473" s="110">
        <f>ROUND(I2473*H2473,2)</f>
        <v>6810</v>
      </c>
      <c r="K2473" s="107" t="s">
        <v>111</v>
      </c>
      <c r="L2473" s="25"/>
      <c r="M2473" s="111" t="s">
        <v>3</v>
      </c>
      <c r="N2473" s="112" t="s">
        <v>37</v>
      </c>
      <c r="O2473" s="113">
        <v>0</v>
      </c>
      <c r="P2473" s="113">
        <f>O2473*H2473</f>
        <v>0</v>
      </c>
      <c r="Q2473" s="113">
        <v>0</v>
      </c>
      <c r="R2473" s="113">
        <f>Q2473*H2473</f>
        <v>0</v>
      </c>
      <c r="S2473" s="113">
        <v>0</v>
      </c>
      <c r="T2473" s="114">
        <f>S2473*H2473</f>
        <v>0</v>
      </c>
      <c r="AR2473" s="115" t="s">
        <v>112</v>
      </c>
      <c r="AT2473" s="115" t="s">
        <v>107</v>
      </c>
      <c r="AU2473" s="115" t="s">
        <v>66</v>
      </c>
      <c r="AY2473" s="13" t="s">
        <v>113</v>
      </c>
      <c r="BE2473" s="116">
        <f>IF(N2473="základní",J2473,0)</f>
        <v>6810</v>
      </c>
      <c r="BF2473" s="116">
        <f>IF(N2473="snížená",J2473,0)</f>
        <v>0</v>
      </c>
      <c r="BG2473" s="116">
        <f>IF(N2473="zákl. přenesená",J2473,0)</f>
        <v>0</v>
      </c>
      <c r="BH2473" s="116">
        <f>IF(N2473="sníž. přenesená",J2473,0)</f>
        <v>0</v>
      </c>
      <c r="BI2473" s="116">
        <f>IF(N2473="nulová",J2473,0)</f>
        <v>0</v>
      </c>
      <c r="BJ2473" s="13" t="s">
        <v>74</v>
      </c>
      <c r="BK2473" s="116">
        <f>ROUND(I2473*H2473,2)</f>
        <v>6810</v>
      </c>
      <c r="BL2473" s="13" t="s">
        <v>112</v>
      </c>
      <c r="BM2473" s="115" t="s">
        <v>5483</v>
      </c>
    </row>
    <row r="2474" spans="2:65" s="1" customFormat="1" ht="19.5">
      <c r="B2474" s="25"/>
      <c r="D2474" s="117" t="s">
        <v>114</v>
      </c>
      <c r="F2474" s="118" t="s">
        <v>5484</v>
      </c>
      <c r="L2474" s="25"/>
      <c r="M2474" s="119"/>
      <c r="T2474" s="46"/>
      <c r="AT2474" s="13" t="s">
        <v>114</v>
      </c>
      <c r="AU2474" s="13" t="s">
        <v>66</v>
      </c>
    </row>
    <row r="2475" spans="2:65" s="1" customFormat="1" ht="16.5" customHeight="1">
      <c r="B2475" s="104"/>
      <c r="C2475" s="105" t="s">
        <v>2805</v>
      </c>
      <c r="D2475" s="105" t="s">
        <v>107</v>
      </c>
      <c r="E2475" s="106" t="s">
        <v>5485</v>
      </c>
      <c r="F2475" s="107" t="s">
        <v>5486</v>
      </c>
      <c r="G2475" s="108" t="s">
        <v>135</v>
      </c>
      <c r="H2475" s="109">
        <v>2</v>
      </c>
      <c r="I2475" s="110">
        <v>124</v>
      </c>
      <c r="J2475" s="110">
        <f>ROUND(I2475*H2475,2)</f>
        <v>248</v>
      </c>
      <c r="K2475" s="107" t="s">
        <v>111</v>
      </c>
      <c r="L2475" s="25"/>
      <c r="M2475" s="111" t="s">
        <v>3</v>
      </c>
      <c r="N2475" s="112" t="s">
        <v>37</v>
      </c>
      <c r="O2475" s="113">
        <v>0</v>
      </c>
      <c r="P2475" s="113">
        <f>O2475*H2475</f>
        <v>0</v>
      </c>
      <c r="Q2475" s="113">
        <v>0</v>
      </c>
      <c r="R2475" s="113">
        <f>Q2475*H2475</f>
        <v>0</v>
      </c>
      <c r="S2475" s="113">
        <v>0</v>
      </c>
      <c r="T2475" s="114">
        <f>S2475*H2475</f>
        <v>0</v>
      </c>
      <c r="AR2475" s="115" t="s">
        <v>112</v>
      </c>
      <c r="AT2475" s="115" t="s">
        <v>107</v>
      </c>
      <c r="AU2475" s="115" t="s">
        <v>66</v>
      </c>
      <c r="AY2475" s="13" t="s">
        <v>113</v>
      </c>
      <c r="BE2475" s="116">
        <f>IF(N2475="základní",J2475,0)</f>
        <v>248</v>
      </c>
      <c r="BF2475" s="116">
        <f>IF(N2475="snížená",J2475,0)</f>
        <v>0</v>
      </c>
      <c r="BG2475" s="116">
        <f>IF(N2475="zákl. přenesená",J2475,0)</f>
        <v>0</v>
      </c>
      <c r="BH2475" s="116">
        <f>IF(N2475="sníž. přenesená",J2475,0)</f>
        <v>0</v>
      </c>
      <c r="BI2475" s="116">
        <f>IF(N2475="nulová",J2475,0)</f>
        <v>0</v>
      </c>
      <c r="BJ2475" s="13" t="s">
        <v>74</v>
      </c>
      <c r="BK2475" s="116">
        <f>ROUND(I2475*H2475,2)</f>
        <v>248</v>
      </c>
      <c r="BL2475" s="13" t="s">
        <v>112</v>
      </c>
      <c r="BM2475" s="115" t="s">
        <v>5487</v>
      </c>
    </row>
    <row r="2476" spans="2:65" s="1" customFormat="1" ht="19.5">
      <c r="B2476" s="25"/>
      <c r="D2476" s="117" t="s">
        <v>114</v>
      </c>
      <c r="F2476" s="118" t="s">
        <v>5488</v>
      </c>
      <c r="L2476" s="25"/>
      <c r="M2476" s="119"/>
      <c r="T2476" s="46"/>
      <c r="AT2476" s="13" t="s">
        <v>114</v>
      </c>
      <c r="AU2476" s="13" t="s">
        <v>66</v>
      </c>
    </row>
    <row r="2477" spans="2:65" s="1" customFormat="1" ht="16.5" customHeight="1">
      <c r="B2477" s="104"/>
      <c r="C2477" s="105" t="s">
        <v>5489</v>
      </c>
      <c r="D2477" s="105" t="s">
        <v>107</v>
      </c>
      <c r="E2477" s="106" t="s">
        <v>5490</v>
      </c>
      <c r="F2477" s="107" t="s">
        <v>5491</v>
      </c>
      <c r="G2477" s="108" t="s">
        <v>124</v>
      </c>
      <c r="H2477" s="109">
        <v>2</v>
      </c>
      <c r="I2477" s="110">
        <v>188</v>
      </c>
      <c r="J2477" s="110">
        <f>ROUND(I2477*H2477,2)</f>
        <v>376</v>
      </c>
      <c r="K2477" s="107" t="s">
        <v>111</v>
      </c>
      <c r="L2477" s="25"/>
      <c r="M2477" s="111" t="s">
        <v>3</v>
      </c>
      <c r="N2477" s="112" t="s">
        <v>37</v>
      </c>
      <c r="O2477" s="113">
        <v>0</v>
      </c>
      <c r="P2477" s="113">
        <f>O2477*H2477</f>
        <v>0</v>
      </c>
      <c r="Q2477" s="113">
        <v>0</v>
      </c>
      <c r="R2477" s="113">
        <f>Q2477*H2477</f>
        <v>0</v>
      </c>
      <c r="S2477" s="113">
        <v>0</v>
      </c>
      <c r="T2477" s="114">
        <f>S2477*H2477</f>
        <v>0</v>
      </c>
      <c r="AR2477" s="115" t="s">
        <v>112</v>
      </c>
      <c r="AT2477" s="115" t="s">
        <v>107</v>
      </c>
      <c r="AU2477" s="115" t="s">
        <v>66</v>
      </c>
      <c r="AY2477" s="13" t="s">
        <v>113</v>
      </c>
      <c r="BE2477" s="116">
        <f>IF(N2477="základní",J2477,0)</f>
        <v>376</v>
      </c>
      <c r="BF2477" s="116">
        <f>IF(N2477="snížená",J2477,0)</f>
        <v>0</v>
      </c>
      <c r="BG2477" s="116">
        <f>IF(N2477="zákl. přenesená",J2477,0)</f>
        <v>0</v>
      </c>
      <c r="BH2477" s="116">
        <f>IF(N2477="sníž. přenesená",J2477,0)</f>
        <v>0</v>
      </c>
      <c r="BI2477" s="116">
        <f>IF(N2477="nulová",J2477,0)</f>
        <v>0</v>
      </c>
      <c r="BJ2477" s="13" t="s">
        <v>74</v>
      </c>
      <c r="BK2477" s="116">
        <f>ROUND(I2477*H2477,2)</f>
        <v>376</v>
      </c>
      <c r="BL2477" s="13" t="s">
        <v>112</v>
      </c>
      <c r="BM2477" s="115" t="s">
        <v>5492</v>
      </c>
    </row>
    <row r="2478" spans="2:65" s="1" customFormat="1" ht="19.5">
      <c r="B2478" s="25"/>
      <c r="D2478" s="117" t="s">
        <v>114</v>
      </c>
      <c r="F2478" s="118" t="s">
        <v>5493</v>
      </c>
      <c r="L2478" s="25"/>
      <c r="M2478" s="119"/>
      <c r="T2478" s="46"/>
      <c r="AT2478" s="13" t="s">
        <v>114</v>
      </c>
      <c r="AU2478" s="13" t="s">
        <v>66</v>
      </c>
    </row>
    <row r="2479" spans="2:65" s="1" customFormat="1" ht="16.5" customHeight="1">
      <c r="B2479" s="104"/>
      <c r="C2479" s="105" t="s">
        <v>2809</v>
      </c>
      <c r="D2479" s="105" t="s">
        <v>107</v>
      </c>
      <c r="E2479" s="106" t="s">
        <v>5494</v>
      </c>
      <c r="F2479" s="107" t="s">
        <v>5495</v>
      </c>
      <c r="G2479" s="108" t="s">
        <v>135</v>
      </c>
      <c r="H2479" s="109">
        <v>2</v>
      </c>
      <c r="I2479" s="110">
        <v>345</v>
      </c>
      <c r="J2479" s="110">
        <f>ROUND(I2479*H2479,2)</f>
        <v>690</v>
      </c>
      <c r="K2479" s="107" t="s">
        <v>111</v>
      </c>
      <c r="L2479" s="25"/>
      <c r="M2479" s="111" t="s">
        <v>3</v>
      </c>
      <c r="N2479" s="112" t="s">
        <v>37</v>
      </c>
      <c r="O2479" s="113">
        <v>0</v>
      </c>
      <c r="P2479" s="113">
        <f>O2479*H2479</f>
        <v>0</v>
      </c>
      <c r="Q2479" s="113">
        <v>0</v>
      </c>
      <c r="R2479" s="113">
        <f>Q2479*H2479</f>
        <v>0</v>
      </c>
      <c r="S2479" s="113">
        <v>0</v>
      </c>
      <c r="T2479" s="114">
        <f>S2479*H2479</f>
        <v>0</v>
      </c>
      <c r="AR2479" s="115" t="s">
        <v>112</v>
      </c>
      <c r="AT2479" s="115" t="s">
        <v>107</v>
      </c>
      <c r="AU2479" s="115" t="s">
        <v>66</v>
      </c>
      <c r="AY2479" s="13" t="s">
        <v>113</v>
      </c>
      <c r="BE2479" s="116">
        <f>IF(N2479="základní",J2479,0)</f>
        <v>690</v>
      </c>
      <c r="BF2479" s="116">
        <f>IF(N2479="snížená",J2479,0)</f>
        <v>0</v>
      </c>
      <c r="BG2479" s="116">
        <f>IF(N2479="zákl. přenesená",J2479,0)</f>
        <v>0</v>
      </c>
      <c r="BH2479" s="116">
        <f>IF(N2479="sníž. přenesená",J2479,0)</f>
        <v>0</v>
      </c>
      <c r="BI2479" s="116">
        <f>IF(N2479="nulová",J2479,0)</f>
        <v>0</v>
      </c>
      <c r="BJ2479" s="13" t="s">
        <v>74</v>
      </c>
      <c r="BK2479" s="116">
        <f>ROUND(I2479*H2479,2)</f>
        <v>690</v>
      </c>
      <c r="BL2479" s="13" t="s">
        <v>112</v>
      </c>
      <c r="BM2479" s="115" t="s">
        <v>5496</v>
      </c>
    </row>
    <row r="2480" spans="2:65" s="1" customFormat="1" ht="19.5">
      <c r="B2480" s="25"/>
      <c r="D2480" s="117" t="s">
        <v>114</v>
      </c>
      <c r="F2480" s="118" t="s">
        <v>5497</v>
      </c>
      <c r="L2480" s="25"/>
      <c r="M2480" s="119"/>
      <c r="T2480" s="46"/>
      <c r="AT2480" s="13" t="s">
        <v>114</v>
      </c>
      <c r="AU2480" s="13" t="s">
        <v>66</v>
      </c>
    </row>
    <row r="2481" spans="2:65" s="1" customFormat="1" ht="16.5" customHeight="1">
      <c r="B2481" s="104"/>
      <c r="C2481" s="105" t="s">
        <v>5498</v>
      </c>
      <c r="D2481" s="105" t="s">
        <v>107</v>
      </c>
      <c r="E2481" s="106" t="s">
        <v>5499</v>
      </c>
      <c r="F2481" s="107" t="s">
        <v>5500</v>
      </c>
      <c r="G2481" s="108" t="s">
        <v>124</v>
      </c>
      <c r="H2481" s="109">
        <v>2</v>
      </c>
      <c r="I2481" s="110">
        <v>162</v>
      </c>
      <c r="J2481" s="110">
        <f>ROUND(I2481*H2481,2)</f>
        <v>324</v>
      </c>
      <c r="K2481" s="107" t="s">
        <v>111</v>
      </c>
      <c r="L2481" s="25"/>
      <c r="M2481" s="111" t="s">
        <v>3</v>
      </c>
      <c r="N2481" s="112" t="s">
        <v>37</v>
      </c>
      <c r="O2481" s="113">
        <v>0</v>
      </c>
      <c r="P2481" s="113">
        <f>O2481*H2481</f>
        <v>0</v>
      </c>
      <c r="Q2481" s="113">
        <v>0</v>
      </c>
      <c r="R2481" s="113">
        <f>Q2481*H2481</f>
        <v>0</v>
      </c>
      <c r="S2481" s="113">
        <v>0</v>
      </c>
      <c r="T2481" s="114">
        <f>S2481*H2481</f>
        <v>0</v>
      </c>
      <c r="AR2481" s="115" t="s">
        <v>112</v>
      </c>
      <c r="AT2481" s="115" t="s">
        <v>107</v>
      </c>
      <c r="AU2481" s="115" t="s">
        <v>66</v>
      </c>
      <c r="AY2481" s="13" t="s">
        <v>113</v>
      </c>
      <c r="BE2481" s="116">
        <f>IF(N2481="základní",J2481,0)</f>
        <v>324</v>
      </c>
      <c r="BF2481" s="116">
        <f>IF(N2481="snížená",J2481,0)</f>
        <v>0</v>
      </c>
      <c r="BG2481" s="116">
        <f>IF(N2481="zákl. přenesená",J2481,0)</f>
        <v>0</v>
      </c>
      <c r="BH2481" s="116">
        <f>IF(N2481="sníž. přenesená",J2481,0)</f>
        <v>0</v>
      </c>
      <c r="BI2481" s="116">
        <f>IF(N2481="nulová",J2481,0)</f>
        <v>0</v>
      </c>
      <c r="BJ2481" s="13" t="s">
        <v>74</v>
      </c>
      <c r="BK2481" s="116">
        <f>ROUND(I2481*H2481,2)</f>
        <v>324</v>
      </c>
      <c r="BL2481" s="13" t="s">
        <v>112</v>
      </c>
      <c r="BM2481" s="115" t="s">
        <v>5501</v>
      </c>
    </row>
    <row r="2482" spans="2:65" s="1" customFormat="1" ht="19.5">
      <c r="B2482" s="25"/>
      <c r="D2482" s="117" t="s">
        <v>114</v>
      </c>
      <c r="F2482" s="118" t="s">
        <v>5502</v>
      </c>
      <c r="L2482" s="25"/>
      <c r="M2482" s="119"/>
      <c r="T2482" s="46"/>
      <c r="AT2482" s="13" t="s">
        <v>114</v>
      </c>
      <c r="AU2482" s="13" t="s">
        <v>66</v>
      </c>
    </row>
    <row r="2483" spans="2:65" s="1" customFormat="1" ht="16.5" customHeight="1">
      <c r="B2483" s="104"/>
      <c r="C2483" s="105" t="s">
        <v>2814</v>
      </c>
      <c r="D2483" s="105" t="s">
        <v>107</v>
      </c>
      <c r="E2483" s="106" t="s">
        <v>5503</v>
      </c>
      <c r="F2483" s="107" t="s">
        <v>5504</v>
      </c>
      <c r="G2483" s="108" t="s">
        <v>110</v>
      </c>
      <c r="H2483" s="109">
        <v>2</v>
      </c>
      <c r="I2483" s="110">
        <v>2320</v>
      </c>
      <c r="J2483" s="110">
        <f>ROUND(I2483*H2483,2)</f>
        <v>4640</v>
      </c>
      <c r="K2483" s="107" t="s">
        <v>111</v>
      </c>
      <c r="L2483" s="25"/>
      <c r="M2483" s="111" t="s">
        <v>3</v>
      </c>
      <c r="N2483" s="112" t="s">
        <v>37</v>
      </c>
      <c r="O2483" s="113">
        <v>0</v>
      </c>
      <c r="P2483" s="113">
        <f>O2483*H2483</f>
        <v>0</v>
      </c>
      <c r="Q2483" s="113">
        <v>0</v>
      </c>
      <c r="R2483" s="113">
        <f>Q2483*H2483</f>
        <v>0</v>
      </c>
      <c r="S2483" s="113">
        <v>0</v>
      </c>
      <c r="T2483" s="114">
        <f>S2483*H2483</f>
        <v>0</v>
      </c>
      <c r="AR2483" s="115" t="s">
        <v>112</v>
      </c>
      <c r="AT2483" s="115" t="s">
        <v>107</v>
      </c>
      <c r="AU2483" s="115" t="s">
        <v>66</v>
      </c>
      <c r="AY2483" s="13" t="s">
        <v>113</v>
      </c>
      <c r="BE2483" s="116">
        <f>IF(N2483="základní",J2483,0)</f>
        <v>4640</v>
      </c>
      <c r="BF2483" s="116">
        <f>IF(N2483="snížená",J2483,0)</f>
        <v>0</v>
      </c>
      <c r="BG2483" s="116">
        <f>IF(N2483="zákl. přenesená",J2483,0)</f>
        <v>0</v>
      </c>
      <c r="BH2483" s="116">
        <f>IF(N2483="sníž. přenesená",J2483,0)</f>
        <v>0</v>
      </c>
      <c r="BI2483" s="116">
        <f>IF(N2483="nulová",J2483,0)</f>
        <v>0</v>
      </c>
      <c r="BJ2483" s="13" t="s">
        <v>74</v>
      </c>
      <c r="BK2483" s="116">
        <f>ROUND(I2483*H2483,2)</f>
        <v>4640</v>
      </c>
      <c r="BL2483" s="13" t="s">
        <v>112</v>
      </c>
      <c r="BM2483" s="115" t="s">
        <v>5505</v>
      </c>
    </row>
    <row r="2484" spans="2:65" s="1" customFormat="1" ht="19.5">
      <c r="B2484" s="25"/>
      <c r="D2484" s="117" t="s">
        <v>114</v>
      </c>
      <c r="F2484" s="118" t="s">
        <v>5506</v>
      </c>
      <c r="L2484" s="25"/>
      <c r="M2484" s="119"/>
      <c r="T2484" s="46"/>
      <c r="AT2484" s="13" t="s">
        <v>114</v>
      </c>
      <c r="AU2484" s="13" t="s">
        <v>66</v>
      </c>
    </row>
    <row r="2485" spans="2:65" s="1" customFormat="1" ht="16.5" customHeight="1">
      <c r="B2485" s="104"/>
      <c r="C2485" s="105" t="s">
        <v>5507</v>
      </c>
      <c r="D2485" s="105" t="s">
        <v>107</v>
      </c>
      <c r="E2485" s="106" t="s">
        <v>5508</v>
      </c>
      <c r="F2485" s="107" t="s">
        <v>5509</v>
      </c>
      <c r="G2485" s="108" t="s">
        <v>124</v>
      </c>
      <c r="H2485" s="109">
        <v>2</v>
      </c>
      <c r="I2485" s="110">
        <v>92.8</v>
      </c>
      <c r="J2485" s="110">
        <f>ROUND(I2485*H2485,2)</f>
        <v>185.6</v>
      </c>
      <c r="K2485" s="107" t="s">
        <v>111</v>
      </c>
      <c r="L2485" s="25"/>
      <c r="M2485" s="111" t="s">
        <v>3</v>
      </c>
      <c r="N2485" s="112" t="s">
        <v>37</v>
      </c>
      <c r="O2485" s="113">
        <v>0</v>
      </c>
      <c r="P2485" s="113">
        <f>O2485*H2485</f>
        <v>0</v>
      </c>
      <c r="Q2485" s="113">
        <v>0</v>
      </c>
      <c r="R2485" s="113">
        <f>Q2485*H2485</f>
        <v>0</v>
      </c>
      <c r="S2485" s="113">
        <v>0</v>
      </c>
      <c r="T2485" s="114">
        <f>S2485*H2485</f>
        <v>0</v>
      </c>
      <c r="AR2485" s="115" t="s">
        <v>112</v>
      </c>
      <c r="AT2485" s="115" t="s">
        <v>107</v>
      </c>
      <c r="AU2485" s="115" t="s">
        <v>66</v>
      </c>
      <c r="AY2485" s="13" t="s">
        <v>113</v>
      </c>
      <c r="BE2485" s="116">
        <f>IF(N2485="základní",J2485,0)</f>
        <v>185.6</v>
      </c>
      <c r="BF2485" s="116">
        <f>IF(N2485="snížená",J2485,0)</f>
        <v>0</v>
      </c>
      <c r="BG2485" s="116">
        <f>IF(N2485="zákl. přenesená",J2485,0)</f>
        <v>0</v>
      </c>
      <c r="BH2485" s="116">
        <f>IF(N2485="sníž. přenesená",J2485,0)</f>
        <v>0</v>
      </c>
      <c r="BI2485" s="116">
        <f>IF(N2485="nulová",J2485,0)</f>
        <v>0</v>
      </c>
      <c r="BJ2485" s="13" t="s">
        <v>74</v>
      </c>
      <c r="BK2485" s="116">
        <f>ROUND(I2485*H2485,2)</f>
        <v>185.6</v>
      </c>
      <c r="BL2485" s="13" t="s">
        <v>112</v>
      </c>
      <c r="BM2485" s="115" t="s">
        <v>5510</v>
      </c>
    </row>
    <row r="2486" spans="2:65" s="1" customFormat="1" ht="29.25">
      <c r="B2486" s="25"/>
      <c r="D2486" s="117" t="s">
        <v>114</v>
      </c>
      <c r="F2486" s="118" t="s">
        <v>5511</v>
      </c>
      <c r="L2486" s="25"/>
      <c r="M2486" s="119"/>
      <c r="T2486" s="46"/>
      <c r="AT2486" s="13" t="s">
        <v>114</v>
      </c>
      <c r="AU2486" s="13" t="s">
        <v>66</v>
      </c>
    </row>
    <row r="2487" spans="2:65" s="1" customFormat="1" ht="16.5" customHeight="1">
      <c r="B2487" s="104"/>
      <c r="C2487" s="105" t="s">
        <v>2818</v>
      </c>
      <c r="D2487" s="105" t="s">
        <v>107</v>
      </c>
      <c r="E2487" s="106" t="s">
        <v>5512</v>
      </c>
      <c r="F2487" s="107" t="s">
        <v>5513</v>
      </c>
      <c r="G2487" s="108" t="s">
        <v>110</v>
      </c>
      <c r="H2487" s="109">
        <v>2</v>
      </c>
      <c r="I2487" s="110">
        <v>386</v>
      </c>
      <c r="J2487" s="110">
        <f>ROUND(I2487*H2487,2)</f>
        <v>772</v>
      </c>
      <c r="K2487" s="107" t="s">
        <v>111</v>
      </c>
      <c r="L2487" s="25"/>
      <c r="M2487" s="111" t="s">
        <v>3</v>
      </c>
      <c r="N2487" s="112" t="s">
        <v>37</v>
      </c>
      <c r="O2487" s="113">
        <v>0</v>
      </c>
      <c r="P2487" s="113">
        <f>O2487*H2487</f>
        <v>0</v>
      </c>
      <c r="Q2487" s="113">
        <v>0</v>
      </c>
      <c r="R2487" s="113">
        <f>Q2487*H2487</f>
        <v>0</v>
      </c>
      <c r="S2487" s="113">
        <v>0</v>
      </c>
      <c r="T2487" s="114">
        <f>S2487*H2487</f>
        <v>0</v>
      </c>
      <c r="AR2487" s="115" t="s">
        <v>112</v>
      </c>
      <c r="AT2487" s="115" t="s">
        <v>107</v>
      </c>
      <c r="AU2487" s="115" t="s">
        <v>66</v>
      </c>
      <c r="AY2487" s="13" t="s">
        <v>113</v>
      </c>
      <c r="BE2487" s="116">
        <f>IF(N2487="základní",J2487,0)</f>
        <v>772</v>
      </c>
      <c r="BF2487" s="116">
        <f>IF(N2487="snížená",J2487,0)</f>
        <v>0</v>
      </c>
      <c r="BG2487" s="116">
        <f>IF(N2487="zákl. přenesená",J2487,0)</f>
        <v>0</v>
      </c>
      <c r="BH2487" s="116">
        <f>IF(N2487="sníž. přenesená",J2487,0)</f>
        <v>0</v>
      </c>
      <c r="BI2487" s="116">
        <f>IF(N2487="nulová",J2487,0)</f>
        <v>0</v>
      </c>
      <c r="BJ2487" s="13" t="s">
        <v>74</v>
      </c>
      <c r="BK2487" s="116">
        <f>ROUND(I2487*H2487,2)</f>
        <v>772</v>
      </c>
      <c r="BL2487" s="13" t="s">
        <v>112</v>
      </c>
      <c r="BM2487" s="115" t="s">
        <v>5514</v>
      </c>
    </row>
    <row r="2488" spans="2:65" s="1" customFormat="1" ht="29.25">
      <c r="B2488" s="25"/>
      <c r="D2488" s="117" t="s">
        <v>114</v>
      </c>
      <c r="F2488" s="118" t="s">
        <v>5515</v>
      </c>
      <c r="L2488" s="25"/>
      <c r="M2488" s="119"/>
      <c r="T2488" s="46"/>
      <c r="AT2488" s="13" t="s">
        <v>114</v>
      </c>
      <c r="AU2488" s="13" t="s">
        <v>66</v>
      </c>
    </row>
    <row r="2489" spans="2:65" s="1" customFormat="1" ht="16.5" customHeight="1">
      <c r="B2489" s="104"/>
      <c r="C2489" s="105" t="s">
        <v>5516</v>
      </c>
      <c r="D2489" s="105" t="s">
        <v>107</v>
      </c>
      <c r="E2489" s="106" t="s">
        <v>5517</v>
      </c>
      <c r="F2489" s="107" t="s">
        <v>5518</v>
      </c>
      <c r="G2489" s="108" t="s">
        <v>110</v>
      </c>
      <c r="H2489" s="109">
        <v>2</v>
      </c>
      <c r="I2489" s="110">
        <v>386</v>
      </c>
      <c r="J2489" s="110">
        <f>ROUND(I2489*H2489,2)</f>
        <v>772</v>
      </c>
      <c r="K2489" s="107" t="s">
        <v>111</v>
      </c>
      <c r="L2489" s="25"/>
      <c r="M2489" s="111" t="s">
        <v>3</v>
      </c>
      <c r="N2489" s="112" t="s">
        <v>37</v>
      </c>
      <c r="O2489" s="113">
        <v>0</v>
      </c>
      <c r="P2489" s="113">
        <f>O2489*H2489</f>
        <v>0</v>
      </c>
      <c r="Q2489" s="113">
        <v>0</v>
      </c>
      <c r="R2489" s="113">
        <f>Q2489*H2489</f>
        <v>0</v>
      </c>
      <c r="S2489" s="113">
        <v>0</v>
      </c>
      <c r="T2489" s="114">
        <f>S2489*H2489</f>
        <v>0</v>
      </c>
      <c r="AR2489" s="115" t="s">
        <v>112</v>
      </c>
      <c r="AT2489" s="115" t="s">
        <v>107</v>
      </c>
      <c r="AU2489" s="115" t="s">
        <v>66</v>
      </c>
      <c r="AY2489" s="13" t="s">
        <v>113</v>
      </c>
      <c r="BE2489" s="116">
        <f>IF(N2489="základní",J2489,0)</f>
        <v>772</v>
      </c>
      <c r="BF2489" s="116">
        <f>IF(N2489="snížená",J2489,0)</f>
        <v>0</v>
      </c>
      <c r="BG2489" s="116">
        <f>IF(N2489="zákl. přenesená",J2489,0)</f>
        <v>0</v>
      </c>
      <c r="BH2489" s="116">
        <f>IF(N2489="sníž. přenesená",J2489,0)</f>
        <v>0</v>
      </c>
      <c r="BI2489" s="116">
        <f>IF(N2489="nulová",J2489,0)</f>
        <v>0</v>
      </c>
      <c r="BJ2489" s="13" t="s">
        <v>74</v>
      </c>
      <c r="BK2489" s="116">
        <f>ROUND(I2489*H2489,2)</f>
        <v>772</v>
      </c>
      <c r="BL2489" s="13" t="s">
        <v>112</v>
      </c>
      <c r="BM2489" s="115" t="s">
        <v>5519</v>
      </c>
    </row>
    <row r="2490" spans="2:65" s="1" customFormat="1" ht="29.25">
      <c r="B2490" s="25"/>
      <c r="D2490" s="117" t="s">
        <v>114</v>
      </c>
      <c r="F2490" s="118" t="s">
        <v>5520</v>
      </c>
      <c r="L2490" s="25"/>
      <c r="M2490" s="119"/>
      <c r="T2490" s="46"/>
      <c r="AT2490" s="13" t="s">
        <v>114</v>
      </c>
      <c r="AU2490" s="13" t="s">
        <v>66</v>
      </c>
    </row>
    <row r="2491" spans="2:65" s="1" customFormat="1" ht="16.5" customHeight="1">
      <c r="B2491" s="104"/>
      <c r="C2491" s="105" t="s">
        <v>2823</v>
      </c>
      <c r="D2491" s="105" t="s">
        <v>107</v>
      </c>
      <c r="E2491" s="106" t="s">
        <v>5521</v>
      </c>
      <c r="F2491" s="107" t="s">
        <v>5522</v>
      </c>
      <c r="G2491" s="108" t="s">
        <v>110</v>
      </c>
      <c r="H2491" s="109">
        <v>2</v>
      </c>
      <c r="I2491" s="110">
        <v>379</v>
      </c>
      <c r="J2491" s="110">
        <f>ROUND(I2491*H2491,2)</f>
        <v>758</v>
      </c>
      <c r="K2491" s="107" t="s">
        <v>111</v>
      </c>
      <c r="L2491" s="25"/>
      <c r="M2491" s="111" t="s">
        <v>3</v>
      </c>
      <c r="N2491" s="112" t="s">
        <v>37</v>
      </c>
      <c r="O2491" s="113">
        <v>0</v>
      </c>
      <c r="P2491" s="113">
        <f>O2491*H2491</f>
        <v>0</v>
      </c>
      <c r="Q2491" s="113">
        <v>0</v>
      </c>
      <c r="R2491" s="113">
        <f>Q2491*H2491</f>
        <v>0</v>
      </c>
      <c r="S2491" s="113">
        <v>0</v>
      </c>
      <c r="T2491" s="114">
        <f>S2491*H2491</f>
        <v>0</v>
      </c>
      <c r="AR2491" s="115" t="s">
        <v>112</v>
      </c>
      <c r="AT2491" s="115" t="s">
        <v>107</v>
      </c>
      <c r="AU2491" s="115" t="s">
        <v>66</v>
      </c>
      <c r="AY2491" s="13" t="s">
        <v>113</v>
      </c>
      <c r="BE2491" s="116">
        <f>IF(N2491="základní",J2491,0)</f>
        <v>758</v>
      </c>
      <c r="BF2491" s="116">
        <f>IF(N2491="snížená",J2491,0)</f>
        <v>0</v>
      </c>
      <c r="BG2491" s="116">
        <f>IF(N2491="zákl. přenesená",J2491,0)</f>
        <v>0</v>
      </c>
      <c r="BH2491" s="116">
        <f>IF(N2491="sníž. přenesená",J2491,0)</f>
        <v>0</v>
      </c>
      <c r="BI2491" s="116">
        <f>IF(N2491="nulová",J2491,0)</f>
        <v>0</v>
      </c>
      <c r="BJ2491" s="13" t="s">
        <v>74</v>
      </c>
      <c r="BK2491" s="116">
        <f>ROUND(I2491*H2491,2)</f>
        <v>758</v>
      </c>
      <c r="BL2491" s="13" t="s">
        <v>112</v>
      </c>
      <c r="BM2491" s="115" t="s">
        <v>5523</v>
      </c>
    </row>
    <row r="2492" spans="2:65" s="1" customFormat="1" ht="29.25">
      <c r="B2492" s="25"/>
      <c r="D2492" s="117" t="s">
        <v>114</v>
      </c>
      <c r="F2492" s="118" t="s">
        <v>5524</v>
      </c>
      <c r="L2492" s="25"/>
      <c r="M2492" s="119"/>
      <c r="T2492" s="46"/>
      <c r="AT2492" s="13" t="s">
        <v>114</v>
      </c>
      <c r="AU2492" s="13" t="s">
        <v>66</v>
      </c>
    </row>
    <row r="2493" spans="2:65" s="1" customFormat="1" ht="16.5" customHeight="1">
      <c r="B2493" s="104"/>
      <c r="C2493" s="105" t="s">
        <v>5525</v>
      </c>
      <c r="D2493" s="105" t="s">
        <v>107</v>
      </c>
      <c r="E2493" s="106" t="s">
        <v>5526</v>
      </c>
      <c r="F2493" s="107" t="s">
        <v>5527</v>
      </c>
      <c r="G2493" s="108" t="s">
        <v>110</v>
      </c>
      <c r="H2493" s="109">
        <v>20</v>
      </c>
      <c r="I2493" s="110">
        <v>379</v>
      </c>
      <c r="J2493" s="110">
        <f>ROUND(I2493*H2493,2)</f>
        <v>7580</v>
      </c>
      <c r="K2493" s="107" t="s">
        <v>111</v>
      </c>
      <c r="L2493" s="25"/>
      <c r="M2493" s="111" t="s">
        <v>3</v>
      </c>
      <c r="N2493" s="112" t="s">
        <v>37</v>
      </c>
      <c r="O2493" s="113">
        <v>0</v>
      </c>
      <c r="P2493" s="113">
        <f>O2493*H2493</f>
        <v>0</v>
      </c>
      <c r="Q2493" s="113">
        <v>0</v>
      </c>
      <c r="R2493" s="113">
        <f>Q2493*H2493</f>
        <v>0</v>
      </c>
      <c r="S2493" s="113">
        <v>0</v>
      </c>
      <c r="T2493" s="114">
        <f>S2493*H2493</f>
        <v>0</v>
      </c>
      <c r="AR2493" s="115" t="s">
        <v>112</v>
      </c>
      <c r="AT2493" s="115" t="s">
        <v>107</v>
      </c>
      <c r="AU2493" s="115" t="s">
        <v>66</v>
      </c>
      <c r="AY2493" s="13" t="s">
        <v>113</v>
      </c>
      <c r="BE2493" s="116">
        <f>IF(N2493="základní",J2493,0)</f>
        <v>7580</v>
      </c>
      <c r="BF2493" s="116">
        <f>IF(N2493="snížená",J2493,0)</f>
        <v>0</v>
      </c>
      <c r="BG2493" s="116">
        <f>IF(N2493="zákl. přenesená",J2493,0)</f>
        <v>0</v>
      </c>
      <c r="BH2493" s="116">
        <f>IF(N2493="sníž. přenesená",J2493,0)</f>
        <v>0</v>
      </c>
      <c r="BI2493" s="116">
        <f>IF(N2493="nulová",J2493,0)</f>
        <v>0</v>
      </c>
      <c r="BJ2493" s="13" t="s">
        <v>74</v>
      </c>
      <c r="BK2493" s="116">
        <f>ROUND(I2493*H2493,2)</f>
        <v>7580</v>
      </c>
      <c r="BL2493" s="13" t="s">
        <v>112</v>
      </c>
      <c r="BM2493" s="115" t="s">
        <v>5528</v>
      </c>
    </row>
    <row r="2494" spans="2:65" s="1" customFormat="1" ht="29.25">
      <c r="B2494" s="25"/>
      <c r="D2494" s="117" t="s">
        <v>114</v>
      </c>
      <c r="F2494" s="118" t="s">
        <v>5529</v>
      </c>
      <c r="L2494" s="25"/>
      <c r="M2494" s="119"/>
      <c r="T2494" s="46"/>
      <c r="AT2494" s="13" t="s">
        <v>114</v>
      </c>
      <c r="AU2494" s="13" t="s">
        <v>66</v>
      </c>
    </row>
    <row r="2495" spans="2:65" s="1" customFormat="1" ht="16.5" customHeight="1">
      <c r="B2495" s="104"/>
      <c r="C2495" s="105" t="s">
        <v>2827</v>
      </c>
      <c r="D2495" s="105" t="s">
        <v>107</v>
      </c>
      <c r="E2495" s="106" t="s">
        <v>5530</v>
      </c>
      <c r="F2495" s="107" t="s">
        <v>5531</v>
      </c>
      <c r="G2495" s="108" t="s">
        <v>110</v>
      </c>
      <c r="H2495" s="109">
        <v>2</v>
      </c>
      <c r="I2495" s="110">
        <v>171</v>
      </c>
      <c r="J2495" s="110">
        <f>ROUND(I2495*H2495,2)</f>
        <v>342</v>
      </c>
      <c r="K2495" s="107" t="s">
        <v>111</v>
      </c>
      <c r="L2495" s="25"/>
      <c r="M2495" s="111" t="s">
        <v>3</v>
      </c>
      <c r="N2495" s="112" t="s">
        <v>37</v>
      </c>
      <c r="O2495" s="113">
        <v>0</v>
      </c>
      <c r="P2495" s="113">
        <f>O2495*H2495</f>
        <v>0</v>
      </c>
      <c r="Q2495" s="113">
        <v>0</v>
      </c>
      <c r="R2495" s="113">
        <f>Q2495*H2495</f>
        <v>0</v>
      </c>
      <c r="S2495" s="113">
        <v>0</v>
      </c>
      <c r="T2495" s="114">
        <f>S2495*H2495</f>
        <v>0</v>
      </c>
      <c r="AR2495" s="115" t="s">
        <v>112</v>
      </c>
      <c r="AT2495" s="115" t="s">
        <v>107</v>
      </c>
      <c r="AU2495" s="115" t="s">
        <v>66</v>
      </c>
      <c r="AY2495" s="13" t="s">
        <v>113</v>
      </c>
      <c r="BE2495" s="116">
        <f>IF(N2495="základní",J2495,0)</f>
        <v>342</v>
      </c>
      <c r="BF2495" s="116">
        <f>IF(N2495="snížená",J2495,0)</f>
        <v>0</v>
      </c>
      <c r="BG2495" s="116">
        <f>IF(N2495="zákl. přenesená",J2495,0)</f>
        <v>0</v>
      </c>
      <c r="BH2495" s="116">
        <f>IF(N2495="sníž. přenesená",J2495,0)</f>
        <v>0</v>
      </c>
      <c r="BI2495" s="116">
        <f>IF(N2495="nulová",J2495,0)</f>
        <v>0</v>
      </c>
      <c r="BJ2495" s="13" t="s">
        <v>74</v>
      </c>
      <c r="BK2495" s="116">
        <f>ROUND(I2495*H2495,2)</f>
        <v>342</v>
      </c>
      <c r="BL2495" s="13" t="s">
        <v>112</v>
      </c>
      <c r="BM2495" s="115" t="s">
        <v>5532</v>
      </c>
    </row>
    <row r="2496" spans="2:65" s="1" customFormat="1" ht="29.25">
      <c r="B2496" s="25"/>
      <c r="D2496" s="117" t="s">
        <v>114</v>
      </c>
      <c r="F2496" s="118" t="s">
        <v>5533</v>
      </c>
      <c r="L2496" s="25"/>
      <c r="M2496" s="119"/>
      <c r="T2496" s="46"/>
      <c r="AT2496" s="13" t="s">
        <v>114</v>
      </c>
      <c r="AU2496" s="13" t="s">
        <v>66</v>
      </c>
    </row>
    <row r="2497" spans="2:65" s="1" customFormat="1" ht="16.5" customHeight="1">
      <c r="B2497" s="104"/>
      <c r="C2497" s="105" t="s">
        <v>5534</v>
      </c>
      <c r="D2497" s="105" t="s">
        <v>107</v>
      </c>
      <c r="E2497" s="106" t="s">
        <v>5535</v>
      </c>
      <c r="F2497" s="107" t="s">
        <v>5536</v>
      </c>
      <c r="G2497" s="108" t="s">
        <v>124</v>
      </c>
      <c r="H2497" s="109">
        <v>50</v>
      </c>
      <c r="I2497" s="110">
        <v>230</v>
      </c>
      <c r="J2497" s="110">
        <f>ROUND(I2497*H2497,2)</f>
        <v>11500</v>
      </c>
      <c r="K2497" s="107" t="s">
        <v>111</v>
      </c>
      <c r="L2497" s="25"/>
      <c r="M2497" s="111" t="s">
        <v>3</v>
      </c>
      <c r="N2497" s="112" t="s">
        <v>37</v>
      </c>
      <c r="O2497" s="113">
        <v>0</v>
      </c>
      <c r="P2497" s="113">
        <f>O2497*H2497</f>
        <v>0</v>
      </c>
      <c r="Q2497" s="113">
        <v>0</v>
      </c>
      <c r="R2497" s="113">
        <f>Q2497*H2497</f>
        <v>0</v>
      </c>
      <c r="S2497" s="113">
        <v>0</v>
      </c>
      <c r="T2497" s="114">
        <f>S2497*H2497</f>
        <v>0</v>
      </c>
      <c r="AR2497" s="115" t="s">
        <v>112</v>
      </c>
      <c r="AT2497" s="115" t="s">
        <v>107</v>
      </c>
      <c r="AU2497" s="115" t="s">
        <v>66</v>
      </c>
      <c r="AY2497" s="13" t="s">
        <v>113</v>
      </c>
      <c r="BE2497" s="116">
        <f>IF(N2497="základní",J2497,0)</f>
        <v>11500</v>
      </c>
      <c r="BF2497" s="116">
        <f>IF(N2497="snížená",J2497,0)</f>
        <v>0</v>
      </c>
      <c r="BG2497" s="116">
        <f>IF(N2497="zákl. přenesená",J2497,0)</f>
        <v>0</v>
      </c>
      <c r="BH2497" s="116">
        <f>IF(N2497="sníž. přenesená",J2497,0)</f>
        <v>0</v>
      </c>
      <c r="BI2497" s="116">
        <f>IF(N2497="nulová",J2497,0)</f>
        <v>0</v>
      </c>
      <c r="BJ2497" s="13" t="s">
        <v>74</v>
      </c>
      <c r="BK2497" s="116">
        <f>ROUND(I2497*H2497,2)</f>
        <v>11500</v>
      </c>
      <c r="BL2497" s="13" t="s">
        <v>112</v>
      </c>
      <c r="BM2497" s="115" t="s">
        <v>5537</v>
      </c>
    </row>
    <row r="2498" spans="2:65" s="1" customFormat="1" ht="29.25">
      <c r="B2498" s="25"/>
      <c r="D2498" s="117" t="s">
        <v>114</v>
      </c>
      <c r="F2498" s="118" t="s">
        <v>5538</v>
      </c>
      <c r="L2498" s="25"/>
      <c r="M2498" s="119"/>
      <c r="T2498" s="46"/>
      <c r="AT2498" s="13" t="s">
        <v>114</v>
      </c>
      <c r="AU2498" s="13" t="s">
        <v>66</v>
      </c>
    </row>
    <row r="2499" spans="2:65" s="1" customFormat="1" ht="16.5" customHeight="1">
      <c r="B2499" s="104"/>
      <c r="C2499" s="105" t="s">
        <v>2832</v>
      </c>
      <c r="D2499" s="105" t="s">
        <v>107</v>
      </c>
      <c r="E2499" s="106" t="s">
        <v>5539</v>
      </c>
      <c r="F2499" s="107" t="s">
        <v>5540</v>
      </c>
      <c r="G2499" s="108" t="s">
        <v>124</v>
      </c>
      <c r="H2499" s="109">
        <v>50</v>
      </c>
      <c r="I2499" s="110">
        <v>242</v>
      </c>
      <c r="J2499" s="110">
        <f>ROUND(I2499*H2499,2)</f>
        <v>12100</v>
      </c>
      <c r="K2499" s="107" t="s">
        <v>111</v>
      </c>
      <c r="L2499" s="25"/>
      <c r="M2499" s="111" t="s">
        <v>3</v>
      </c>
      <c r="N2499" s="112" t="s">
        <v>37</v>
      </c>
      <c r="O2499" s="113">
        <v>0</v>
      </c>
      <c r="P2499" s="113">
        <f>O2499*H2499</f>
        <v>0</v>
      </c>
      <c r="Q2499" s="113">
        <v>0</v>
      </c>
      <c r="R2499" s="113">
        <f>Q2499*H2499</f>
        <v>0</v>
      </c>
      <c r="S2499" s="113">
        <v>0</v>
      </c>
      <c r="T2499" s="114">
        <f>S2499*H2499</f>
        <v>0</v>
      </c>
      <c r="AR2499" s="115" t="s">
        <v>112</v>
      </c>
      <c r="AT2499" s="115" t="s">
        <v>107</v>
      </c>
      <c r="AU2499" s="115" t="s">
        <v>66</v>
      </c>
      <c r="AY2499" s="13" t="s">
        <v>113</v>
      </c>
      <c r="BE2499" s="116">
        <f>IF(N2499="základní",J2499,0)</f>
        <v>12100</v>
      </c>
      <c r="BF2499" s="116">
        <f>IF(N2499="snížená",J2499,0)</f>
        <v>0</v>
      </c>
      <c r="BG2499" s="116">
        <f>IF(N2499="zákl. přenesená",J2499,0)</f>
        <v>0</v>
      </c>
      <c r="BH2499" s="116">
        <f>IF(N2499="sníž. přenesená",J2499,0)</f>
        <v>0</v>
      </c>
      <c r="BI2499" s="116">
        <f>IF(N2499="nulová",J2499,0)</f>
        <v>0</v>
      </c>
      <c r="BJ2499" s="13" t="s">
        <v>74</v>
      </c>
      <c r="BK2499" s="116">
        <f>ROUND(I2499*H2499,2)</f>
        <v>12100</v>
      </c>
      <c r="BL2499" s="13" t="s">
        <v>112</v>
      </c>
      <c r="BM2499" s="115" t="s">
        <v>5541</v>
      </c>
    </row>
    <row r="2500" spans="2:65" s="1" customFormat="1" ht="29.25">
      <c r="B2500" s="25"/>
      <c r="D2500" s="117" t="s">
        <v>114</v>
      </c>
      <c r="F2500" s="118" t="s">
        <v>5542</v>
      </c>
      <c r="L2500" s="25"/>
      <c r="M2500" s="119"/>
      <c r="T2500" s="46"/>
      <c r="AT2500" s="13" t="s">
        <v>114</v>
      </c>
      <c r="AU2500" s="13" t="s">
        <v>66</v>
      </c>
    </row>
    <row r="2501" spans="2:65" s="1" customFormat="1" ht="16.5" customHeight="1">
      <c r="B2501" s="104"/>
      <c r="C2501" s="105" t="s">
        <v>5543</v>
      </c>
      <c r="D2501" s="105" t="s">
        <v>107</v>
      </c>
      <c r="E2501" s="106" t="s">
        <v>5544</v>
      </c>
      <c r="F2501" s="107" t="s">
        <v>5545</v>
      </c>
      <c r="G2501" s="108" t="s">
        <v>124</v>
      </c>
      <c r="H2501" s="109">
        <v>50</v>
      </c>
      <c r="I2501" s="110">
        <v>254</v>
      </c>
      <c r="J2501" s="110">
        <f>ROUND(I2501*H2501,2)</f>
        <v>12700</v>
      </c>
      <c r="K2501" s="107" t="s">
        <v>111</v>
      </c>
      <c r="L2501" s="25"/>
      <c r="M2501" s="111" t="s">
        <v>3</v>
      </c>
      <c r="N2501" s="112" t="s">
        <v>37</v>
      </c>
      <c r="O2501" s="113">
        <v>0</v>
      </c>
      <c r="P2501" s="113">
        <f>O2501*H2501</f>
        <v>0</v>
      </c>
      <c r="Q2501" s="113">
        <v>0</v>
      </c>
      <c r="R2501" s="113">
        <f>Q2501*H2501</f>
        <v>0</v>
      </c>
      <c r="S2501" s="113">
        <v>0</v>
      </c>
      <c r="T2501" s="114">
        <f>S2501*H2501</f>
        <v>0</v>
      </c>
      <c r="AR2501" s="115" t="s">
        <v>112</v>
      </c>
      <c r="AT2501" s="115" t="s">
        <v>107</v>
      </c>
      <c r="AU2501" s="115" t="s">
        <v>66</v>
      </c>
      <c r="AY2501" s="13" t="s">
        <v>113</v>
      </c>
      <c r="BE2501" s="116">
        <f>IF(N2501="základní",J2501,0)</f>
        <v>12700</v>
      </c>
      <c r="BF2501" s="116">
        <f>IF(N2501="snížená",J2501,0)</f>
        <v>0</v>
      </c>
      <c r="BG2501" s="116">
        <f>IF(N2501="zákl. přenesená",J2501,0)</f>
        <v>0</v>
      </c>
      <c r="BH2501" s="116">
        <f>IF(N2501="sníž. přenesená",J2501,0)</f>
        <v>0</v>
      </c>
      <c r="BI2501" s="116">
        <f>IF(N2501="nulová",J2501,0)</f>
        <v>0</v>
      </c>
      <c r="BJ2501" s="13" t="s">
        <v>74</v>
      </c>
      <c r="BK2501" s="116">
        <f>ROUND(I2501*H2501,2)</f>
        <v>12700</v>
      </c>
      <c r="BL2501" s="13" t="s">
        <v>112</v>
      </c>
      <c r="BM2501" s="115" t="s">
        <v>5546</v>
      </c>
    </row>
    <row r="2502" spans="2:65" s="1" customFormat="1" ht="29.25">
      <c r="B2502" s="25"/>
      <c r="D2502" s="117" t="s">
        <v>114</v>
      </c>
      <c r="F2502" s="118" t="s">
        <v>5547</v>
      </c>
      <c r="L2502" s="25"/>
      <c r="M2502" s="119"/>
      <c r="T2502" s="46"/>
      <c r="AT2502" s="13" t="s">
        <v>114</v>
      </c>
      <c r="AU2502" s="13" t="s">
        <v>66</v>
      </c>
    </row>
    <row r="2503" spans="2:65" s="1" customFormat="1" ht="16.5" customHeight="1">
      <c r="B2503" s="104"/>
      <c r="C2503" s="105" t="s">
        <v>2836</v>
      </c>
      <c r="D2503" s="105" t="s">
        <v>107</v>
      </c>
      <c r="E2503" s="106" t="s">
        <v>5548</v>
      </c>
      <c r="F2503" s="107" t="s">
        <v>5549</v>
      </c>
      <c r="G2503" s="108" t="s">
        <v>124</v>
      </c>
      <c r="H2503" s="109">
        <v>50</v>
      </c>
      <c r="I2503" s="110">
        <v>282</v>
      </c>
      <c r="J2503" s="110">
        <f>ROUND(I2503*H2503,2)</f>
        <v>14100</v>
      </c>
      <c r="K2503" s="107" t="s">
        <v>111</v>
      </c>
      <c r="L2503" s="25"/>
      <c r="M2503" s="111" t="s">
        <v>3</v>
      </c>
      <c r="N2503" s="112" t="s">
        <v>37</v>
      </c>
      <c r="O2503" s="113">
        <v>0</v>
      </c>
      <c r="P2503" s="113">
        <f>O2503*H2503</f>
        <v>0</v>
      </c>
      <c r="Q2503" s="113">
        <v>0</v>
      </c>
      <c r="R2503" s="113">
        <f>Q2503*H2503</f>
        <v>0</v>
      </c>
      <c r="S2503" s="113">
        <v>0</v>
      </c>
      <c r="T2503" s="114">
        <f>S2503*H2503</f>
        <v>0</v>
      </c>
      <c r="AR2503" s="115" t="s">
        <v>112</v>
      </c>
      <c r="AT2503" s="115" t="s">
        <v>107</v>
      </c>
      <c r="AU2503" s="115" t="s">
        <v>66</v>
      </c>
      <c r="AY2503" s="13" t="s">
        <v>113</v>
      </c>
      <c r="BE2503" s="116">
        <f>IF(N2503="základní",J2503,0)</f>
        <v>14100</v>
      </c>
      <c r="BF2503" s="116">
        <f>IF(N2503="snížená",J2503,0)</f>
        <v>0</v>
      </c>
      <c r="BG2503" s="116">
        <f>IF(N2503="zákl. přenesená",J2503,0)</f>
        <v>0</v>
      </c>
      <c r="BH2503" s="116">
        <f>IF(N2503="sníž. přenesená",J2503,0)</f>
        <v>0</v>
      </c>
      <c r="BI2503" s="116">
        <f>IF(N2503="nulová",J2503,0)</f>
        <v>0</v>
      </c>
      <c r="BJ2503" s="13" t="s">
        <v>74</v>
      </c>
      <c r="BK2503" s="116">
        <f>ROUND(I2503*H2503,2)</f>
        <v>14100</v>
      </c>
      <c r="BL2503" s="13" t="s">
        <v>112</v>
      </c>
      <c r="BM2503" s="115" t="s">
        <v>5550</v>
      </c>
    </row>
    <row r="2504" spans="2:65" s="1" customFormat="1" ht="29.25">
      <c r="B2504" s="25"/>
      <c r="D2504" s="117" t="s">
        <v>114</v>
      </c>
      <c r="F2504" s="118" t="s">
        <v>5551</v>
      </c>
      <c r="L2504" s="25"/>
      <c r="M2504" s="119"/>
      <c r="T2504" s="46"/>
      <c r="AT2504" s="13" t="s">
        <v>114</v>
      </c>
      <c r="AU2504" s="13" t="s">
        <v>66</v>
      </c>
    </row>
    <row r="2505" spans="2:65" s="1" customFormat="1" ht="16.5" customHeight="1">
      <c r="B2505" s="104"/>
      <c r="C2505" s="105" t="s">
        <v>5552</v>
      </c>
      <c r="D2505" s="105" t="s">
        <v>107</v>
      </c>
      <c r="E2505" s="106" t="s">
        <v>5553</v>
      </c>
      <c r="F2505" s="107" t="s">
        <v>5554</v>
      </c>
      <c r="G2505" s="108" t="s">
        <v>135</v>
      </c>
      <c r="H2505" s="109">
        <v>100</v>
      </c>
      <c r="I2505" s="110">
        <v>2460</v>
      </c>
      <c r="J2505" s="110">
        <f>ROUND(I2505*H2505,2)</f>
        <v>246000</v>
      </c>
      <c r="K2505" s="107" t="s">
        <v>111</v>
      </c>
      <c r="L2505" s="25"/>
      <c r="M2505" s="111" t="s">
        <v>3</v>
      </c>
      <c r="N2505" s="112" t="s">
        <v>37</v>
      </c>
      <c r="O2505" s="113">
        <v>0</v>
      </c>
      <c r="P2505" s="113">
        <f>O2505*H2505</f>
        <v>0</v>
      </c>
      <c r="Q2505" s="113">
        <v>0</v>
      </c>
      <c r="R2505" s="113">
        <f>Q2505*H2505</f>
        <v>0</v>
      </c>
      <c r="S2505" s="113">
        <v>0</v>
      </c>
      <c r="T2505" s="114">
        <f>S2505*H2505</f>
        <v>0</v>
      </c>
      <c r="AR2505" s="115" t="s">
        <v>112</v>
      </c>
      <c r="AT2505" s="115" t="s">
        <v>107</v>
      </c>
      <c r="AU2505" s="115" t="s">
        <v>66</v>
      </c>
      <c r="AY2505" s="13" t="s">
        <v>113</v>
      </c>
      <c r="BE2505" s="116">
        <f>IF(N2505="základní",J2505,0)</f>
        <v>246000</v>
      </c>
      <c r="BF2505" s="116">
        <f>IF(N2505="snížená",J2505,0)</f>
        <v>0</v>
      </c>
      <c r="BG2505" s="116">
        <f>IF(N2505="zákl. přenesená",J2505,0)</f>
        <v>0</v>
      </c>
      <c r="BH2505" s="116">
        <f>IF(N2505="sníž. přenesená",J2505,0)</f>
        <v>0</v>
      </c>
      <c r="BI2505" s="116">
        <f>IF(N2505="nulová",J2505,0)</f>
        <v>0</v>
      </c>
      <c r="BJ2505" s="13" t="s">
        <v>74</v>
      </c>
      <c r="BK2505" s="116">
        <f>ROUND(I2505*H2505,2)</f>
        <v>246000</v>
      </c>
      <c r="BL2505" s="13" t="s">
        <v>112</v>
      </c>
      <c r="BM2505" s="115" t="s">
        <v>5555</v>
      </c>
    </row>
    <row r="2506" spans="2:65" s="1" customFormat="1" ht="29.25">
      <c r="B2506" s="25"/>
      <c r="D2506" s="117" t="s">
        <v>114</v>
      </c>
      <c r="F2506" s="118" t="s">
        <v>5556</v>
      </c>
      <c r="L2506" s="25"/>
      <c r="M2506" s="119"/>
      <c r="T2506" s="46"/>
      <c r="AT2506" s="13" t="s">
        <v>114</v>
      </c>
      <c r="AU2506" s="13" t="s">
        <v>66</v>
      </c>
    </row>
    <row r="2507" spans="2:65" s="1" customFormat="1" ht="16.5" customHeight="1">
      <c r="B2507" s="104"/>
      <c r="C2507" s="105" t="s">
        <v>2841</v>
      </c>
      <c r="D2507" s="105" t="s">
        <v>107</v>
      </c>
      <c r="E2507" s="106" t="s">
        <v>5557</v>
      </c>
      <c r="F2507" s="107" t="s">
        <v>5558</v>
      </c>
      <c r="G2507" s="108" t="s">
        <v>135</v>
      </c>
      <c r="H2507" s="109">
        <v>100</v>
      </c>
      <c r="I2507" s="110">
        <v>5330</v>
      </c>
      <c r="J2507" s="110">
        <f>ROUND(I2507*H2507,2)</f>
        <v>533000</v>
      </c>
      <c r="K2507" s="107" t="s">
        <v>111</v>
      </c>
      <c r="L2507" s="25"/>
      <c r="M2507" s="111" t="s">
        <v>3</v>
      </c>
      <c r="N2507" s="112" t="s">
        <v>37</v>
      </c>
      <c r="O2507" s="113">
        <v>0</v>
      </c>
      <c r="P2507" s="113">
        <f>O2507*H2507</f>
        <v>0</v>
      </c>
      <c r="Q2507" s="113">
        <v>0</v>
      </c>
      <c r="R2507" s="113">
        <f>Q2507*H2507</f>
        <v>0</v>
      </c>
      <c r="S2507" s="113">
        <v>0</v>
      </c>
      <c r="T2507" s="114">
        <f>S2507*H2507</f>
        <v>0</v>
      </c>
      <c r="AR2507" s="115" t="s">
        <v>112</v>
      </c>
      <c r="AT2507" s="115" t="s">
        <v>107</v>
      </c>
      <c r="AU2507" s="115" t="s">
        <v>66</v>
      </c>
      <c r="AY2507" s="13" t="s">
        <v>113</v>
      </c>
      <c r="BE2507" s="116">
        <f>IF(N2507="základní",J2507,0)</f>
        <v>533000</v>
      </c>
      <c r="BF2507" s="116">
        <f>IF(N2507="snížená",J2507,0)</f>
        <v>0</v>
      </c>
      <c r="BG2507" s="116">
        <f>IF(N2507="zákl. přenesená",J2507,0)</f>
        <v>0</v>
      </c>
      <c r="BH2507" s="116">
        <f>IF(N2507="sníž. přenesená",J2507,0)</f>
        <v>0</v>
      </c>
      <c r="BI2507" s="116">
        <f>IF(N2507="nulová",J2507,0)</f>
        <v>0</v>
      </c>
      <c r="BJ2507" s="13" t="s">
        <v>74</v>
      </c>
      <c r="BK2507" s="116">
        <f>ROUND(I2507*H2507,2)</f>
        <v>533000</v>
      </c>
      <c r="BL2507" s="13" t="s">
        <v>112</v>
      </c>
      <c r="BM2507" s="115" t="s">
        <v>5559</v>
      </c>
    </row>
    <row r="2508" spans="2:65" s="1" customFormat="1" ht="29.25">
      <c r="B2508" s="25"/>
      <c r="D2508" s="117" t="s">
        <v>114</v>
      </c>
      <c r="F2508" s="118" t="s">
        <v>5560</v>
      </c>
      <c r="L2508" s="25"/>
      <c r="M2508" s="119"/>
      <c r="T2508" s="46"/>
      <c r="AT2508" s="13" t="s">
        <v>114</v>
      </c>
      <c r="AU2508" s="13" t="s">
        <v>66</v>
      </c>
    </row>
    <row r="2509" spans="2:65" s="1" customFormat="1" ht="16.5" customHeight="1">
      <c r="B2509" s="104"/>
      <c r="C2509" s="105" t="s">
        <v>5561</v>
      </c>
      <c r="D2509" s="105" t="s">
        <v>107</v>
      </c>
      <c r="E2509" s="106" t="s">
        <v>5562</v>
      </c>
      <c r="F2509" s="107" t="s">
        <v>5563</v>
      </c>
      <c r="G2509" s="108" t="s">
        <v>135</v>
      </c>
      <c r="H2509" s="109">
        <v>100</v>
      </c>
      <c r="I2509" s="110">
        <v>3330</v>
      </c>
      <c r="J2509" s="110">
        <f>ROUND(I2509*H2509,2)</f>
        <v>333000</v>
      </c>
      <c r="K2509" s="107" t="s">
        <v>111</v>
      </c>
      <c r="L2509" s="25"/>
      <c r="M2509" s="111" t="s">
        <v>3</v>
      </c>
      <c r="N2509" s="112" t="s">
        <v>37</v>
      </c>
      <c r="O2509" s="113">
        <v>0</v>
      </c>
      <c r="P2509" s="113">
        <f>O2509*H2509</f>
        <v>0</v>
      </c>
      <c r="Q2509" s="113">
        <v>0</v>
      </c>
      <c r="R2509" s="113">
        <f>Q2509*H2509</f>
        <v>0</v>
      </c>
      <c r="S2509" s="113">
        <v>0</v>
      </c>
      <c r="T2509" s="114">
        <f>S2509*H2509</f>
        <v>0</v>
      </c>
      <c r="AR2509" s="115" t="s">
        <v>112</v>
      </c>
      <c r="AT2509" s="115" t="s">
        <v>107</v>
      </c>
      <c r="AU2509" s="115" t="s">
        <v>66</v>
      </c>
      <c r="AY2509" s="13" t="s">
        <v>113</v>
      </c>
      <c r="BE2509" s="116">
        <f>IF(N2509="základní",J2509,0)</f>
        <v>333000</v>
      </c>
      <c r="BF2509" s="116">
        <f>IF(N2509="snížená",J2509,0)</f>
        <v>0</v>
      </c>
      <c r="BG2509" s="116">
        <f>IF(N2509="zákl. přenesená",J2509,0)</f>
        <v>0</v>
      </c>
      <c r="BH2509" s="116">
        <f>IF(N2509="sníž. přenesená",J2509,0)</f>
        <v>0</v>
      </c>
      <c r="BI2509" s="116">
        <f>IF(N2509="nulová",J2509,0)</f>
        <v>0</v>
      </c>
      <c r="BJ2509" s="13" t="s">
        <v>74</v>
      </c>
      <c r="BK2509" s="116">
        <f>ROUND(I2509*H2509,2)</f>
        <v>333000</v>
      </c>
      <c r="BL2509" s="13" t="s">
        <v>112</v>
      </c>
      <c r="BM2509" s="115" t="s">
        <v>5564</v>
      </c>
    </row>
    <row r="2510" spans="2:65" s="1" customFormat="1" ht="29.25">
      <c r="B2510" s="25"/>
      <c r="D2510" s="117" t="s">
        <v>114</v>
      </c>
      <c r="F2510" s="118" t="s">
        <v>5565</v>
      </c>
      <c r="L2510" s="25"/>
      <c r="M2510" s="119"/>
      <c r="T2510" s="46"/>
      <c r="AT2510" s="13" t="s">
        <v>114</v>
      </c>
      <c r="AU2510" s="13" t="s">
        <v>66</v>
      </c>
    </row>
    <row r="2511" spans="2:65" s="1" customFormat="1" ht="16.5" customHeight="1">
      <c r="B2511" s="104"/>
      <c r="C2511" s="105" t="s">
        <v>2845</v>
      </c>
      <c r="D2511" s="105" t="s">
        <v>107</v>
      </c>
      <c r="E2511" s="106" t="s">
        <v>5566</v>
      </c>
      <c r="F2511" s="107" t="s">
        <v>5567</v>
      </c>
      <c r="G2511" s="108" t="s">
        <v>409</v>
      </c>
      <c r="H2511" s="109">
        <v>5</v>
      </c>
      <c r="I2511" s="110">
        <v>928</v>
      </c>
      <c r="J2511" s="110">
        <f>ROUND(I2511*H2511,2)</f>
        <v>4640</v>
      </c>
      <c r="K2511" s="107" t="s">
        <v>111</v>
      </c>
      <c r="L2511" s="25"/>
      <c r="M2511" s="111" t="s">
        <v>3</v>
      </c>
      <c r="N2511" s="112" t="s">
        <v>37</v>
      </c>
      <c r="O2511" s="113">
        <v>0</v>
      </c>
      <c r="P2511" s="113">
        <f>O2511*H2511</f>
        <v>0</v>
      </c>
      <c r="Q2511" s="113">
        <v>0</v>
      </c>
      <c r="R2511" s="113">
        <f>Q2511*H2511</f>
        <v>0</v>
      </c>
      <c r="S2511" s="113">
        <v>0</v>
      </c>
      <c r="T2511" s="114">
        <f>S2511*H2511</f>
        <v>0</v>
      </c>
      <c r="AR2511" s="115" t="s">
        <v>112</v>
      </c>
      <c r="AT2511" s="115" t="s">
        <v>107</v>
      </c>
      <c r="AU2511" s="115" t="s">
        <v>66</v>
      </c>
      <c r="AY2511" s="13" t="s">
        <v>113</v>
      </c>
      <c r="BE2511" s="116">
        <f>IF(N2511="základní",J2511,0)</f>
        <v>4640</v>
      </c>
      <c r="BF2511" s="116">
        <f>IF(N2511="snížená",J2511,0)</f>
        <v>0</v>
      </c>
      <c r="BG2511" s="116">
        <f>IF(N2511="zákl. přenesená",J2511,0)</f>
        <v>0</v>
      </c>
      <c r="BH2511" s="116">
        <f>IF(N2511="sníž. přenesená",J2511,0)</f>
        <v>0</v>
      </c>
      <c r="BI2511" s="116">
        <f>IF(N2511="nulová",J2511,0)</f>
        <v>0</v>
      </c>
      <c r="BJ2511" s="13" t="s">
        <v>74</v>
      </c>
      <c r="BK2511" s="116">
        <f>ROUND(I2511*H2511,2)</f>
        <v>4640</v>
      </c>
      <c r="BL2511" s="13" t="s">
        <v>112</v>
      </c>
      <c r="BM2511" s="115" t="s">
        <v>5568</v>
      </c>
    </row>
    <row r="2512" spans="2:65" s="1" customFormat="1" ht="29.25">
      <c r="B2512" s="25"/>
      <c r="D2512" s="117" t="s">
        <v>114</v>
      </c>
      <c r="F2512" s="118" t="s">
        <v>5569</v>
      </c>
      <c r="L2512" s="25"/>
      <c r="M2512" s="119"/>
      <c r="T2512" s="46"/>
      <c r="AT2512" s="13" t="s">
        <v>114</v>
      </c>
      <c r="AU2512" s="13" t="s">
        <v>66</v>
      </c>
    </row>
    <row r="2513" spans="2:65" s="1" customFormat="1" ht="16.5" customHeight="1">
      <c r="B2513" s="104"/>
      <c r="C2513" s="105" t="s">
        <v>5570</v>
      </c>
      <c r="D2513" s="105" t="s">
        <v>107</v>
      </c>
      <c r="E2513" s="106" t="s">
        <v>5571</v>
      </c>
      <c r="F2513" s="107" t="s">
        <v>5572</v>
      </c>
      <c r="G2513" s="108" t="s">
        <v>409</v>
      </c>
      <c r="H2513" s="109">
        <v>5</v>
      </c>
      <c r="I2513" s="110">
        <v>1080</v>
      </c>
      <c r="J2513" s="110">
        <f>ROUND(I2513*H2513,2)</f>
        <v>5400</v>
      </c>
      <c r="K2513" s="107" t="s">
        <v>111</v>
      </c>
      <c r="L2513" s="25"/>
      <c r="M2513" s="111" t="s">
        <v>3</v>
      </c>
      <c r="N2513" s="112" t="s">
        <v>37</v>
      </c>
      <c r="O2513" s="113">
        <v>0</v>
      </c>
      <c r="P2513" s="113">
        <f>O2513*H2513</f>
        <v>0</v>
      </c>
      <c r="Q2513" s="113">
        <v>0</v>
      </c>
      <c r="R2513" s="113">
        <f>Q2513*H2513</f>
        <v>0</v>
      </c>
      <c r="S2513" s="113">
        <v>0</v>
      </c>
      <c r="T2513" s="114">
        <f>S2513*H2513</f>
        <v>0</v>
      </c>
      <c r="AR2513" s="115" t="s">
        <v>112</v>
      </c>
      <c r="AT2513" s="115" t="s">
        <v>107</v>
      </c>
      <c r="AU2513" s="115" t="s">
        <v>66</v>
      </c>
      <c r="AY2513" s="13" t="s">
        <v>113</v>
      </c>
      <c r="BE2513" s="116">
        <f>IF(N2513="základní",J2513,0)</f>
        <v>5400</v>
      </c>
      <c r="BF2513" s="116">
        <f>IF(N2513="snížená",J2513,0)</f>
        <v>0</v>
      </c>
      <c r="BG2513" s="116">
        <f>IF(N2513="zákl. přenesená",J2513,0)</f>
        <v>0</v>
      </c>
      <c r="BH2513" s="116">
        <f>IF(N2513="sníž. přenesená",J2513,0)</f>
        <v>0</v>
      </c>
      <c r="BI2513" s="116">
        <f>IF(N2513="nulová",J2513,0)</f>
        <v>0</v>
      </c>
      <c r="BJ2513" s="13" t="s">
        <v>74</v>
      </c>
      <c r="BK2513" s="116">
        <f>ROUND(I2513*H2513,2)</f>
        <v>5400</v>
      </c>
      <c r="BL2513" s="13" t="s">
        <v>112</v>
      </c>
      <c r="BM2513" s="115" t="s">
        <v>5573</v>
      </c>
    </row>
    <row r="2514" spans="2:65" s="1" customFormat="1" ht="29.25">
      <c r="B2514" s="25"/>
      <c r="D2514" s="117" t="s">
        <v>114</v>
      </c>
      <c r="F2514" s="118" t="s">
        <v>5574</v>
      </c>
      <c r="L2514" s="25"/>
      <c r="M2514" s="119"/>
      <c r="T2514" s="46"/>
      <c r="AT2514" s="13" t="s">
        <v>114</v>
      </c>
      <c r="AU2514" s="13" t="s">
        <v>66</v>
      </c>
    </row>
    <row r="2515" spans="2:65" s="1" customFormat="1" ht="16.5" customHeight="1">
      <c r="B2515" s="104"/>
      <c r="C2515" s="105" t="s">
        <v>2850</v>
      </c>
      <c r="D2515" s="105" t="s">
        <v>107</v>
      </c>
      <c r="E2515" s="106" t="s">
        <v>5575</v>
      </c>
      <c r="F2515" s="107" t="s">
        <v>5576</v>
      </c>
      <c r="G2515" s="108" t="s">
        <v>409</v>
      </c>
      <c r="H2515" s="109">
        <v>5</v>
      </c>
      <c r="I2515" s="110">
        <v>681</v>
      </c>
      <c r="J2515" s="110">
        <f>ROUND(I2515*H2515,2)</f>
        <v>3405</v>
      </c>
      <c r="K2515" s="107" t="s">
        <v>111</v>
      </c>
      <c r="L2515" s="25"/>
      <c r="M2515" s="111" t="s">
        <v>3</v>
      </c>
      <c r="N2515" s="112" t="s">
        <v>37</v>
      </c>
      <c r="O2515" s="113">
        <v>0</v>
      </c>
      <c r="P2515" s="113">
        <f>O2515*H2515</f>
        <v>0</v>
      </c>
      <c r="Q2515" s="113">
        <v>0</v>
      </c>
      <c r="R2515" s="113">
        <f>Q2515*H2515</f>
        <v>0</v>
      </c>
      <c r="S2515" s="113">
        <v>0</v>
      </c>
      <c r="T2515" s="114">
        <f>S2515*H2515</f>
        <v>0</v>
      </c>
      <c r="AR2515" s="115" t="s">
        <v>112</v>
      </c>
      <c r="AT2515" s="115" t="s">
        <v>107</v>
      </c>
      <c r="AU2515" s="115" t="s">
        <v>66</v>
      </c>
      <c r="AY2515" s="13" t="s">
        <v>113</v>
      </c>
      <c r="BE2515" s="116">
        <f>IF(N2515="základní",J2515,0)</f>
        <v>3405</v>
      </c>
      <c r="BF2515" s="116">
        <f>IF(N2515="snížená",J2515,0)</f>
        <v>0</v>
      </c>
      <c r="BG2515" s="116">
        <f>IF(N2515="zákl. přenesená",J2515,0)</f>
        <v>0</v>
      </c>
      <c r="BH2515" s="116">
        <f>IF(N2515="sníž. přenesená",J2515,0)</f>
        <v>0</v>
      </c>
      <c r="BI2515" s="116">
        <f>IF(N2515="nulová",J2515,0)</f>
        <v>0</v>
      </c>
      <c r="BJ2515" s="13" t="s">
        <v>74</v>
      </c>
      <c r="BK2515" s="116">
        <f>ROUND(I2515*H2515,2)</f>
        <v>3405</v>
      </c>
      <c r="BL2515" s="13" t="s">
        <v>112</v>
      </c>
      <c r="BM2515" s="115" t="s">
        <v>5577</v>
      </c>
    </row>
    <row r="2516" spans="2:65" s="1" customFormat="1" ht="29.25">
      <c r="B2516" s="25"/>
      <c r="D2516" s="117" t="s">
        <v>114</v>
      </c>
      <c r="F2516" s="118" t="s">
        <v>5578</v>
      </c>
      <c r="L2516" s="25"/>
      <c r="M2516" s="119"/>
      <c r="T2516" s="46"/>
      <c r="AT2516" s="13" t="s">
        <v>114</v>
      </c>
      <c r="AU2516" s="13" t="s">
        <v>66</v>
      </c>
    </row>
    <row r="2517" spans="2:65" s="1" customFormat="1" ht="16.5" customHeight="1">
      <c r="B2517" s="104"/>
      <c r="C2517" s="105" t="s">
        <v>5579</v>
      </c>
      <c r="D2517" s="105" t="s">
        <v>107</v>
      </c>
      <c r="E2517" s="106" t="s">
        <v>5580</v>
      </c>
      <c r="F2517" s="107" t="s">
        <v>5581</v>
      </c>
      <c r="G2517" s="108" t="s">
        <v>409</v>
      </c>
      <c r="H2517" s="109">
        <v>5</v>
      </c>
      <c r="I2517" s="110">
        <v>836</v>
      </c>
      <c r="J2517" s="110">
        <f>ROUND(I2517*H2517,2)</f>
        <v>4180</v>
      </c>
      <c r="K2517" s="107" t="s">
        <v>111</v>
      </c>
      <c r="L2517" s="25"/>
      <c r="M2517" s="111" t="s">
        <v>3</v>
      </c>
      <c r="N2517" s="112" t="s">
        <v>37</v>
      </c>
      <c r="O2517" s="113">
        <v>0</v>
      </c>
      <c r="P2517" s="113">
        <f>O2517*H2517</f>
        <v>0</v>
      </c>
      <c r="Q2517" s="113">
        <v>0</v>
      </c>
      <c r="R2517" s="113">
        <f>Q2517*H2517</f>
        <v>0</v>
      </c>
      <c r="S2517" s="113">
        <v>0</v>
      </c>
      <c r="T2517" s="114">
        <f>S2517*H2517</f>
        <v>0</v>
      </c>
      <c r="AR2517" s="115" t="s">
        <v>112</v>
      </c>
      <c r="AT2517" s="115" t="s">
        <v>107</v>
      </c>
      <c r="AU2517" s="115" t="s">
        <v>66</v>
      </c>
      <c r="AY2517" s="13" t="s">
        <v>113</v>
      </c>
      <c r="BE2517" s="116">
        <f>IF(N2517="základní",J2517,0)</f>
        <v>4180</v>
      </c>
      <c r="BF2517" s="116">
        <f>IF(N2517="snížená",J2517,0)</f>
        <v>0</v>
      </c>
      <c r="BG2517" s="116">
        <f>IF(N2517="zákl. přenesená",J2517,0)</f>
        <v>0</v>
      </c>
      <c r="BH2517" s="116">
        <f>IF(N2517="sníž. přenesená",J2517,0)</f>
        <v>0</v>
      </c>
      <c r="BI2517" s="116">
        <f>IF(N2517="nulová",J2517,0)</f>
        <v>0</v>
      </c>
      <c r="BJ2517" s="13" t="s">
        <v>74</v>
      </c>
      <c r="BK2517" s="116">
        <f>ROUND(I2517*H2517,2)</f>
        <v>4180</v>
      </c>
      <c r="BL2517" s="13" t="s">
        <v>112</v>
      </c>
      <c r="BM2517" s="115" t="s">
        <v>5582</v>
      </c>
    </row>
    <row r="2518" spans="2:65" s="1" customFormat="1" ht="29.25">
      <c r="B2518" s="25"/>
      <c r="D2518" s="117" t="s">
        <v>114</v>
      </c>
      <c r="F2518" s="118" t="s">
        <v>5583</v>
      </c>
      <c r="L2518" s="25"/>
      <c r="M2518" s="119"/>
      <c r="T2518" s="46"/>
      <c r="AT2518" s="13" t="s">
        <v>114</v>
      </c>
      <c r="AU2518" s="13" t="s">
        <v>66</v>
      </c>
    </row>
    <row r="2519" spans="2:65" s="1" customFormat="1" ht="16.5" customHeight="1">
      <c r="B2519" s="104"/>
      <c r="C2519" s="105" t="s">
        <v>2854</v>
      </c>
      <c r="D2519" s="105" t="s">
        <v>107</v>
      </c>
      <c r="E2519" s="106" t="s">
        <v>5584</v>
      </c>
      <c r="F2519" s="107" t="s">
        <v>5585</v>
      </c>
      <c r="G2519" s="108" t="s">
        <v>409</v>
      </c>
      <c r="H2519" s="109">
        <v>5</v>
      </c>
      <c r="I2519" s="110">
        <v>1920</v>
      </c>
      <c r="J2519" s="110">
        <f>ROUND(I2519*H2519,2)</f>
        <v>9600</v>
      </c>
      <c r="K2519" s="107" t="s">
        <v>111</v>
      </c>
      <c r="L2519" s="25"/>
      <c r="M2519" s="111" t="s">
        <v>3</v>
      </c>
      <c r="N2519" s="112" t="s">
        <v>37</v>
      </c>
      <c r="O2519" s="113">
        <v>0</v>
      </c>
      <c r="P2519" s="113">
        <f>O2519*H2519</f>
        <v>0</v>
      </c>
      <c r="Q2519" s="113">
        <v>0</v>
      </c>
      <c r="R2519" s="113">
        <f>Q2519*H2519</f>
        <v>0</v>
      </c>
      <c r="S2519" s="113">
        <v>0</v>
      </c>
      <c r="T2519" s="114">
        <f>S2519*H2519</f>
        <v>0</v>
      </c>
      <c r="AR2519" s="115" t="s">
        <v>112</v>
      </c>
      <c r="AT2519" s="115" t="s">
        <v>107</v>
      </c>
      <c r="AU2519" s="115" t="s">
        <v>66</v>
      </c>
      <c r="AY2519" s="13" t="s">
        <v>113</v>
      </c>
      <c r="BE2519" s="116">
        <f>IF(N2519="základní",J2519,0)</f>
        <v>9600</v>
      </c>
      <c r="BF2519" s="116">
        <f>IF(N2519="snížená",J2519,0)</f>
        <v>0</v>
      </c>
      <c r="BG2519" s="116">
        <f>IF(N2519="zákl. přenesená",J2519,0)</f>
        <v>0</v>
      </c>
      <c r="BH2519" s="116">
        <f>IF(N2519="sníž. přenesená",J2519,0)</f>
        <v>0</v>
      </c>
      <c r="BI2519" s="116">
        <f>IF(N2519="nulová",J2519,0)</f>
        <v>0</v>
      </c>
      <c r="BJ2519" s="13" t="s">
        <v>74</v>
      </c>
      <c r="BK2519" s="116">
        <f>ROUND(I2519*H2519,2)</f>
        <v>9600</v>
      </c>
      <c r="BL2519" s="13" t="s">
        <v>112</v>
      </c>
      <c r="BM2519" s="115" t="s">
        <v>5586</v>
      </c>
    </row>
    <row r="2520" spans="2:65" s="1" customFormat="1" ht="19.5">
      <c r="B2520" s="25"/>
      <c r="D2520" s="117" t="s">
        <v>114</v>
      </c>
      <c r="F2520" s="118" t="s">
        <v>5587</v>
      </c>
      <c r="L2520" s="25"/>
      <c r="M2520" s="119"/>
      <c r="T2520" s="46"/>
      <c r="AT2520" s="13" t="s">
        <v>114</v>
      </c>
      <c r="AU2520" s="13" t="s">
        <v>66</v>
      </c>
    </row>
    <row r="2521" spans="2:65" s="1" customFormat="1" ht="16.5" customHeight="1">
      <c r="B2521" s="104"/>
      <c r="C2521" s="105" t="s">
        <v>5588</v>
      </c>
      <c r="D2521" s="105" t="s">
        <v>107</v>
      </c>
      <c r="E2521" s="106" t="s">
        <v>5589</v>
      </c>
      <c r="F2521" s="107" t="s">
        <v>5590</v>
      </c>
      <c r="G2521" s="108" t="s">
        <v>124</v>
      </c>
      <c r="H2521" s="109">
        <v>5</v>
      </c>
      <c r="I2521" s="110">
        <v>693</v>
      </c>
      <c r="J2521" s="110">
        <f>ROUND(I2521*H2521,2)</f>
        <v>3465</v>
      </c>
      <c r="K2521" s="107" t="s">
        <v>111</v>
      </c>
      <c r="L2521" s="25"/>
      <c r="M2521" s="111" t="s">
        <v>3</v>
      </c>
      <c r="N2521" s="112" t="s">
        <v>37</v>
      </c>
      <c r="O2521" s="113">
        <v>0</v>
      </c>
      <c r="P2521" s="113">
        <f>O2521*H2521</f>
        <v>0</v>
      </c>
      <c r="Q2521" s="113">
        <v>0</v>
      </c>
      <c r="R2521" s="113">
        <f>Q2521*H2521</f>
        <v>0</v>
      </c>
      <c r="S2521" s="113">
        <v>0</v>
      </c>
      <c r="T2521" s="114">
        <f>S2521*H2521</f>
        <v>0</v>
      </c>
      <c r="AR2521" s="115" t="s">
        <v>112</v>
      </c>
      <c r="AT2521" s="115" t="s">
        <v>107</v>
      </c>
      <c r="AU2521" s="115" t="s">
        <v>66</v>
      </c>
      <c r="AY2521" s="13" t="s">
        <v>113</v>
      </c>
      <c r="BE2521" s="116">
        <f>IF(N2521="základní",J2521,0)</f>
        <v>3465</v>
      </c>
      <c r="BF2521" s="116">
        <f>IF(N2521="snížená",J2521,0)</f>
        <v>0</v>
      </c>
      <c r="BG2521" s="116">
        <f>IF(N2521="zákl. přenesená",J2521,0)</f>
        <v>0</v>
      </c>
      <c r="BH2521" s="116">
        <f>IF(N2521="sníž. přenesená",J2521,0)</f>
        <v>0</v>
      </c>
      <c r="BI2521" s="116">
        <f>IF(N2521="nulová",J2521,0)</f>
        <v>0</v>
      </c>
      <c r="BJ2521" s="13" t="s">
        <v>74</v>
      </c>
      <c r="BK2521" s="116">
        <f>ROUND(I2521*H2521,2)</f>
        <v>3465</v>
      </c>
      <c r="BL2521" s="13" t="s">
        <v>112</v>
      </c>
      <c r="BM2521" s="115" t="s">
        <v>5591</v>
      </c>
    </row>
    <row r="2522" spans="2:65" s="1" customFormat="1" ht="29.25">
      <c r="B2522" s="25"/>
      <c r="D2522" s="117" t="s">
        <v>114</v>
      </c>
      <c r="F2522" s="118" t="s">
        <v>5592</v>
      </c>
      <c r="L2522" s="25"/>
      <c r="M2522" s="119"/>
      <c r="T2522" s="46"/>
      <c r="AT2522" s="13" t="s">
        <v>114</v>
      </c>
      <c r="AU2522" s="13" t="s">
        <v>66</v>
      </c>
    </row>
    <row r="2523" spans="2:65" s="1" customFormat="1" ht="16.5" customHeight="1">
      <c r="B2523" s="104"/>
      <c r="C2523" s="105" t="s">
        <v>2859</v>
      </c>
      <c r="D2523" s="105" t="s">
        <v>107</v>
      </c>
      <c r="E2523" s="106" t="s">
        <v>5593</v>
      </c>
      <c r="F2523" s="107" t="s">
        <v>5594</v>
      </c>
      <c r="G2523" s="108" t="s">
        <v>124</v>
      </c>
      <c r="H2523" s="109">
        <v>5</v>
      </c>
      <c r="I2523" s="110">
        <v>309</v>
      </c>
      <c r="J2523" s="110">
        <f>ROUND(I2523*H2523,2)</f>
        <v>1545</v>
      </c>
      <c r="K2523" s="107" t="s">
        <v>111</v>
      </c>
      <c r="L2523" s="25"/>
      <c r="M2523" s="111" t="s">
        <v>3</v>
      </c>
      <c r="N2523" s="112" t="s">
        <v>37</v>
      </c>
      <c r="O2523" s="113">
        <v>0</v>
      </c>
      <c r="P2523" s="113">
        <f>O2523*H2523</f>
        <v>0</v>
      </c>
      <c r="Q2523" s="113">
        <v>0</v>
      </c>
      <c r="R2523" s="113">
        <f>Q2523*H2523</f>
        <v>0</v>
      </c>
      <c r="S2523" s="113">
        <v>0</v>
      </c>
      <c r="T2523" s="114">
        <f>S2523*H2523</f>
        <v>0</v>
      </c>
      <c r="AR2523" s="115" t="s">
        <v>112</v>
      </c>
      <c r="AT2523" s="115" t="s">
        <v>107</v>
      </c>
      <c r="AU2523" s="115" t="s">
        <v>66</v>
      </c>
      <c r="AY2523" s="13" t="s">
        <v>113</v>
      </c>
      <c r="BE2523" s="116">
        <f>IF(N2523="základní",J2523,0)</f>
        <v>1545</v>
      </c>
      <c r="BF2523" s="116">
        <f>IF(N2523="snížená",J2523,0)</f>
        <v>0</v>
      </c>
      <c r="BG2523" s="116">
        <f>IF(N2523="zákl. přenesená",J2523,0)</f>
        <v>0</v>
      </c>
      <c r="BH2523" s="116">
        <f>IF(N2523="sníž. přenesená",J2523,0)</f>
        <v>0</v>
      </c>
      <c r="BI2523" s="116">
        <f>IF(N2523="nulová",J2523,0)</f>
        <v>0</v>
      </c>
      <c r="BJ2523" s="13" t="s">
        <v>74</v>
      </c>
      <c r="BK2523" s="116">
        <f>ROUND(I2523*H2523,2)</f>
        <v>1545</v>
      </c>
      <c r="BL2523" s="13" t="s">
        <v>112</v>
      </c>
      <c r="BM2523" s="115" t="s">
        <v>5595</v>
      </c>
    </row>
    <row r="2524" spans="2:65" s="1" customFormat="1" ht="19.5">
      <c r="B2524" s="25"/>
      <c r="D2524" s="117" t="s">
        <v>114</v>
      </c>
      <c r="F2524" s="118" t="s">
        <v>5596</v>
      </c>
      <c r="L2524" s="25"/>
      <c r="M2524" s="119"/>
      <c r="T2524" s="46"/>
      <c r="AT2524" s="13" t="s">
        <v>114</v>
      </c>
      <c r="AU2524" s="13" t="s">
        <v>66</v>
      </c>
    </row>
    <row r="2525" spans="2:65" s="1" customFormat="1" ht="16.5" customHeight="1">
      <c r="B2525" s="104"/>
      <c r="C2525" s="105" t="s">
        <v>5597</v>
      </c>
      <c r="D2525" s="105" t="s">
        <v>107</v>
      </c>
      <c r="E2525" s="106" t="s">
        <v>5598</v>
      </c>
      <c r="F2525" s="107" t="s">
        <v>5599</v>
      </c>
      <c r="G2525" s="108" t="s">
        <v>124</v>
      </c>
      <c r="H2525" s="109">
        <v>5</v>
      </c>
      <c r="I2525" s="110">
        <v>1230</v>
      </c>
      <c r="J2525" s="110">
        <f>ROUND(I2525*H2525,2)</f>
        <v>6150</v>
      </c>
      <c r="K2525" s="107" t="s">
        <v>111</v>
      </c>
      <c r="L2525" s="25"/>
      <c r="M2525" s="111" t="s">
        <v>3</v>
      </c>
      <c r="N2525" s="112" t="s">
        <v>37</v>
      </c>
      <c r="O2525" s="113">
        <v>0</v>
      </c>
      <c r="P2525" s="113">
        <f>O2525*H2525</f>
        <v>0</v>
      </c>
      <c r="Q2525" s="113">
        <v>0</v>
      </c>
      <c r="R2525" s="113">
        <f>Q2525*H2525</f>
        <v>0</v>
      </c>
      <c r="S2525" s="113">
        <v>0</v>
      </c>
      <c r="T2525" s="114">
        <f>S2525*H2525</f>
        <v>0</v>
      </c>
      <c r="AR2525" s="115" t="s">
        <v>112</v>
      </c>
      <c r="AT2525" s="115" t="s">
        <v>107</v>
      </c>
      <c r="AU2525" s="115" t="s">
        <v>66</v>
      </c>
      <c r="AY2525" s="13" t="s">
        <v>113</v>
      </c>
      <c r="BE2525" s="116">
        <f>IF(N2525="základní",J2525,0)</f>
        <v>6150</v>
      </c>
      <c r="BF2525" s="116">
        <f>IF(N2525="snížená",J2525,0)</f>
        <v>0</v>
      </c>
      <c r="BG2525" s="116">
        <f>IF(N2525="zákl. přenesená",J2525,0)</f>
        <v>0</v>
      </c>
      <c r="BH2525" s="116">
        <f>IF(N2525="sníž. přenesená",J2525,0)</f>
        <v>0</v>
      </c>
      <c r="BI2525" s="116">
        <f>IF(N2525="nulová",J2525,0)</f>
        <v>0</v>
      </c>
      <c r="BJ2525" s="13" t="s">
        <v>74</v>
      </c>
      <c r="BK2525" s="116">
        <f>ROUND(I2525*H2525,2)</f>
        <v>6150</v>
      </c>
      <c r="BL2525" s="13" t="s">
        <v>112</v>
      </c>
      <c r="BM2525" s="115" t="s">
        <v>5600</v>
      </c>
    </row>
    <row r="2526" spans="2:65" s="1" customFormat="1" ht="29.25">
      <c r="B2526" s="25"/>
      <c r="D2526" s="117" t="s">
        <v>114</v>
      </c>
      <c r="F2526" s="118" t="s">
        <v>5601</v>
      </c>
      <c r="L2526" s="25"/>
      <c r="M2526" s="119"/>
      <c r="T2526" s="46"/>
      <c r="AT2526" s="13" t="s">
        <v>114</v>
      </c>
      <c r="AU2526" s="13" t="s">
        <v>66</v>
      </c>
    </row>
    <row r="2527" spans="2:65" s="1" customFormat="1" ht="16.5" customHeight="1">
      <c r="B2527" s="104"/>
      <c r="C2527" s="105" t="s">
        <v>2863</v>
      </c>
      <c r="D2527" s="105" t="s">
        <v>107</v>
      </c>
      <c r="E2527" s="106" t="s">
        <v>5602</v>
      </c>
      <c r="F2527" s="107" t="s">
        <v>5603</v>
      </c>
      <c r="G2527" s="108" t="s">
        <v>409</v>
      </c>
      <c r="H2527" s="109">
        <v>200</v>
      </c>
      <c r="I2527" s="110">
        <v>307</v>
      </c>
      <c r="J2527" s="110">
        <f>ROUND(I2527*H2527,2)</f>
        <v>61400</v>
      </c>
      <c r="K2527" s="107" t="s">
        <v>111</v>
      </c>
      <c r="L2527" s="25"/>
      <c r="M2527" s="111" t="s">
        <v>3</v>
      </c>
      <c r="N2527" s="112" t="s">
        <v>37</v>
      </c>
      <c r="O2527" s="113">
        <v>0</v>
      </c>
      <c r="P2527" s="113">
        <f>O2527*H2527</f>
        <v>0</v>
      </c>
      <c r="Q2527" s="113">
        <v>0</v>
      </c>
      <c r="R2527" s="113">
        <f>Q2527*H2527</f>
        <v>0</v>
      </c>
      <c r="S2527" s="113">
        <v>0</v>
      </c>
      <c r="T2527" s="114">
        <f>S2527*H2527</f>
        <v>0</v>
      </c>
      <c r="AR2527" s="115" t="s">
        <v>112</v>
      </c>
      <c r="AT2527" s="115" t="s">
        <v>107</v>
      </c>
      <c r="AU2527" s="115" t="s">
        <v>66</v>
      </c>
      <c r="AY2527" s="13" t="s">
        <v>113</v>
      </c>
      <c r="BE2527" s="116">
        <f>IF(N2527="základní",J2527,0)</f>
        <v>61400</v>
      </c>
      <c r="BF2527" s="116">
        <f>IF(N2527="snížená",J2527,0)</f>
        <v>0</v>
      </c>
      <c r="BG2527" s="116">
        <f>IF(N2527="zákl. přenesená",J2527,0)</f>
        <v>0</v>
      </c>
      <c r="BH2527" s="116">
        <f>IF(N2527="sníž. přenesená",J2527,0)</f>
        <v>0</v>
      </c>
      <c r="BI2527" s="116">
        <f>IF(N2527="nulová",J2527,0)</f>
        <v>0</v>
      </c>
      <c r="BJ2527" s="13" t="s">
        <v>74</v>
      </c>
      <c r="BK2527" s="116">
        <f>ROUND(I2527*H2527,2)</f>
        <v>61400</v>
      </c>
      <c r="BL2527" s="13" t="s">
        <v>112</v>
      </c>
      <c r="BM2527" s="115" t="s">
        <v>5604</v>
      </c>
    </row>
    <row r="2528" spans="2:65" s="1" customFormat="1" ht="29.25">
      <c r="B2528" s="25"/>
      <c r="D2528" s="117" t="s">
        <v>114</v>
      </c>
      <c r="F2528" s="118" t="s">
        <v>5605</v>
      </c>
      <c r="L2528" s="25"/>
      <c r="M2528" s="119"/>
      <c r="T2528" s="46"/>
      <c r="AT2528" s="13" t="s">
        <v>114</v>
      </c>
      <c r="AU2528" s="13" t="s">
        <v>66</v>
      </c>
    </row>
    <row r="2529" spans="2:65" s="1" customFormat="1" ht="16.5" customHeight="1">
      <c r="B2529" s="104"/>
      <c r="C2529" s="105" t="s">
        <v>5606</v>
      </c>
      <c r="D2529" s="105" t="s">
        <v>107</v>
      </c>
      <c r="E2529" s="106" t="s">
        <v>5607</v>
      </c>
      <c r="F2529" s="107" t="s">
        <v>5608</v>
      </c>
      <c r="G2529" s="108" t="s">
        <v>409</v>
      </c>
      <c r="H2529" s="109">
        <v>200</v>
      </c>
      <c r="I2529" s="110">
        <v>275</v>
      </c>
      <c r="J2529" s="110">
        <f>ROUND(I2529*H2529,2)</f>
        <v>55000</v>
      </c>
      <c r="K2529" s="107" t="s">
        <v>111</v>
      </c>
      <c r="L2529" s="25"/>
      <c r="M2529" s="111" t="s">
        <v>3</v>
      </c>
      <c r="N2529" s="112" t="s">
        <v>37</v>
      </c>
      <c r="O2529" s="113">
        <v>0</v>
      </c>
      <c r="P2529" s="113">
        <f>O2529*H2529</f>
        <v>0</v>
      </c>
      <c r="Q2529" s="113">
        <v>0</v>
      </c>
      <c r="R2529" s="113">
        <f>Q2529*H2529</f>
        <v>0</v>
      </c>
      <c r="S2529" s="113">
        <v>0</v>
      </c>
      <c r="T2529" s="114">
        <f>S2529*H2529</f>
        <v>0</v>
      </c>
      <c r="AR2529" s="115" t="s">
        <v>112</v>
      </c>
      <c r="AT2529" s="115" t="s">
        <v>107</v>
      </c>
      <c r="AU2529" s="115" t="s">
        <v>66</v>
      </c>
      <c r="AY2529" s="13" t="s">
        <v>113</v>
      </c>
      <c r="BE2529" s="116">
        <f>IF(N2529="základní",J2529,0)</f>
        <v>55000</v>
      </c>
      <c r="BF2529" s="116">
        <f>IF(N2529="snížená",J2529,0)</f>
        <v>0</v>
      </c>
      <c r="BG2529" s="116">
        <f>IF(N2529="zákl. přenesená",J2529,0)</f>
        <v>0</v>
      </c>
      <c r="BH2529" s="116">
        <f>IF(N2529="sníž. přenesená",J2529,0)</f>
        <v>0</v>
      </c>
      <c r="BI2529" s="116">
        <f>IF(N2529="nulová",J2529,0)</f>
        <v>0</v>
      </c>
      <c r="BJ2529" s="13" t="s">
        <v>74</v>
      </c>
      <c r="BK2529" s="116">
        <f>ROUND(I2529*H2529,2)</f>
        <v>55000</v>
      </c>
      <c r="BL2529" s="13" t="s">
        <v>112</v>
      </c>
      <c r="BM2529" s="115" t="s">
        <v>5609</v>
      </c>
    </row>
    <row r="2530" spans="2:65" s="1" customFormat="1" ht="29.25">
      <c r="B2530" s="25"/>
      <c r="D2530" s="117" t="s">
        <v>114</v>
      </c>
      <c r="F2530" s="118" t="s">
        <v>5610</v>
      </c>
      <c r="L2530" s="25"/>
      <c r="M2530" s="119"/>
      <c r="T2530" s="46"/>
      <c r="AT2530" s="13" t="s">
        <v>114</v>
      </c>
      <c r="AU2530" s="13" t="s">
        <v>66</v>
      </c>
    </row>
    <row r="2531" spans="2:65" s="1" customFormat="1" ht="16.5" customHeight="1">
      <c r="B2531" s="104"/>
      <c r="C2531" s="105" t="s">
        <v>2868</v>
      </c>
      <c r="D2531" s="105" t="s">
        <v>107</v>
      </c>
      <c r="E2531" s="106" t="s">
        <v>5611</v>
      </c>
      <c r="F2531" s="107" t="s">
        <v>5612</v>
      </c>
      <c r="G2531" s="108" t="s">
        <v>124</v>
      </c>
      <c r="H2531" s="109">
        <v>20</v>
      </c>
      <c r="I2531" s="110">
        <v>223</v>
      </c>
      <c r="J2531" s="110">
        <f>ROUND(I2531*H2531,2)</f>
        <v>4460</v>
      </c>
      <c r="K2531" s="107" t="s">
        <v>111</v>
      </c>
      <c r="L2531" s="25"/>
      <c r="M2531" s="111" t="s">
        <v>3</v>
      </c>
      <c r="N2531" s="112" t="s">
        <v>37</v>
      </c>
      <c r="O2531" s="113">
        <v>0</v>
      </c>
      <c r="P2531" s="113">
        <f>O2531*H2531</f>
        <v>0</v>
      </c>
      <c r="Q2531" s="113">
        <v>0</v>
      </c>
      <c r="R2531" s="113">
        <f>Q2531*H2531</f>
        <v>0</v>
      </c>
      <c r="S2531" s="113">
        <v>0</v>
      </c>
      <c r="T2531" s="114">
        <f>S2531*H2531</f>
        <v>0</v>
      </c>
      <c r="AR2531" s="115" t="s">
        <v>112</v>
      </c>
      <c r="AT2531" s="115" t="s">
        <v>107</v>
      </c>
      <c r="AU2531" s="115" t="s">
        <v>66</v>
      </c>
      <c r="AY2531" s="13" t="s">
        <v>113</v>
      </c>
      <c r="BE2531" s="116">
        <f>IF(N2531="základní",J2531,0)</f>
        <v>4460</v>
      </c>
      <c r="BF2531" s="116">
        <f>IF(N2531="snížená",J2531,0)</f>
        <v>0</v>
      </c>
      <c r="BG2531" s="116">
        <f>IF(N2531="zákl. přenesená",J2531,0)</f>
        <v>0</v>
      </c>
      <c r="BH2531" s="116">
        <f>IF(N2531="sníž. přenesená",J2531,0)</f>
        <v>0</v>
      </c>
      <c r="BI2531" s="116">
        <f>IF(N2531="nulová",J2531,0)</f>
        <v>0</v>
      </c>
      <c r="BJ2531" s="13" t="s">
        <v>74</v>
      </c>
      <c r="BK2531" s="116">
        <f>ROUND(I2531*H2531,2)</f>
        <v>4460</v>
      </c>
      <c r="BL2531" s="13" t="s">
        <v>112</v>
      </c>
      <c r="BM2531" s="115" t="s">
        <v>5613</v>
      </c>
    </row>
    <row r="2532" spans="2:65" s="1" customFormat="1" ht="29.25">
      <c r="B2532" s="25"/>
      <c r="D2532" s="117" t="s">
        <v>114</v>
      </c>
      <c r="F2532" s="118" t="s">
        <v>5614</v>
      </c>
      <c r="L2532" s="25"/>
      <c r="M2532" s="119"/>
      <c r="T2532" s="46"/>
      <c r="AT2532" s="13" t="s">
        <v>114</v>
      </c>
      <c r="AU2532" s="13" t="s">
        <v>66</v>
      </c>
    </row>
    <row r="2533" spans="2:65" s="1" customFormat="1" ht="16.5" customHeight="1">
      <c r="B2533" s="104"/>
      <c r="C2533" s="105" t="s">
        <v>5615</v>
      </c>
      <c r="D2533" s="105" t="s">
        <v>107</v>
      </c>
      <c r="E2533" s="106" t="s">
        <v>5616</v>
      </c>
      <c r="F2533" s="107" t="s">
        <v>5617</v>
      </c>
      <c r="G2533" s="108" t="s">
        <v>124</v>
      </c>
      <c r="H2533" s="109">
        <v>20</v>
      </c>
      <c r="I2533" s="110">
        <v>238</v>
      </c>
      <c r="J2533" s="110">
        <f>ROUND(I2533*H2533,2)</f>
        <v>4760</v>
      </c>
      <c r="K2533" s="107" t="s">
        <v>111</v>
      </c>
      <c r="L2533" s="25"/>
      <c r="M2533" s="111" t="s">
        <v>3</v>
      </c>
      <c r="N2533" s="112" t="s">
        <v>37</v>
      </c>
      <c r="O2533" s="113">
        <v>0</v>
      </c>
      <c r="P2533" s="113">
        <f>O2533*H2533</f>
        <v>0</v>
      </c>
      <c r="Q2533" s="113">
        <v>0</v>
      </c>
      <c r="R2533" s="113">
        <f>Q2533*H2533</f>
        <v>0</v>
      </c>
      <c r="S2533" s="113">
        <v>0</v>
      </c>
      <c r="T2533" s="114">
        <f>S2533*H2533</f>
        <v>0</v>
      </c>
      <c r="AR2533" s="115" t="s">
        <v>112</v>
      </c>
      <c r="AT2533" s="115" t="s">
        <v>107</v>
      </c>
      <c r="AU2533" s="115" t="s">
        <v>66</v>
      </c>
      <c r="AY2533" s="13" t="s">
        <v>113</v>
      </c>
      <c r="BE2533" s="116">
        <f>IF(N2533="základní",J2533,0)</f>
        <v>4760</v>
      </c>
      <c r="BF2533" s="116">
        <f>IF(N2533="snížená",J2533,0)</f>
        <v>0</v>
      </c>
      <c r="BG2533" s="116">
        <f>IF(N2533="zákl. přenesená",J2533,0)</f>
        <v>0</v>
      </c>
      <c r="BH2533" s="116">
        <f>IF(N2533="sníž. přenesená",J2533,0)</f>
        <v>0</v>
      </c>
      <c r="BI2533" s="116">
        <f>IF(N2533="nulová",J2533,0)</f>
        <v>0</v>
      </c>
      <c r="BJ2533" s="13" t="s">
        <v>74</v>
      </c>
      <c r="BK2533" s="116">
        <f>ROUND(I2533*H2533,2)</f>
        <v>4760</v>
      </c>
      <c r="BL2533" s="13" t="s">
        <v>112</v>
      </c>
      <c r="BM2533" s="115" t="s">
        <v>5618</v>
      </c>
    </row>
    <row r="2534" spans="2:65" s="1" customFormat="1" ht="29.25">
      <c r="B2534" s="25"/>
      <c r="D2534" s="117" t="s">
        <v>114</v>
      </c>
      <c r="F2534" s="118" t="s">
        <v>5619</v>
      </c>
      <c r="L2534" s="25"/>
      <c r="M2534" s="119"/>
      <c r="T2534" s="46"/>
      <c r="AT2534" s="13" t="s">
        <v>114</v>
      </c>
      <c r="AU2534" s="13" t="s">
        <v>66</v>
      </c>
    </row>
    <row r="2535" spans="2:65" s="1" customFormat="1" ht="16.5" customHeight="1">
      <c r="B2535" s="104"/>
      <c r="C2535" s="105" t="s">
        <v>2872</v>
      </c>
      <c r="D2535" s="105" t="s">
        <v>107</v>
      </c>
      <c r="E2535" s="106" t="s">
        <v>5620</v>
      </c>
      <c r="F2535" s="107" t="s">
        <v>5621</v>
      </c>
      <c r="G2535" s="108" t="s">
        <v>124</v>
      </c>
      <c r="H2535" s="109">
        <v>20</v>
      </c>
      <c r="I2535" s="110">
        <v>238</v>
      </c>
      <c r="J2535" s="110">
        <f>ROUND(I2535*H2535,2)</f>
        <v>4760</v>
      </c>
      <c r="K2535" s="107" t="s">
        <v>111</v>
      </c>
      <c r="L2535" s="25"/>
      <c r="M2535" s="111" t="s">
        <v>3</v>
      </c>
      <c r="N2535" s="112" t="s">
        <v>37</v>
      </c>
      <c r="O2535" s="113">
        <v>0</v>
      </c>
      <c r="P2535" s="113">
        <f>O2535*H2535</f>
        <v>0</v>
      </c>
      <c r="Q2535" s="113">
        <v>0</v>
      </c>
      <c r="R2535" s="113">
        <f>Q2535*H2535</f>
        <v>0</v>
      </c>
      <c r="S2535" s="113">
        <v>0</v>
      </c>
      <c r="T2535" s="114">
        <f>S2535*H2535</f>
        <v>0</v>
      </c>
      <c r="AR2535" s="115" t="s">
        <v>112</v>
      </c>
      <c r="AT2535" s="115" t="s">
        <v>107</v>
      </c>
      <c r="AU2535" s="115" t="s">
        <v>66</v>
      </c>
      <c r="AY2535" s="13" t="s">
        <v>113</v>
      </c>
      <c r="BE2535" s="116">
        <f>IF(N2535="základní",J2535,0)</f>
        <v>4760</v>
      </c>
      <c r="BF2535" s="116">
        <f>IF(N2535="snížená",J2535,0)</f>
        <v>0</v>
      </c>
      <c r="BG2535" s="116">
        <f>IF(N2535="zákl. přenesená",J2535,0)</f>
        <v>0</v>
      </c>
      <c r="BH2535" s="116">
        <f>IF(N2535="sníž. přenesená",J2535,0)</f>
        <v>0</v>
      </c>
      <c r="BI2535" s="116">
        <f>IF(N2535="nulová",J2535,0)</f>
        <v>0</v>
      </c>
      <c r="BJ2535" s="13" t="s">
        <v>74</v>
      </c>
      <c r="BK2535" s="116">
        <f>ROUND(I2535*H2535,2)</f>
        <v>4760</v>
      </c>
      <c r="BL2535" s="13" t="s">
        <v>112</v>
      </c>
      <c r="BM2535" s="115" t="s">
        <v>5622</v>
      </c>
    </row>
    <row r="2536" spans="2:65" s="1" customFormat="1" ht="29.25">
      <c r="B2536" s="25"/>
      <c r="D2536" s="117" t="s">
        <v>114</v>
      </c>
      <c r="F2536" s="118" t="s">
        <v>5623</v>
      </c>
      <c r="L2536" s="25"/>
      <c r="M2536" s="119"/>
      <c r="T2536" s="46"/>
      <c r="AT2536" s="13" t="s">
        <v>114</v>
      </c>
      <c r="AU2536" s="13" t="s">
        <v>66</v>
      </c>
    </row>
    <row r="2537" spans="2:65" s="1" customFormat="1" ht="16.5" customHeight="1">
      <c r="B2537" s="104"/>
      <c r="C2537" s="105" t="s">
        <v>5624</v>
      </c>
      <c r="D2537" s="105" t="s">
        <v>107</v>
      </c>
      <c r="E2537" s="106" t="s">
        <v>5625</v>
      </c>
      <c r="F2537" s="107" t="s">
        <v>5626</v>
      </c>
      <c r="G2537" s="108" t="s">
        <v>124</v>
      </c>
      <c r="H2537" s="109">
        <v>20</v>
      </c>
      <c r="I2537" s="110">
        <v>1670</v>
      </c>
      <c r="J2537" s="110">
        <f>ROUND(I2537*H2537,2)</f>
        <v>33400</v>
      </c>
      <c r="K2537" s="107" t="s">
        <v>111</v>
      </c>
      <c r="L2537" s="25"/>
      <c r="M2537" s="111" t="s">
        <v>3</v>
      </c>
      <c r="N2537" s="112" t="s">
        <v>37</v>
      </c>
      <c r="O2537" s="113">
        <v>0</v>
      </c>
      <c r="P2537" s="113">
        <f>O2537*H2537</f>
        <v>0</v>
      </c>
      <c r="Q2537" s="113">
        <v>0</v>
      </c>
      <c r="R2537" s="113">
        <f>Q2537*H2537</f>
        <v>0</v>
      </c>
      <c r="S2537" s="113">
        <v>0</v>
      </c>
      <c r="T2537" s="114">
        <f>S2537*H2537</f>
        <v>0</v>
      </c>
      <c r="AR2537" s="115" t="s">
        <v>112</v>
      </c>
      <c r="AT2537" s="115" t="s">
        <v>107</v>
      </c>
      <c r="AU2537" s="115" t="s">
        <v>66</v>
      </c>
      <c r="AY2537" s="13" t="s">
        <v>113</v>
      </c>
      <c r="BE2537" s="116">
        <f>IF(N2537="základní",J2537,0)</f>
        <v>33400</v>
      </c>
      <c r="BF2537" s="116">
        <f>IF(N2537="snížená",J2537,0)</f>
        <v>0</v>
      </c>
      <c r="BG2537" s="116">
        <f>IF(N2537="zákl. přenesená",J2537,0)</f>
        <v>0</v>
      </c>
      <c r="BH2537" s="116">
        <f>IF(N2537="sníž. přenesená",J2537,0)</f>
        <v>0</v>
      </c>
      <c r="BI2537" s="116">
        <f>IF(N2537="nulová",J2537,0)</f>
        <v>0</v>
      </c>
      <c r="BJ2537" s="13" t="s">
        <v>74</v>
      </c>
      <c r="BK2537" s="116">
        <f>ROUND(I2537*H2537,2)</f>
        <v>33400</v>
      </c>
      <c r="BL2537" s="13" t="s">
        <v>112</v>
      </c>
      <c r="BM2537" s="115" t="s">
        <v>5627</v>
      </c>
    </row>
    <row r="2538" spans="2:65" s="1" customFormat="1" ht="29.25">
      <c r="B2538" s="25"/>
      <c r="D2538" s="117" t="s">
        <v>114</v>
      </c>
      <c r="F2538" s="118" t="s">
        <v>5628</v>
      </c>
      <c r="L2538" s="25"/>
      <c r="M2538" s="119"/>
      <c r="T2538" s="46"/>
      <c r="AT2538" s="13" t="s">
        <v>114</v>
      </c>
      <c r="AU2538" s="13" t="s">
        <v>66</v>
      </c>
    </row>
    <row r="2539" spans="2:65" s="1" customFormat="1" ht="16.5" customHeight="1">
      <c r="B2539" s="104"/>
      <c r="C2539" s="105" t="s">
        <v>2877</v>
      </c>
      <c r="D2539" s="105" t="s">
        <v>107</v>
      </c>
      <c r="E2539" s="106" t="s">
        <v>5629</v>
      </c>
      <c r="F2539" s="107" t="s">
        <v>5630</v>
      </c>
      <c r="G2539" s="108" t="s">
        <v>124</v>
      </c>
      <c r="H2539" s="109">
        <v>20</v>
      </c>
      <c r="I2539" s="110">
        <v>340</v>
      </c>
      <c r="J2539" s="110">
        <f>ROUND(I2539*H2539,2)</f>
        <v>6800</v>
      </c>
      <c r="K2539" s="107" t="s">
        <v>111</v>
      </c>
      <c r="L2539" s="25"/>
      <c r="M2539" s="111" t="s">
        <v>3</v>
      </c>
      <c r="N2539" s="112" t="s">
        <v>37</v>
      </c>
      <c r="O2539" s="113">
        <v>0</v>
      </c>
      <c r="P2539" s="113">
        <f>O2539*H2539</f>
        <v>0</v>
      </c>
      <c r="Q2539" s="113">
        <v>0</v>
      </c>
      <c r="R2539" s="113">
        <f>Q2539*H2539</f>
        <v>0</v>
      </c>
      <c r="S2539" s="113">
        <v>0</v>
      </c>
      <c r="T2539" s="114">
        <f>S2539*H2539</f>
        <v>0</v>
      </c>
      <c r="AR2539" s="115" t="s">
        <v>112</v>
      </c>
      <c r="AT2539" s="115" t="s">
        <v>107</v>
      </c>
      <c r="AU2539" s="115" t="s">
        <v>66</v>
      </c>
      <c r="AY2539" s="13" t="s">
        <v>113</v>
      </c>
      <c r="BE2539" s="116">
        <f>IF(N2539="základní",J2539,0)</f>
        <v>6800</v>
      </c>
      <c r="BF2539" s="116">
        <f>IF(N2539="snížená",J2539,0)</f>
        <v>0</v>
      </c>
      <c r="BG2539" s="116">
        <f>IF(N2539="zákl. přenesená",J2539,0)</f>
        <v>0</v>
      </c>
      <c r="BH2539" s="116">
        <f>IF(N2539="sníž. přenesená",J2539,0)</f>
        <v>0</v>
      </c>
      <c r="BI2539" s="116">
        <f>IF(N2539="nulová",J2539,0)</f>
        <v>0</v>
      </c>
      <c r="BJ2539" s="13" t="s">
        <v>74</v>
      </c>
      <c r="BK2539" s="116">
        <f>ROUND(I2539*H2539,2)</f>
        <v>6800</v>
      </c>
      <c r="BL2539" s="13" t="s">
        <v>112</v>
      </c>
      <c r="BM2539" s="115" t="s">
        <v>5631</v>
      </c>
    </row>
    <row r="2540" spans="2:65" s="1" customFormat="1" ht="29.25">
      <c r="B2540" s="25"/>
      <c r="D2540" s="117" t="s">
        <v>114</v>
      </c>
      <c r="F2540" s="118" t="s">
        <v>5632</v>
      </c>
      <c r="L2540" s="25"/>
      <c r="M2540" s="119"/>
      <c r="T2540" s="46"/>
      <c r="AT2540" s="13" t="s">
        <v>114</v>
      </c>
      <c r="AU2540" s="13" t="s">
        <v>66</v>
      </c>
    </row>
    <row r="2541" spans="2:65" s="1" customFormat="1" ht="16.5" customHeight="1">
      <c r="B2541" s="104"/>
      <c r="C2541" s="105" t="s">
        <v>5633</v>
      </c>
      <c r="D2541" s="105" t="s">
        <v>107</v>
      </c>
      <c r="E2541" s="106" t="s">
        <v>5634</v>
      </c>
      <c r="F2541" s="107" t="s">
        <v>5635</v>
      </c>
      <c r="G2541" s="108" t="s">
        <v>124</v>
      </c>
      <c r="H2541" s="109">
        <v>20</v>
      </c>
      <c r="I2541" s="110">
        <v>755</v>
      </c>
      <c r="J2541" s="110">
        <f>ROUND(I2541*H2541,2)</f>
        <v>15100</v>
      </c>
      <c r="K2541" s="107" t="s">
        <v>111</v>
      </c>
      <c r="L2541" s="25"/>
      <c r="M2541" s="111" t="s">
        <v>3</v>
      </c>
      <c r="N2541" s="112" t="s">
        <v>37</v>
      </c>
      <c r="O2541" s="113">
        <v>0</v>
      </c>
      <c r="P2541" s="113">
        <f>O2541*H2541</f>
        <v>0</v>
      </c>
      <c r="Q2541" s="113">
        <v>0</v>
      </c>
      <c r="R2541" s="113">
        <f>Q2541*H2541</f>
        <v>0</v>
      </c>
      <c r="S2541" s="113">
        <v>0</v>
      </c>
      <c r="T2541" s="114">
        <f>S2541*H2541</f>
        <v>0</v>
      </c>
      <c r="AR2541" s="115" t="s">
        <v>112</v>
      </c>
      <c r="AT2541" s="115" t="s">
        <v>107</v>
      </c>
      <c r="AU2541" s="115" t="s">
        <v>66</v>
      </c>
      <c r="AY2541" s="13" t="s">
        <v>113</v>
      </c>
      <c r="BE2541" s="116">
        <f>IF(N2541="základní",J2541,0)</f>
        <v>15100</v>
      </c>
      <c r="BF2541" s="116">
        <f>IF(N2541="snížená",J2541,0)</f>
        <v>0</v>
      </c>
      <c r="BG2541" s="116">
        <f>IF(N2541="zákl. přenesená",J2541,0)</f>
        <v>0</v>
      </c>
      <c r="BH2541" s="116">
        <f>IF(N2541="sníž. přenesená",J2541,0)</f>
        <v>0</v>
      </c>
      <c r="BI2541" s="116">
        <f>IF(N2541="nulová",J2541,0)</f>
        <v>0</v>
      </c>
      <c r="BJ2541" s="13" t="s">
        <v>74</v>
      </c>
      <c r="BK2541" s="116">
        <f>ROUND(I2541*H2541,2)</f>
        <v>15100</v>
      </c>
      <c r="BL2541" s="13" t="s">
        <v>112</v>
      </c>
      <c r="BM2541" s="115" t="s">
        <v>5636</v>
      </c>
    </row>
    <row r="2542" spans="2:65" s="1" customFormat="1" ht="29.25">
      <c r="B2542" s="25"/>
      <c r="D2542" s="117" t="s">
        <v>114</v>
      </c>
      <c r="F2542" s="118" t="s">
        <v>5637</v>
      </c>
      <c r="L2542" s="25"/>
      <c r="M2542" s="119"/>
      <c r="T2542" s="46"/>
      <c r="AT2542" s="13" t="s">
        <v>114</v>
      </c>
      <c r="AU2542" s="13" t="s">
        <v>66</v>
      </c>
    </row>
    <row r="2543" spans="2:65" s="1" customFormat="1" ht="16.5" customHeight="1">
      <c r="B2543" s="104"/>
      <c r="C2543" s="105" t="s">
        <v>2881</v>
      </c>
      <c r="D2543" s="105" t="s">
        <v>107</v>
      </c>
      <c r="E2543" s="106" t="s">
        <v>5638</v>
      </c>
      <c r="F2543" s="107" t="s">
        <v>5639</v>
      </c>
      <c r="G2543" s="108" t="s">
        <v>124</v>
      </c>
      <c r="H2543" s="109">
        <v>20</v>
      </c>
      <c r="I2543" s="110">
        <v>5320</v>
      </c>
      <c r="J2543" s="110">
        <f>ROUND(I2543*H2543,2)</f>
        <v>106400</v>
      </c>
      <c r="K2543" s="107" t="s">
        <v>111</v>
      </c>
      <c r="L2543" s="25"/>
      <c r="M2543" s="111" t="s">
        <v>3</v>
      </c>
      <c r="N2543" s="112" t="s">
        <v>37</v>
      </c>
      <c r="O2543" s="113">
        <v>0</v>
      </c>
      <c r="P2543" s="113">
        <f>O2543*H2543</f>
        <v>0</v>
      </c>
      <c r="Q2543" s="113">
        <v>0</v>
      </c>
      <c r="R2543" s="113">
        <f>Q2543*H2543</f>
        <v>0</v>
      </c>
      <c r="S2543" s="113">
        <v>0</v>
      </c>
      <c r="T2543" s="114">
        <f>S2543*H2543</f>
        <v>0</v>
      </c>
      <c r="AR2543" s="115" t="s">
        <v>112</v>
      </c>
      <c r="AT2543" s="115" t="s">
        <v>107</v>
      </c>
      <c r="AU2543" s="115" t="s">
        <v>66</v>
      </c>
      <c r="AY2543" s="13" t="s">
        <v>113</v>
      </c>
      <c r="BE2543" s="116">
        <f>IF(N2543="základní",J2543,0)</f>
        <v>106400</v>
      </c>
      <c r="BF2543" s="116">
        <f>IF(N2543="snížená",J2543,0)</f>
        <v>0</v>
      </c>
      <c r="BG2543" s="116">
        <f>IF(N2543="zákl. přenesená",J2543,0)</f>
        <v>0</v>
      </c>
      <c r="BH2543" s="116">
        <f>IF(N2543="sníž. přenesená",J2543,0)</f>
        <v>0</v>
      </c>
      <c r="BI2543" s="116">
        <f>IF(N2543="nulová",J2543,0)</f>
        <v>0</v>
      </c>
      <c r="BJ2543" s="13" t="s">
        <v>74</v>
      </c>
      <c r="BK2543" s="116">
        <f>ROUND(I2543*H2543,2)</f>
        <v>106400</v>
      </c>
      <c r="BL2543" s="13" t="s">
        <v>112</v>
      </c>
      <c r="BM2543" s="115" t="s">
        <v>5640</v>
      </c>
    </row>
    <row r="2544" spans="2:65" s="1" customFormat="1" ht="29.25">
      <c r="B2544" s="25"/>
      <c r="D2544" s="117" t="s">
        <v>114</v>
      </c>
      <c r="F2544" s="118" t="s">
        <v>5641</v>
      </c>
      <c r="L2544" s="25"/>
      <c r="M2544" s="119"/>
      <c r="T2544" s="46"/>
      <c r="AT2544" s="13" t="s">
        <v>114</v>
      </c>
      <c r="AU2544" s="13" t="s">
        <v>66</v>
      </c>
    </row>
    <row r="2545" spans="2:65" s="1" customFormat="1" ht="16.5" customHeight="1">
      <c r="B2545" s="104"/>
      <c r="C2545" s="105" t="s">
        <v>5642</v>
      </c>
      <c r="D2545" s="105" t="s">
        <v>107</v>
      </c>
      <c r="E2545" s="106" t="s">
        <v>5643</v>
      </c>
      <c r="F2545" s="107" t="s">
        <v>5644</v>
      </c>
      <c r="G2545" s="108" t="s">
        <v>124</v>
      </c>
      <c r="H2545" s="109">
        <v>20</v>
      </c>
      <c r="I2545" s="110">
        <v>400</v>
      </c>
      <c r="J2545" s="110">
        <f>ROUND(I2545*H2545,2)</f>
        <v>8000</v>
      </c>
      <c r="K2545" s="107" t="s">
        <v>111</v>
      </c>
      <c r="L2545" s="25"/>
      <c r="M2545" s="111" t="s">
        <v>3</v>
      </c>
      <c r="N2545" s="112" t="s">
        <v>37</v>
      </c>
      <c r="O2545" s="113">
        <v>0</v>
      </c>
      <c r="P2545" s="113">
        <f>O2545*H2545</f>
        <v>0</v>
      </c>
      <c r="Q2545" s="113">
        <v>0</v>
      </c>
      <c r="R2545" s="113">
        <f>Q2545*H2545</f>
        <v>0</v>
      </c>
      <c r="S2545" s="113">
        <v>0</v>
      </c>
      <c r="T2545" s="114">
        <f>S2545*H2545</f>
        <v>0</v>
      </c>
      <c r="AR2545" s="115" t="s">
        <v>112</v>
      </c>
      <c r="AT2545" s="115" t="s">
        <v>107</v>
      </c>
      <c r="AU2545" s="115" t="s">
        <v>66</v>
      </c>
      <c r="AY2545" s="13" t="s">
        <v>113</v>
      </c>
      <c r="BE2545" s="116">
        <f>IF(N2545="základní",J2545,0)</f>
        <v>8000</v>
      </c>
      <c r="BF2545" s="116">
        <f>IF(N2545="snížená",J2545,0)</f>
        <v>0</v>
      </c>
      <c r="BG2545" s="116">
        <f>IF(N2545="zákl. přenesená",J2545,0)</f>
        <v>0</v>
      </c>
      <c r="BH2545" s="116">
        <f>IF(N2545="sníž. přenesená",J2545,0)</f>
        <v>0</v>
      </c>
      <c r="BI2545" s="116">
        <f>IF(N2545="nulová",J2545,0)</f>
        <v>0</v>
      </c>
      <c r="BJ2545" s="13" t="s">
        <v>74</v>
      </c>
      <c r="BK2545" s="116">
        <f>ROUND(I2545*H2545,2)</f>
        <v>8000</v>
      </c>
      <c r="BL2545" s="13" t="s">
        <v>112</v>
      </c>
      <c r="BM2545" s="115" t="s">
        <v>5645</v>
      </c>
    </row>
    <row r="2546" spans="2:65" s="1" customFormat="1" ht="29.25">
      <c r="B2546" s="25"/>
      <c r="D2546" s="117" t="s">
        <v>114</v>
      </c>
      <c r="F2546" s="118" t="s">
        <v>5646</v>
      </c>
      <c r="L2546" s="25"/>
      <c r="M2546" s="119"/>
      <c r="T2546" s="46"/>
      <c r="AT2546" s="13" t="s">
        <v>114</v>
      </c>
      <c r="AU2546" s="13" t="s">
        <v>66</v>
      </c>
    </row>
    <row r="2547" spans="2:65" s="1" customFormat="1" ht="16.5" customHeight="1">
      <c r="B2547" s="104"/>
      <c r="C2547" s="105" t="s">
        <v>2886</v>
      </c>
      <c r="D2547" s="105" t="s">
        <v>107</v>
      </c>
      <c r="E2547" s="106" t="s">
        <v>5647</v>
      </c>
      <c r="F2547" s="107" t="s">
        <v>5648</v>
      </c>
      <c r="G2547" s="108" t="s">
        <v>124</v>
      </c>
      <c r="H2547" s="109">
        <v>20</v>
      </c>
      <c r="I2547" s="110">
        <v>533</v>
      </c>
      <c r="J2547" s="110">
        <f>ROUND(I2547*H2547,2)</f>
        <v>10660</v>
      </c>
      <c r="K2547" s="107" t="s">
        <v>111</v>
      </c>
      <c r="L2547" s="25"/>
      <c r="M2547" s="111" t="s">
        <v>3</v>
      </c>
      <c r="N2547" s="112" t="s">
        <v>37</v>
      </c>
      <c r="O2547" s="113">
        <v>0</v>
      </c>
      <c r="P2547" s="113">
        <f>O2547*H2547</f>
        <v>0</v>
      </c>
      <c r="Q2547" s="113">
        <v>0</v>
      </c>
      <c r="R2547" s="113">
        <f>Q2547*H2547</f>
        <v>0</v>
      </c>
      <c r="S2547" s="113">
        <v>0</v>
      </c>
      <c r="T2547" s="114">
        <f>S2547*H2547</f>
        <v>0</v>
      </c>
      <c r="AR2547" s="115" t="s">
        <v>112</v>
      </c>
      <c r="AT2547" s="115" t="s">
        <v>107</v>
      </c>
      <c r="AU2547" s="115" t="s">
        <v>66</v>
      </c>
      <c r="AY2547" s="13" t="s">
        <v>113</v>
      </c>
      <c r="BE2547" s="116">
        <f>IF(N2547="základní",J2547,0)</f>
        <v>10660</v>
      </c>
      <c r="BF2547" s="116">
        <f>IF(N2547="snížená",J2547,0)</f>
        <v>0</v>
      </c>
      <c r="BG2547" s="116">
        <f>IF(N2547="zákl. přenesená",J2547,0)</f>
        <v>0</v>
      </c>
      <c r="BH2547" s="116">
        <f>IF(N2547="sníž. přenesená",J2547,0)</f>
        <v>0</v>
      </c>
      <c r="BI2547" s="116">
        <f>IF(N2547="nulová",J2547,0)</f>
        <v>0</v>
      </c>
      <c r="BJ2547" s="13" t="s">
        <v>74</v>
      </c>
      <c r="BK2547" s="116">
        <f>ROUND(I2547*H2547,2)</f>
        <v>10660</v>
      </c>
      <c r="BL2547" s="13" t="s">
        <v>112</v>
      </c>
      <c r="BM2547" s="115" t="s">
        <v>5649</v>
      </c>
    </row>
    <row r="2548" spans="2:65" s="1" customFormat="1" ht="29.25">
      <c r="B2548" s="25"/>
      <c r="D2548" s="117" t="s">
        <v>114</v>
      </c>
      <c r="F2548" s="118" t="s">
        <v>5650</v>
      </c>
      <c r="L2548" s="25"/>
      <c r="M2548" s="119"/>
      <c r="T2548" s="46"/>
      <c r="AT2548" s="13" t="s">
        <v>114</v>
      </c>
      <c r="AU2548" s="13" t="s">
        <v>66</v>
      </c>
    </row>
    <row r="2549" spans="2:65" s="1" customFormat="1" ht="16.5" customHeight="1">
      <c r="B2549" s="104"/>
      <c r="C2549" s="105" t="s">
        <v>5651</v>
      </c>
      <c r="D2549" s="105" t="s">
        <v>107</v>
      </c>
      <c r="E2549" s="106" t="s">
        <v>5652</v>
      </c>
      <c r="F2549" s="107" t="s">
        <v>5653</v>
      </c>
      <c r="G2549" s="108" t="s">
        <v>124</v>
      </c>
      <c r="H2549" s="109">
        <v>20</v>
      </c>
      <c r="I2549" s="110">
        <v>778</v>
      </c>
      <c r="J2549" s="110">
        <f>ROUND(I2549*H2549,2)</f>
        <v>15560</v>
      </c>
      <c r="K2549" s="107" t="s">
        <v>111</v>
      </c>
      <c r="L2549" s="25"/>
      <c r="M2549" s="111" t="s">
        <v>3</v>
      </c>
      <c r="N2549" s="112" t="s">
        <v>37</v>
      </c>
      <c r="O2549" s="113">
        <v>0</v>
      </c>
      <c r="P2549" s="113">
        <f>O2549*H2549</f>
        <v>0</v>
      </c>
      <c r="Q2549" s="113">
        <v>0</v>
      </c>
      <c r="R2549" s="113">
        <f>Q2549*H2549</f>
        <v>0</v>
      </c>
      <c r="S2549" s="113">
        <v>0</v>
      </c>
      <c r="T2549" s="114">
        <f>S2549*H2549</f>
        <v>0</v>
      </c>
      <c r="AR2549" s="115" t="s">
        <v>112</v>
      </c>
      <c r="AT2549" s="115" t="s">
        <v>107</v>
      </c>
      <c r="AU2549" s="115" t="s">
        <v>66</v>
      </c>
      <c r="AY2549" s="13" t="s">
        <v>113</v>
      </c>
      <c r="BE2549" s="116">
        <f>IF(N2549="základní",J2549,0)</f>
        <v>15560</v>
      </c>
      <c r="BF2549" s="116">
        <f>IF(N2549="snížená",J2549,0)</f>
        <v>0</v>
      </c>
      <c r="BG2549" s="116">
        <f>IF(N2549="zákl. přenesená",J2549,0)</f>
        <v>0</v>
      </c>
      <c r="BH2549" s="116">
        <f>IF(N2549="sníž. přenesená",J2549,0)</f>
        <v>0</v>
      </c>
      <c r="BI2549" s="116">
        <f>IF(N2549="nulová",J2549,0)</f>
        <v>0</v>
      </c>
      <c r="BJ2549" s="13" t="s">
        <v>74</v>
      </c>
      <c r="BK2549" s="116">
        <f>ROUND(I2549*H2549,2)</f>
        <v>15560</v>
      </c>
      <c r="BL2549" s="13" t="s">
        <v>112</v>
      </c>
      <c r="BM2549" s="115" t="s">
        <v>5654</v>
      </c>
    </row>
    <row r="2550" spans="2:65" s="1" customFormat="1" ht="29.25">
      <c r="B2550" s="25"/>
      <c r="D2550" s="117" t="s">
        <v>114</v>
      </c>
      <c r="F2550" s="118" t="s">
        <v>5655</v>
      </c>
      <c r="L2550" s="25"/>
      <c r="M2550" s="119"/>
      <c r="T2550" s="46"/>
      <c r="AT2550" s="13" t="s">
        <v>114</v>
      </c>
      <c r="AU2550" s="13" t="s">
        <v>66</v>
      </c>
    </row>
    <row r="2551" spans="2:65" s="1" customFormat="1" ht="16.5" customHeight="1">
      <c r="B2551" s="104"/>
      <c r="C2551" s="105" t="s">
        <v>2890</v>
      </c>
      <c r="D2551" s="105" t="s">
        <v>107</v>
      </c>
      <c r="E2551" s="106" t="s">
        <v>5656</v>
      </c>
      <c r="F2551" s="107" t="s">
        <v>5657</v>
      </c>
      <c r="G2551" s="108" t="s">
        <v>124</v>
      </c>
      <c r="H2551" s="109">
        <v>20</v>
      </c>
      <c r="I2551" s="110">
        <v>1140</v>
      </c>
      <c r="J2551" s="110">
        <f>ROUND(I2551*H2551,2)</f>
        <v>22800</v>
      </c>
      <c r="K2551" s="107" t="s">
        <v>111</v>
      </c>
      <c r="L2551" s="25"/>
      <c r="M2551" s="111" t="s">
        <v>3</v>
      </c>
      <c r="N2551" s="112" t="s">
        <v>37</v>
      </c>
      <c r="O2551" s="113">
        <v>0</v>
      </c>
      <c r="P2551" s="113">
        <f>O2551*H2551</f>
        <v>0</v>
      </c>
      <c r="Q2551" s="113">
        <v>0</v>
      </c>
      <c r="R2551" s="113">
        <f>Q2551*H2551</f>
        <v>0</v>
      </c>
      <c r="S2551" s="113">
        <v>0</v>
      </c>
      <c r="T2551" s="114">
        <f>S2551*H2551</f>
        <v>0</v>
      </c>
      <c r="AR2551" s="115" t="s">
        <v>112</v>
      </c>
      <c r="AT2551" s="115" t="s">
        <v>107</v>
      </c>
      <c r="AU2551" s="115" t="s">
        <v>66</v>
      </c>
      <c r="AY2551" s="13" t="s">
        <v>113</v>
      </c>
      <c r="BE2551" s="116">
        <f>IF(N2551="základní",J2551,0)</f>
        <v>22800</v>
      </c>
      <c r="BF2551" s="116">
        <f>IF(N2551="snížená",J2551,0)</f>
        <v>0</v>
      </c>
      <c r="BG2551" s="116">
        <f>IF(N2551="zákl. přenesená",J2551,0)</f>
        <v>0</v>
      </c>
      <c r="BH2551" s="116">
        <f>IF(N2551="sníž. přenesená",J2551,0)</f>
        <v>0</v>
      </c>
      <c r="BI2551" s="116">
        <f>IF(N2551="nulová",J2551,0)</f>
        <v>0</v>
      </c>
      <c r="BJ2551" s="13" t="s">
        <v>74</v>
      </c>
      <c r="BK2551" s="116">
        <f>ROUND(I2551*H2551,2)</f>
        <v>22800</v>
      </c>
      <c r="BL2551" s="13" t="s">
        <v>112</v>
      </c>
      <c r="BM2551" s="115" t="s">
        <v>5658</v>
      </c>
    </row>
    <row r="2552" spans="2:65" s="1" customFormat="1" ht="29.25">
      <c r="B2552" s="25"/>
      <c r="D2552" s="117" t="s">
        <v>114</v>
      </c>
      <c r="F2552" s="118" t="s">
        <v>5659</v>
      </c>
      <c r="L2552" s="25"/>
      <c r="M2552" s="119"/>
      <c r="T2552" s="46"/>
      <c r="AT2552" s="13" t="s">
        <v>114</v>
      </c>
      <c r="AU2552" s="13" t="s">
        <v>66</v>
      </c>
    </row>
    <row r="2553" spans="2:65" s="1" customFormat="1" ht="16.5" customHeight="1">
      <c r="B2553" s="104"/>
      <c r="C2553" s="105" t="s">
        <v>5660</v>
      </c>
      <c r="D2553" s="105" t="s">
        <v>107</v>
      </c>
      <c r="E2553" s="106" t="s">
        <v>5661</v>
      </c>
      <c r="F2553" s="107" t="s">
        <v>5662</v>
      </c>
      <c r="G2553" s="108" t="s">
        <v>124</v>
      </c>
      <c r="H2553" s="109">
        <v>20</v>
      </c>
      <c r="I2553" s="110">
        <v>1650</v>
      </c>
      <c r="J2553" s="110">
        <f>ROUND(I2553*H2553,2)</f>
        <v>33000</v>
      </c>
      <c r="K2553" s="107" t="s">
        <v>111</v>
      </c>
      <c r="L2553" s="25"/>
      <c r="M2553" s="111" t="s">
        <v>3</v>
      </c>
      <c r="N2553" s="112" t="s">
        <v>37</v>
      </c>
      <c r="O2553" s="113">
        <v>0</v>
      </c>
      <c r="P2553" s="113">
        <f>O2553*H2553</f>
        <v>0</v>
      </c>
      <c r="Q2553" s="113">
        <v>0</v>
      </c>
      <c r="R2553" s="113">
        <f>Q2553*H2553</f>
        <v>0</v>
      </c>
      <c r="S2553" s="113">
        <v>0</v>
      </c>
      <c r="T2553" s="114">
        <f>S2553*H2553</f>
        <v>0</v>
      </c>
      <c r="AR2553" s="115" t="s">
        <v>112</v>
      </c>
      <c r="AT2553" s="115" t="s">
        <v>107</v>
      </c>
      <c r="AU2553" s="115" t="s">
        <v>66</v>
      </c>
      <c r="AY2553" s="13" t="s">
        <v>113</v>
      </c>
      <c r="BE2553" s="116">
        <f>IF(N2553="základní",J2553,0)</f>
        <v>33000</v>
      </c>
      <c r="BF2553" s="116">
        <f>IF(N2553="snížená",J2553,0)</f>
        <v>0</v>
      </c>
      <c r="BG2553" s="116">
        <f>IF(N2553="zákl. přenesená",J2553,0)</f>
        <v>0</v>
      </c>
      <c r="BH2553" s="116">
        <f>IF(N2553="sníž. přenesená",J2553,0)</f>
        <v>0</v>
      </c>
      <c r="BI2553" s="116">
        <f>IF(N2553="nulová",J2553,0)</f>
        <v>0</v>
      </c>
      <c r="BJ2553" s="13" t="s">
        <v>74</v>
      </c>
      <c r="BK2553" s="116">
        <f>ROUND(I2553*H2553,2)</f>
        <v>33000</v>
      </c>
      <c r="BL2553" s="13" t="s">
        <v>112</v>
      </c>
      <c r="BM2553" s="115" t="s">
        <v>5663</v>
      </c>
    </row>
    <row r="2554" spans="2:65" s="1" customFormat="1" ht="29.25">
      <c r="B2554" s="25"/>
      <c r="D2554" s="117" t="s">
        <v>114</v>
      </c>
      <c r="F2554" s="118" t="s">
        <v>5664</v>
      </c>
      <c r="L2554" s="25"/>
      <c r="M2554" s="119"/>
      <c r="T2554" s="46"/>
      <c r="AT2554" s="13" t="s">
        <v>114</v>
      </c>
      <c r="AU2554" s="13" t="s">
        <v>66</v>
      </c>
    </row>
    <row r="2555" spans="2:65" s="1" customFormat="1" ht="16.5" customHeight="1">
      <c r="B2555" s="104"/>
      <c r="C2555" s="105" t="s">
        <v>2895</v>
      </c>
      <c r="D2555" s="105" t="s">
        <v>107</v>
      </c>
      <c r="E2555" s="106" t="s">
        <v>5665</v>
      </c>
      <c r="F2555" s="107" t="s">
        <v>5666</v>
      </c>
      <c r="G2555" s="108" t="s">
        <v>124</v>
      </c>
      <c r="H2555" s="109">
        <v>20</v>
      </c>
      <c r="I2555" s="110">
        <v>1170</v>
      </c>
      <c r="J2555" s="110">
        <f>ROUND(I2555*H2555,2)</f>
        <v>23400</v>
      </c>
      <c r="K2555" s="107" t="s">
        <v>111</v>
      </c>
      <c r="L2555" s="25"/>
      <c r="M2555" s="111" t="s">
        <v>3</v>
      </c>
      <c r="N2555" s="112" t="s">
        <v>37</v>
      </c>
      <c r="O2555" s="113">
        <v>0</v>
      </c>
      <c r="P2555" s="113">
        <f>O2555*H2555</f>
        <v>0</v>
      </c>
      <c r="Q2555" s="113">
        <v>0</v>
      </c>
      <c r="R2555" s="113">
        <f>Q2555*H2555</f>
        <v>0</v>
      </c>
      <c r="S2555" s="113">
        <v>0</v>
      </c>
      <c r="T2555" s="114">
        <f>S2555*H2555</f>
        <v>0</v>
      </c>
      <c r="AR2555" s="115" t="s">
        <v>112</v>
      </c>
      <c r="AT2555" s="115" t="s">
        <v>107</v>
      </c>
      <c r="AU2555" s="115" t="s">
        <v>66</v>
      </c>
      <c r="AY2555" s="13" t="s">
        <v>113</v>
      </c>
      <c r="BE2555" s="116">
        <f>IF(N2555="základní",J2555,0)</f>
        <v>23400</v>
      </c>
      <c r="BF2555" s="116">
        <f>IF(N2555="snížená",J2555,0)</f>
        <v>0</v>
      </c>
      <c r="BG2555" s="116">
        <f>IF(N2555="zákl. přenesená",J2555,0)</f>
        <v>0</v>
      </c>
      <c r="BH2555" s="116">
        <f>IF(N2555="sníž. přenesená",J2555,0)</f>
        <v>0</v>
      </c>
      <c r="BI2555" s="116">
        <f>IF(N2555="nulová",J2555,0)</f>
        <v>0</v>
      </c>
      <c r="BJ2555" s="13" t="s">
        <v>74</v>
      </c>
      <c r="BK2555" s="116">
        <f>ROUND(I2555*H2555,2)</f>
        <v>23400</v>
      </c>
      <c r="BL2555" s="13" t="s">
        <v>112</v>
      </c>
      <c r="BM2555" s="115" t="s">
        <v>5667</v>
      </c>
    </row>
    <row r="2556" spans="2:65" s="1" customFormat="1" ht="29.25">
      <c r="B2556" s="25"/>
      <c r="D2556" s="117" t="s">
        <v>114</v>
      </c>
      <c r="F2556" s="118" t="s">
        <v>5668</v>
      </c>
      <c r="L2556" s="25"/>
      <c r="M2556" s="119"/>
      <c r="T2556" s="46"/>
      <c r="AT2556" s="13" t="s">
        <v>114</v>
      </c>
      <c r="AU2556" s="13" t="s">
        <v>66</v>
      </c>
    </row>
    <row r="2557" spans="2:65" s="1" customFormat="1" ht="16.5" customHeight="1">
      <c r="B2557" s="104"/>
      <c r="C2557" s="105" t="s">
        <v>5669</v>
      </c>
      <c r="D2557" s="105" t="s">
        <v>107</v>
      </c>
      <c r="E2557" s="106" t="s">
        <v>5670</v>
      </c>
      <c r="F2557" s="107" t="s">
        <v>5671</v>
      </c>
      <c r="G2557" s="108" t="s">
        <v>124</v>
      </c>
      <c r="H2557" s="109">
        <v>20</v>
      </c>
      <c r="I2557" s="110">
        <v>1260</v>
      </c>
      <c r="J2557" s="110">
        <f>ROUND(I2557*H2557,2)</f>
        <v>25200</v>
      </c>
      <c r="K2557" s="107" t="s">
        <v>111</v>
      </c>
      <c r="L2557" s="25"/>
      <c r="M2557" s="111" t="s">
        <v>3</v>
      </c>
      <c r="N2557" s="112" t="s">
        <v>37</v>
      </c>
      <c r="O2557" s="113">
        <v>0</v>
      </c>
      <c r="P2557" s="113">
        <f>O2557*H2557</f>
        <v>0</v>
      </c>
      <c r="Q2557" s="113">
        <v>0</v>
      </c>
      <c r="R2557" s="113">
        <f>Q2557*H2557</f>
        <v>0</v>
      </c>
      <c r="S2557" s="113">
        <v>0</v>
      </c>
      <c r="T2557" s="114">
        <f>S2557*H2557</f>
        <v>0</v>
      </c>
      <c r="AR2557" s="115" t="s">
        <v>112</v>
      </c>
      <c r="AT2557" s="115" t="s">
        <v>107</v>
      </c>
      <c r="AU2557" s="115" t="s">
        <v>66</v>
      </c>
      <c r="AY2557" s="13" t="s">
        <v>113</v>
      </c>
      <c r="BE2557" s="116">
        <f>IF(N2557="základní",J2557,0)</f>
        <v>25200</v>
      </c>
      <c r="BF2557" s="116">
        <f>IF(N2557="snížená",J2557,0)</f>
        <v>0</v>
      </c>
      <c r="BG2557" s="116">
        <f>IF(N2557="zákl. přenesená",J2557,0)</f>
        <v>0</v>
      </c>
      <c r="BH2557" s="116">
        <f>IF(N2557="sníž. přenesená",J2557,0)</f>
        <v>0</v>
      </c>
      <c r="BI2557" s="116">
        <f>IF(N2557="nulová",J2557,0)</f>
        <v>0</v>
      </c>
      <c r="BJ2557" s="13" t="s">
        <v>74</v>
      </c>
      <c r="BK2557" s="116">
        <f>ROUND(I2557*H2557,2)</f>
        <v>25200</v>
      </c>
      <c r="BL2557" s="13" t="s">
        <v>112</v>
      </c>
      <c r="BM2557" s="115" t="s">
        <v>5672</v>
      </c>
    </row>
    <row r="2558" spans="2:65" s="1" customFormat="1" ht="29.25">
      <c r="B2558" s="25"/>
      <c r="D2558" s="117" t="s">
        <v>114</v>
      </c>
      <c r="F2558" s="118" t="s">
        <v>5673</v>
      </c>
      <c r="L2558" s="25"/>
      <c r="M2558" s="119"/>
      <c r="T2558" s="46"/>
      <c r="AT2558" s="13" t="s">
        <v>114</v>
      </c>
      <c r="AU2558" s="13" t="s">
        <v>66</v>
      </c>
    </row>
    <row r="2559" spans="2:65" s="1" customFormat="1" ht="16.5" customHeight="1">
      <c r="B2559" s="104"/>
      <c r="C2559" s="105" t="s">
        <v>2899</v>
      </c>
      <c r="D2559" s="105" t="s">
        <v>107</v>
      </c>
      <c r="E2559" s="106" t="s">
        <v>5674</v>
      </c>
      <c r="F2559" s="107" t="s">
        <v>5675</v>
      </c>
      <c r="G2559" s="108" t="s">
        <v>135</v>
      </c>
      <c r="H2559" s="109">
        <v>100</v>
      </c>
      <c r="I2559" s="110">
        <v>133</v>
      </c>
      <c r="J2559" s="110">
        <f>ROUND(I2559*H2559,2)</f>
        <v>13300</v>
      </c>
      <c r="K2559" s="107" t="s">
        <v>111</v>
      </c>
      <c r="L2559" s="25"/>
      <c r="M2559" s="111" t="s">
        <v>3</v>
      </c>
      <c r="N2559" s="112" t="s">
        <v>37</v>
      </c>
      <c r="O2559" s="113">
        <v>0</v>
      </c>
      <c r="P2559" s="113">
        <f>O2559*H2559</f>
        <v>0</v>
      </c>
      <c r="Q2559" s="113">
        <v>0</v>
      </c>
      <c r="R2559" s="113">
        <f>Q2559*H2559</f>
        <v>0</v>
      </c>
      <c r="S2559" s="113">
        <v>0</v>
      </c>
      <c r="T2559" s="114">
        <f>S2559*H2559</f>
        <v>0</v>
      </c>
      <c r="AR2559" s="115" t="s">
        <v>112</v>
      </c>
      <c r="AT2559" s="115" t="s">
        <v>107</v>
      </c>
      <c r="AU2559" s="115" t="s">
        <v>66</v>
      </c>
      <c r="AY2559" s="13" t="s">
        <v>113</v>
      </c>
      <c r="BE2559" s="116">
        <f>IF(N2559="základní",J2559,0)</f>
        <v>13300</v>
      </c>
      <c r="BF2559" s="116">
        <f>IF(N2559="snížená",J2559,0)</f>
        <v>0</v>
      </c>
      <c r="BG2559" s="116">
        <f>IF(N2559="zákl. přenesená",J2559,0)</f>
        <v>0</v>
      </c>
      <c r="BH2559" s="116">
        <f>IF(N2559="sníž. přenesená",J2559,0)</f>
        <v>0</v>
      </c>
      <c r="BI2559" s="116">
        <f>IF(N2559="nulová",J2559,0)</f>
        <v>0</v>
      </c>
      <c r="BJ2559" s="13" t="s">
        <v>74</v>
      </c>
      <c r="BK2559" s="116">
        <f>ROUND(I2559*H2559,2)</f>
        <v>13300</v>
      </c>
      <c r="BL2559" s="13" t="s">
        <v>112</v>
      </c>
      <c r="BM2559" s="115" t="s">
        <v>5676</v>
      </c>
    </row>
    <row r="2560" spans="2:65" s="1" customFormat="1" ht="19.5">
      <c r="B2560" s="25"/>
      <c r="D2560" s="117" t="s">
        <v>114</v>
      </c>
      <c r="F2560" s="118" t="s">
        <v>5677</v>
      </c>
      <c r="L2560" s="25"/>
      <c r="M2560" s="119"/>
      <c r="T2560" s="46"/>
      <c r="AT2560" s="13" t="s">
        <v>114</v>
      </c>
      <c r="AU2560" s="13" t="s">
        <v>66</v>
      </c>
    </row>
    <row r="2561" spans="2:65" s="1" customFormat="1" ht="16.5" customHeight="1">
      <c r="B2561" s="104"/>
      <c r="C2561" s="105" t="s">
        <v>5678</v>
      </c>
      <c r="D2561" s="105" t="s">
        <v>107</v>
      </c>
      <c r="E2561" s="106" t="s">
        <v>5679</v>
      </c>
      <c r="F2561" s="107" t="s">
        <v>5680</v>
      </c>
      <c r="G2561" s="108" t="s">
        <v>135</v>
      </c>
      <c r="H2561" s="109">
        <v>100</v>
      </c>
      <c r="I2561" s="110">
        <v>265</v>
      </c>
      <c r="J2561" s="110">
        <f>ROUND(I2561*H2561,2)</f>
        <v>26500</v>
      </c>
      <c r="K2561" s="107" t="s">
        <v>111</v>
      </c>
      <c r="L2561" s="25"/>
      <c r="M2561" s="111" t="s">
        <v>3</v>
      </c>
      <c r="N2561" s="112" t="s">
        <v>37</v>
      </c>
      <c r="O2561" s="113">
        <v>0</v>
      </c>
      <c r="P2561" s="113">
        <f>O2561*H2561</f>
        <v>0</v>
      </c>
      <c r="Q2561" s="113">
        <v>0</v>
      </c>
      <c r="R2561" s="113">
        <f>Q2561*H2561</f>
        <v>0</v>
      </c>
      <c r="S2561" s="113">
        <v>0</v>
      </c>
      <c r="T2561" s="114">
        <f>S2561*H2561</f>
        <v>0</v>
      </c>
      <c r="AR2561" s="115" t="s">
        <v>112</v>
      </c>
      <c r="AT2561" s="115" t="s">
        <v>107</v>
      </c>
      <c r="AU2561" s="115" t="s">
        <v>66</v>
      </c>
      <c r="AY2561" s="13" t="s">
        <v>113</v>
      </c>
      <c r="BE2561" s="116">
        <f>IF(N2561="základní",J2561,0)</f>
        <v>26500</v>
      </c>
      <c r="BF2561" s="116">
        <f>IF(N2561="snížená",J2561,0)</f>
        <v>0</v>
      </c>
      <c r="BG2561" s="116">
        <f>IF(N2561="zákl. přenesená",J2561,0)</f>
        <v>0</v>
      </c>
      <c r="BH2561" s="116">
        <f>IF(N2561="sníž. přenesená",J2561,0)</f>
        <v>0</v>
      </c>
      <c r="BI2561" s="116">
        <f>IF(N2561="nulová",J2561,0)</f>
        <v>0</v>
      </c>
      <c r="BJ2561" s="13" t="s">
        <v>74</v>
      </c>
      <c r="BK2561" s="116">
        <f>ROUND(I2561*H2561,2)</f>
        <v>26500</v>
      </c>
      <c r="BL2561" s="13" t="s">
        <v>112</v>
      </c>
      <c r="BM2561" s="115" t="s">
        <v>5681</v>
      </c>
    </row>
    <row r="2562" spans="2:65" s="1" customFormat="1" ht="19.5">
      <c r="B2562" s="25"/>
      <c r="D2562" s="117" t="s">
        <v>114</v>
      </c>
      <c r="F2562" s="118" t="s">
        <v>5682</v>
      </c>
      <c r="L2562" s="25"/>
      <c r="M2562" s="119"/>
      <c r="T2562" s="46"/>
      <c r="AT2562" s="13" t="s">
        <v>114</v>
      </c>
      <c r="AU2562" s="13" t="s">
        <v>66</v>
      </c>
    </row>
    <row r="2563" spans="2:65" s="1" customFormat="1" ht="16.5" customHeight="1">
      <c r="B2563" s="104"/>
      <c r="C2563" s="105" t="s">
        <v>2904</v>
      </c>
      <c r="D2563" s="105" t="s">
        <v>107</v>
      </c>
      <c r="E2563" s="106" t="s">
        <v>5683</v>
      </c>
      <c r="F2563" s="107" t="s">
        <v>5684</v>
      </c>
      <c r="G2563" s="108" t="s">
        <v>135</v>
      </c>
      <c r="H2563" s="109">
        <v>100</v>
      </c>
      <c r="I2563" s="110">
        <v>211</v>
      </c>
      <c r="J2563" s="110">
        <f>ROUND(I2563*H2563,2)</f>
        <v>21100</v>
      </c>
      <c r="K2563" s="107" t="s">
        <v>111</v>
      </c>
      <c r="L2563" s="25"/>
      <c r="M2563" s="111" t="s">
        <v>3</v>
      </c>
      <c r="N2563" s="112" t="s">
        <v>37</v>
      </c>
      <c r="O2563" s="113">
        <v>0</v>
      </c>
      <c r="P2563" s="113">
        <f>O2563*H2563</f>
        <v>0</v>
      </c>
      <c r="Q2563" s="113">
        <v>0</v>
      </c>
      <c r="R2563" s="113">
        <f>Q2563*H2563</f>
        <v>0</v>
      </c>
      <c r="S2563" s="113">
        <v>0</v>
      </c>
      <c r="T2563" s="114">
        <f>S2563*H2563</f>
        <v>0</v>
      </c>
      <c r="AR2563" s="115" t="s">
        <v>112</v>
      </c>
      <c r="AT2563" s="115" t="s">
        <v>107</v>
      </c>
      <c r="AU2563" s="115" t="s">
        <v>66</v>
      </c>
      <c r="AY2563" s="13" t="s">
        <v>113</v>
      </c>
      <c r="BE2563" s="116">
        <f>IF(N2563="základní",J2563,0)</f>
        <v>21100</v>
      </c>
      <c r="BF2563" s="116">
        <f>IF(N2563="snížená",J2563,0)</f>
        <v>0</v>
      </c>
      <c r="BG2563" s="116">
        <f>IF(N2563="zákl. přenesená",J2563,0)</f>
        <v>0</v>
      </c>
      <c r="BH2563" s="116">
        <f>IF(N2563="sníž. přenesená",J2563,0)</f>
        <v>0</v>
      </c>
      <c r="BI2563" s="116">
        <f>IF(N2563="nulová",J2563,0)</f>
        <v>0</v>
      </c>
      <c r="BJ2563" s="13" t="s">
        <v>74</v>
      </c>
      <c r="BK2563" s="116">
        <f>ROUND(I2563*H2563,2)</f>
        <v>21100</v>
      </c>
      <c r="BL2563" s="13" t="s">
        <v>112</v>
      </c>
      <c r="BM2563" s="115" t="s">
        <v>5685</v>
      </c>
    </row>
    <row r="2564" spans="2:65" s="1" customFormat="1" ht="19.5">
      <c r="B2564" s="25"/>
      <c r="D2564" s="117" t="s">
        <v>114</v>
      </c>
      <c r="F2564" s="118" t="s">
        <v>5686</v>
      </c>
      <c r="L2564" s="25"/>
      <c r="M2564" s="119"/>
      <c r="T2564" s="46"/>
      <c r="AT2564" s="13" t="s">
        <v>114</v>
      </c>
      <c r="AU2564" s="13" t="s">
        <v>66</v>
      </c>
    </row>
    <row r="2565" spans="2:65" s="1" customFormat="1" ht="16.5" customHeight="1">
      <c r="B2565" s="104"/>
      <c r="C2565" s="105" t="s">
        <v>5687</v>
      </c>
      <c r="D2565" s="105" t="s">
        <v>107</v>
      </c>
      <c r="E2565" s="106" t="s">
        <v>5688</v>
      </c>
      <c r="F2565" s="107" t="s">
        <v>5689</v>
      </c>
      <c r="G2565" s="108" t="s">
        <v>135</v>
      </c>
      <c r="H2565" s="109">
        <v>100</v>
      </c>
      <c r="I2565" s="110">
        <v>398</v>
      </c>
      <c r="J2565" s="110">
        <f>ROUND(I2565*H2565,2)</f>
        <v>39800</v>
      </c>
      <c r="K2565" s="107" t="s">
        <v>111</v>
      </c>
      <c r="L2565" s="25"/>
      <c r="M2565" s="111" t="s">
        <v>3</v>
      </c>
      <c r="N2565" s="112" t="s">
        <v>37</v>
      </c>
      <c r="O2565" s="113">
        <v>0</v>
      </c>
      <c r="P2565" s="113">
        <f>O2565*H2565</f>
        <v>0</v>
      </c>
      <c r="Q2565" s="113">
        <v>0</v>
      </c>
      <c r="R2565" s="113">
        <f>Q2565*H2565</f>
        <v>0</v>
      </c>
      <c r="S2565" s="113">
        <v>0</v>
      </c>
      <c r="T2565" s="114">
        <f>S2565*H2565</f>
        <v>0</v>
      </c>
      <c r="AR2565" s="115" t="s">
        <v>112</v>
      </c>
      <c r="AT2565" s="115" t="s">
        <v>107</v>
      </c>
      <c r="AU2565" s="115" t="s">
        <v>66</v>
      </c>
      <c r="AY2565" s="13" t="s">
        <v>113</v>
      </c>
      <c r="BE2565" s="116">
        <f>IF(N2565="základní",J2565,0)</f>
        <v>39800</v>
      </c>
      <c r="BF2565" s="116">
        <f>IF(N2565="snížená",J2565,0)</f>
        <v>0</v>
      </c>
      <c r="BG2565" s="116">
        <f>IF(N2565="zákl. přenesená",J2565,0)</f>
        <v>0</v>
      </c>
      <c r="BH2565" s="116">
        <f>IF(N2565="sníž. přenesená",J2565,0)</f>
        <v>0</v>
      </c>
      <c r="BI2565" s="116">
        <f>IF(N2565="nulová",J2565,0)</f>
        <v>0</v>
      </c>
      <c r="BJ2565" s="13" t="s">
        <v>74</v>
      </c>
      <c r="BK2565" s="116">
        <f>ROUND(I2565*H2565,2)</f>
        <v>39800</v>
      </c>
      <c r="BL2565" s="13" t="s">
        <v>112</v>
      </c>
      <c r="BM2565" s="115" t="s">
        <v>5690</v>
      </c>
    </row>
    <row r="2566" spans="2:65" s="1" customFormat="1" ht="19.5">
      <c r="B2566" s="25"/>
      <c r="D2566" s="117" t="s">
        <v>114</v>
      </c>
      <c r="F2566" s="118" t="s">
        <v>5691</v>
      </c>
      <c r="L2566" s="25"/>
      <c r="M2566" s="119"/>
      <c r="T2566" s="46"/>
      <c r="AT2566" s="13" t="s">
        <v>114</v>
      </c>
      <c r="AU2566" s="13" t="s">
        <v>66</v>
      </c>
    </row>
    <row r="2567" spans="2:65" s="1" customFormat="1" ht="16.5" customHeight="1">
      <c r="B2567" s="104"/>
      <c r="C2567" s="105" t="s">
        <v>2908</v>
      </c>
      <c r="D2567" s="105" t="s">
        <v>107</v>
      </c>
      <c r="E2567" s="106" t="s">
        <v>5692</v>
      </c>
      <c r="F2567" s="107" t="s">
        <v>5693</v>
      </c>
      <c r="G2567" s="108" t="s">
        <v>135</v>
      </c>
      <c r="H2567" s="109">
        <v>100</v>
      </c>
      <c r="I2567" s="110">
        <v>249</v>
      </c>
      <c r="J2567" s="110">
        <f>ROUND(I2567*H2567,2)</f>
        <v>24900</v>
      </c>
      <c r="K2567" s="107" t="s">
        <v>111</v>
      </c>
      <c r="L2567" s="25"/>
      <c r="M2567" s="111" t="s">
        <v>3</v>
      </c>
      <c r="N2567" s="112" t="s">
        <v>37</v>
      </c>
      <c r="O2567" s="113">
        <v>0</v>
      </c>
      <c r="P2567" s="113">
        <f>O2567*H2567</f>
        <v>0</v>
      </c>
      <c r="Q2567" s="113">
        <v>0</v>
      </c>
      <c r="R2567" s="113">
        <f>Q2567*H2567</f>
        <v>0</v>
      </c>
      <c r="S2567" s="113">
        <v>0</v>
      </c>
      <c r="T2567" s="114">
        <f>S2567*H2567</f>
        <v>0</v>
      </c>
      <c r="AR2567" s="115" t="s">
        <v>112</v>
      </c>
      <c r="AT2567" s="115" t="s">
        <v>107</v>
      </c>
      <c r="AU2567" s="115" t="s">
        <v>66</v>
      </c>
      <c r="AY2567" s="13" t="s">
        <v>113</v>
      </c>
      <c r="BE2567" s="116">
        <f>IF(N2567="základní",J2567,0)</f>
        <v>24900</v>
      </c>
      <c r="BF2567" s="116">
        <f>IF(N2567="snížená",J2567,0)</f>
        <v>0</v>
      </c>
      <c r="BG2567" s="116">
        <f>IF(N2567="zákl. přenesená",J2567,0)</f>
        <v>0</v>
      </c>
      <c r="BH2567" s="116">
        <f>IF(N2567="sníž. přenesená",J2567,0)</f>
        <v>0</v>
      </c>
      <c r="BI2567" s="116">
        <f>IF(N2567="nulová",J2567,0)</f>
        <v>0</v>
      </c>
      <c r="BJ2567" s="13" t="s">
        <v>74</v>
      </c>
      <c r="BK2567" s="116">
        <f>ROUND(I2567*H2567,2)</f>
        <v>24900</v>
      </c>
      <c r="BL2567" s="13" t="s">
        <v>112</v>
      </c>
      <c r="BM2567" s="115" t="s">
        <v>5694</v>
      </c>
    </row>
    <row r="2568" spans="2:65" s="1" customFormat="1" ht="19.5">
      <c r="B2568" s="25"/>
      <c r="D2568" s="117" t="s">
        <v>114</v>
      </c>
      <c r="F2568" s="118" t="s">
        <v>5695</v>
      </c>
      <c r="L2568" s="25"/>
      <c r="M2568" s="119"/>
      <c r="T2568" s="46"/>
      <c r="AT2568" s="13" t="s">
        <v>114</v>
      </c>
      <c r="AU2568" s="13" t="s">
        <v>66</v>
      </c>
    </row>
    <row r="2569" spans="2:65" s="1" customFormat="1" ht="16.5" customHeight="1">
      <c r="B2569" s="104"/>
      <c r="C2569" s="105" t="s">
        <v>5696</v>
      </c>
      <c r="D2569" s="105" t="s">
        <v>107</v>
      </c>
      <c r="E2569" s="106" t="s">
        <v>5697</v>
      </c>
      <c r="F2569" s="107" t="s">
        <v>5698</v>
      </c>
      <c r="G2569" s="108" t="s">
        <v>135</v>
      </c>
      <c r="H2569" s="109">
        <v>100</v>
      </c>
      <c r="I2569" s="110">
        <v>467</v>
      </c>
      <c r="J2569" s="110">
        <f>ROUND(I2569*H2569,2)</f>
        <v>46700</v>
      </c>
      <c r="K2569" s="107" t="s">
        <v>111</v>
      </c>
      <c r="L2569" s="25"/>
      <c r="M2569" s="111" t="s">
        <v>3</v>
      </c>
      <c r="N2569" s="112" t="s">
        <v>37</v>
      </c>
      <c r="O2569" s="113">
        <v>0</v>
      </c>
      <c r="P2569" s="113">
        <f>O2569*H2569</f>
        <v>0</v>
      </c>
      <c r="Q2569" s="113">
        <v>0</v>
      </c>
      <c r="R2569" s="113">
        <f>Q2569*H2569</f>
        <v>0</v>
      </c>
      <c r="S2569" s="113">
        <v>0</v>
      </c>
      <c r="T2569" s="114">
        <f>S2569*H2569</f>
        <v>0</v>
      </c>
      <c r="AR2569" s="115" t="s">
        <v>112</v>
      </c>
      <c r="AT2569" s="115" t="s">
        <v>107</v>
      </c>
      <c r="AU2569" s="115" t="s">
        <v>66</v>
      </c>
      <c r="AY2569" s="13" t="s">
        <v>113</v>
      </c>
      <c r="BE2569" s="116">
        <f>IF(N2569="základní",J2569,0)</f>
        <v>46700</v>
      </c>
      <c r="BF2569" s="116">
        <f>IF(N2569="snížená",J2569,0)</f>
        <v>0</v>
      </c>
      <c r="BG2569" s="116">
        <f>IF(N2569="zákl. přenesená",J2569,0)</f>
        <v>0</v>
      </c>
      <c r="BH2569" s="116">
        <f>IF(N2569="sníž. přenesená",J2569,0)</f>
        <v>0</v>
      </c>
      <c r="BI2569" s="116">
        <f>IF(N2569="nulová",J2569,0)</f>
        <v>0</v>
      </c>
      <c r="BJ2569" s="13" t="s">
        <v>74</v>
      </c>
      <c r="BK2569" s="116">
        <f>ROUND(I2569*H2569,2)</f>
        <v>46700</v>
      </c>
      <c r="BL2569" s="13" t="s">
        <v>112</v>
      </c>
      <c r="BM2569" s="115" t="s">
        <v>5699</v>
      </c>
    </row>
    <row r="2570" spans="2:65" s="1" customFormat="1" ht="19.5">
      <c r="B2570" s="25"/>
      <c r="D2570" s="117" t="s">
        <v>114</v>
      </c>
      <c r="F2570" s="118" t="s">
        <v>5700</v>
      </c>
      <c r="L2570" s="25"/>
      <c r="M2570" s="119"/>
      <c r="T2570" s="46"/>
      <c r="AT2570" s="13" t="s">
        <v>114</v>
      </c>
      <c r="AU2570" s="13" t="s">
        <v>66</v>
      </c>
    </row>
    <row r="2571" spans="2:65" s="1" customFormat="1" ht="16.5" customHeight="1">
      <c r="B2571" s="104"/>
      <c r="C2571" s="105" t="s">
        <v>2913</v>
      </c>
      <c r="D2571" s="105" t="s">
        <v>107</v>
      </c>
      <c r="E2571" s="106" t="s">
        <v>5701</v>
      </c>
      <c r="F2571" s="107" t="s">
        <v>5702</v>
      </c>
      <c r="G2571" s="108" t="s">
        <v>135</v>
      </c>
      <c r="H2571" s="109">
        <v>100</v>
      </c>
      <c r="I2571" s="110">
        <v>371</v>
      </c>
      <c r="J2571" s="110">
        <f>ROUND(I2571*H2571,2)</f>
        <v>37100</v>
      </c>
      <c r="K2571" s="107" t="s">
        <v>111</v>
      </c>
      <c r="L2571" s="25"/>
      <c r="M2571" s="111" t="s">
        <v>3</v>
      </c>
      <c r="N2571" s="112" t="s">
        <v>37</v>
      </c>
      <c r="O2571" s="113">
        <v>0</v>
      </c>
      <c r="P2571" s="113">
        <f>O2571*H2571</f>
        <v>0</v>
      </c>
      <c r="Q2571" s="113">
        <v>0</v>
      </c>
      <c r="R2571" s="113">
        <f>Q2571*H2571</f>
        <v>0</v>
      </c>
      <c r="S2571" s="113">
        <v>0</v>
      </c>
      <c r="T2571" s="114">
        <f>S2571*H2571</f>
        <v>0</v>
      </c>
      <c r="AR2571" s="115" t="s">
        <v>112</v>
      </c>
      <c r="AT2571" s="115" t="s">
        <v>107</v>
      </c>
      <c r="AU2571" s="115" t="s">
        <v>66</v>
      </c>
      <c r="AY2571" s="13" t="s">
        <v>113</v>
      </c>
      <c r="BE2571" s="116">
        <f>IF(N2571="základní",J2571,0)</f>
        <v>37100</v>
      </c>
      <c r="BF2571" s="116">
        <f>IF(N2571="snížená",J2571,0)</f>
        <v>0</v>
      </c>
      <c r="BG2571" s="116">
        <f>IF(N2571="zákl. přenesená",J2571,0)</f>
        <v>0</v>
      </c>
      <c r="BH2571" s="116">
        <f>IF(N2571="sníž. přenesená",J2571,0)</f>
        <v>0</v>
      </c>
      <c r="BI2571" s="116">
        <f>IF(N2571="nulová",J2571,0)</f>
        <v>0</v>
      </c>
      <c r="BJ2571" s="13" t="s">
        <v>74</v>
      </c>
      <c r="BK2571" s="116">
        <f>ROUND(I2571*H2571,2)</f>
        <v>37100</v>
      </c>
      <c r="BL2571" s="13" t="s">
        <v>112</v>
      </c>
      <c r="BM2571" s="115" t="s">
        <v>5703</v>
      </c>
    </row>
    <row r="2572" spans="2:65" s="1" customFormat="1" ht="19.5">
      <c r="B2572" s="25"/>
      <c r="D2572" s="117" t="s">
        <v>114</v>
      </c>
      <c r="F2572" s="118" t="s">
        <v>5704</v>
      </c>
      <c r="L2572" s="25"/>
      <c r="M2572" s="119"/>
      <c r="T2572" s="46"/>
      <c r="AT2572" s="13" t="s">
        <v>114</v>
      </c>
      <c r="AU2572" s="13" t="s">
        <v>66</v>
      </c>
    </row>
    <row r="2573" spans="2:65" s="1" customFormat="1" ht="16.5" customHeight="1">
      <c r="B2573" s="104"/>
      <c r="C2573" s="105" t="s">
        <v>5705</v>
      </c>
      <c r="D2573" s="105" t="s">
        <v>107</v>
      </c>
      <c r="E2573" s="106" t="s">
        <v>5706</v>
      </c>
      <c r="F2573" s="107" t="s">
        <v>5707</v>
      </c>
      <c r="G2573" s="108" t="s">
        <v>124</v>
      </c>
      <c r="H2573" s="109">
        <v>20</v>
      </c>
      <c r="I2573" s="110">
        <v>532</v>
      </c>
      <c r="J2573" s="110">
        <f>ROUND(I2573*H2573,2)</f>
        <v>10640</v>
      </c>
      <c r="K2573" s="107" t="s">
        <v>111</v>
      </c>
      <c r="L2573" s="25"/>
      <c r="M2573" s="111" t="s">
        <v>3</v>
      </c>
      <c r="N2573" s="112" t="s">
        <v>37</v>
      </c>
      <c r="O2573" s="113">
        <v>0</v>
      </c>
      <c r="P2573" s="113">
        <f>O2573*H2573</f>
        <v>0</v>
      </c>
      <c r="Q2573" s="113">
        <v>0</v>
      </c>
      <c r="R2573" s="113">
        <f>Q2573*H2573</f>
        <v>0</v>
      </c>
      <c r="S2573" s="113">
        <v>0</v>
      </c>
      <c r="T2573" s="114">
        <f>S2573*H2573</f>
        <v>0</v>
      </c>
      <c r="AR2573" s="115" t="s">
        <v>112</v>
      </c>
      <c r="AT2573" s="115" t="s">
        <v>107</v>
      </c>
      <c r="AU2573" s="115" t="s">
        <v>66</v>
      </c>
      <c r="AY2573" s="13" t="s">
        <v>113</v>
      </c>
      <c r="BE2573" s="116">
        <f>IF(N2573="základní",J2573,0)</f>
        <v>10640</v>
      </c>
      <c r="BF2573" s="116">
        <f>IF(N2573="snížená",J2573,0)</f>
        <v>0</v>
      </c>
      <c r="BG2573" s="116">
        <f>IF(N2573="zákl. přenesená",J2573,0)</f>
        <v>0</v>
      </c>
      <c r="BH2573" s="116">
        <f>IF(N2573="sníž. přenesená",J2573,0)</f>
        <v>0</v>
      </c>
      <c r="BI2573" s="116">
        <f>IF(N2573="nulová",J2573,0)</f>
        <v>0</v>
      </c>
      <c r="BJ2573" s="13" t="s">
        <v>74</v>
      </c>
      <c r="BK2573" s="116">
        <f>ROUND(I2573*H2573,2)</f>
        <v>10640</v>
      </c>
      <c r="BL2573" s="13" t="s">
        <v>112</v>
      </c>
      <c r="BM2573" s="115" t="s">
        <v>5708</v>
      </c>
    </row>
    <row r="2574" spans="2:65" s="1" customFormat="1" ht="19.5">
      <c r="B2574" s="25"/>
      <c r="D2574" s="117" t="s">
        <v>114</v>
      </c>
      <c r="F2574" s="118" t="s">
        <v>5709</v>
      </c>
      <c r="L2574" s="25"/>
      <c r="M2574" s="119"/>
      <c r="T2574" s="46"/>
      <c r="AT2574" s="13" t="s">
        <v>114</v>
      </c>
      <c r="AU2574" s="13" t="s">
        <v>66</v>
      </c>
    </row>
    <row r="2575" spans="2:65" s="1" customFormat="1" ht="16.5" customHeight="1">
      <c r="B2575" s="104"/>
      <c r="C2575" s="105" t="s">
        <v>2917</v>
      </c>
      <c r="D2575" s="105" t="s">
        <v>107</v>
      </c>
      <c r="E2575" s="106" t="s">
        <v>5710</v>
      </c>
      <c r="F2575" s="107" t="s">
        <v>5711</v>
      </c>
      <c r="G2575" s="108" t="s">
        <v>124</v>
      </c>
      <c r="H2575" s="109">
        <v>20</v>
      </c>
      <c r="I2575" s="110">
        <v>469</v>
      </c>
      <c r="J2575" s="110">
        <f>ROUND(I2575*H2575,2)</f>
        <v>9380</v>
      </c>
      <c r="K2575" s="107" t="s">
        <v>111</v>
      </c>
      <c r="L2575" s="25"/>
      <c r="M2575" s="111" t="s">
        <v>3</v>
      </c>
      <c r="N2575" s="112" t="s">
        <v>37</v>
      </c>
      <c r="O2575" s="113">
        <v>0</v>
      </c>
      <c r="P2575" s="113">
        <f>O2575*H2575</f>
        <v>0</v>
      </c>
      <c r="Q2575" s="113">
        <v>0</v>
      </c>
      <c r="R2575" s="113">
        <f>Q2575*H2575</f>
        <v>0</v>
      </c>
      <c r="S2575" s="113">
        <v>0</v>
      </c>
      <c r="T2575" s="114">
        <f>S2575*H2575</f>
        <v>0</v>
      </c>
      <c r="AR2575" s="115" t="s">
        <v>112</v>
      </c>
      <c r="AT2575" s="115" t="s">
        <v>107</v>
      </c>
      <c r="AU2575" s="115" t="s">
        <v>66</v>
      </c>
      <c r="AY2575" s="13" t="s">
        <v>113</v>
      </c>
      <c r="BE2575" s="116">
        <f>IF(N2575="základní",J2575,0)</f>
        <v>9380</v>
      </c>
      <c r="BF2575" s="116">
        <f>IF(N2575="snížená",J2575,0)</f>
        <v>0</v>
      </c>
      <c r="BG2575" s="116">
        <f>IF(N2575="zákl. přenesená",J2575,0)</f>
        <v>0</v>
      </c>
      <c r="BH2575" s="116">
        <f>IF(N2575="sníž. přenesená",J2575,0)</f>
        <v>0</v>
      </c>
      <c r="BI2575" s="116">
        <f>IF(N2575="nulová",J2575,0)</f>
        <v>0</v>
      </c>
      <c r="BJ2575" s="13" t="s">
        <v>74</v>
      </c>
      <c r="BK2575" s="116">
        <f>ROUND(I2575*H2575,2)</f>
        <v>9380</v>
      </c>
      <c r="BL2575" s="13" t="s">
        <v>112</v>
      </c>
      <c r="BM2575" s="115" t="s">
        <v>5712</v>
      </c>
    </row>
    <row r="2576" spans="2:65" s="1" customFormat="1" ht="19.5">
      <c r="B2576" s="25"/>
      <c r="D2576" s="117" t="s">
        <v>114</v>
      </c>
      <c r="F2576" s="118" t="s">
        <v>5713</v>
      </c>
      <c r="L2576" s="25"/>
      <c r="M2576" s="119"/>
      <c r="T2576" s="46"/>
      <c r="AT2576" s="13" t="s">
        <v>114</v>
      </c>
      <c r="AU2576" s="13" t="s">
        <v>66</v>
      </c>
    </row>
    <row r="2577" spans="2:65" s="1" customFormat="1" ht="16.5" customHeight="1">
      <c r="B2577" s="104"/>
      <c r="C2577" s="105" t="s">
        <v>5714</v>
      </c>
      <c r="D2577" s="105" t="s">
        <v>107</v>
      </c>
      <c r="E2577" s="106" t="s">
        <v>5715</v>
      </c>
      <c r="F2577" s="107" t="s">
        <v>5716</v>
      </c>
      <c r="G2577" s="108" t="s">
        <v>110</v>
      </c>
      <c r="H2577" s="109">
        <v>20</v>
      </c>
      <c r="I2577" s="110">
        <v>489</v>
      </c>
      <c r="J2577" s="110">
        <f>ROUND(I2577*H2577,2)</f>
        <v>9780</v>
      </c>
      <c r="K2577" s="107" t="s">
        <v>111</v>
      </c>
      <c r="L2577" s="25"/>
      <c r="M2577" s="111" t="s">
        <v>3</v>
      </c>
      <c r="N2577" s="112" t="s">
        <v>37</v>
      </c>
      <c r="O2577" s="113">
        <v>0</v>
      </c>
      <c r="P2577" s="113">
        <f>O2577*H2577</f>
        <v>0</v>
      </c>
      <c r="Q2577" s="113">
        <v>0</v>
      </c>
      <c r="R2577" s="113">
        <f>Q2577*H2577</f>
        <v>0</v>
      </c>
      <c r="S2577" s="113">
        <v>0</v>
      </c>
      <c r="T2577" s="114">
        <f>S2577*H2577</f>
        <v>0</v>
      </c>
      <c r="AR2577" s="115" t="s">
        <v>112</v>
      </c>
      <c r="AT2577" s="115" t="s">
        <v>107</v>
      </c>
      <c r="AU2577" s="115" t="s">
        <v>66</v>
      </c>
      <c r="AY2577" s="13" t="s">
        <v>113</v>
      </c>
      <c r="BE2577" s="116">
        <f>IF(N2577="základní",J2577,0)</f>
        <v>9780</v>
      </c>
      <c r="BF2577" s="116">
        <f>IF(N2577="snížená",J2577,0)</f>
        <v>0</v>
      </c>
      <c r="BG2577" s="116">
        <f>IF(N2577="zákl. přenesená",J2577,0)</f>
        <v>0</v>
      </c>
      <c r="BH2577" s="116">
        <f>IF(N2577="sníž. přenesená",J2577,0)</f>
        <v>0</v>
      </c>
      <c r="BI2577" s="116">
        <f>IF(N2577="nulová",J2577,0)</f>
        <v>0</v>
      </c>
      <c r="BJ2577" s="13" t="s">
        <v>74</v>
      </c>
      <c r="BK2577" s="116">
        <f>ROUND(I2577*H2577,2)</f>
        <v>9780</v>
      </c>
      <c r="BL2577" s="13" t="s">
        <v>112</v>
      </c>
      <c r="BM2577" s="115" t="s">
        <v>5717</v>
      </c>
    </row>
    <row r="2578" spans="2:65" s="1" customFormat="1" ht="19.5">
      <c r="B2578" s="25"/>
      <c r="D2578" s="117" t="s">
        <v>114</v>
      </c>
      <c r="F2578" s="118" t="s">
        <v>5718</v>
      </c>
      <c r="L2578" s="25"/>
      <c r="M2578" s="119"/>
      <c r="T2578" s="46"/>
      <c r="AT2578" s="13" t="s">
        <v>114</v>
      </c>
      <c r="AU2578" s="13" t="s">
        <v>66</v>
      </c>
    </row>
    <row r="2579" spans="2:65" s="1" customFormat="1" ht="16.5" customHeight="1">
      <c r="B2579" s="104"/>
      <c r="C2579" s="105" t="s">
        <v>2922</v>
      </c>
      <c r="D2579" s="105" t="s">
        <v>107</v>
      </c>
      <c r="E2579" s="106" t="s">
        <v>5719</v>
      </c>
      <c r="F2579" s="107" t="s">
        <v>5720</v>
      </c>
      <c r="G2579" s="108" t="s">
        <v>124</v>
      </c>
      <c r="H2579" s="109">
        <v>20</v>
      </c>
      <c r="I2579" s="110">
        <v>322</v>
      </c>
      <c r="J2579" s="110">
        <f>ROUND(I2579*H2579,2)</f>
        <v>6440</v>
      </c>
      <c r="K2579" s="107" t="s">
        <v>111</v>
      </c>
      <c r="L2579" s="25"/>
      <c r="M2579" s="111" t="s">
        <v>3</v>
      </c>
      <c r="N2579" s="112" t="s">
        <v>37</v>
      </c>
      <c r="O2579" s="113">
        <v>0</v>
      </c>
      <c r="P2579" s="113">
        <f>O2579*H2579</f>
        <v>0</v>
      </c>
      <c r="Q2579" s="113">
        <v>0</v>
      </c>
      <c r="R2579" s="113">
        <f>Q2579*H2579</f>
        <v>0</v>
      </c>
      <c r="S2579" s="113">
        <v>0</v>
      </c>
      <c r="T2579" s="114">
        <f>S2579*H2579</f>
        <v>0</v>
      </c>
      <c r="AR2579" s="115" t="s">
        <v>112</v>
      </c>
      <c r="AT2579" s="115" t="s">
        <v>107</v>
      </c>
      <c r="AU2579" s="115" t="s">
        <v>66</v>
      </c>
      <c r="AY2579" s="13" t="s">
        <v>113</v>
      </c>
      <c r="BE2579" s="116">
        <f>IF(N2579="základní",J2579,0)</f>
        <v>6440</v>
      </c>
      <c r="BF2579" s="116">
        <f>IF(N2579="snížená",J2579,0)</f>
        <v>0</v>
      </c>
      <c r="BG2579" s="116">
        <f>IF(N2579="zákl. přenesená",J2579,0)</f>
        <v>0</v>
      </c>
      <c r="BH2579" s="116">
        <f>IF(N2579="sníž. přenesená",J2579,0)</f>
        <v>0</v>
      </c>
      <c r="BI2579" s="116">
        <f>IF(N2579="nulová",J2579,0)</f>
        <v>0</v>
      </c>
      <c r="BJ2579" s="13" t="s">
        <v>74</v>
      </c>
      <c r="BK2579" s="116">
        <f>ROUND(I2579*H2579,2)</f>
        <v>6440</v>
      </c>
      <c r="BL2579" s="13" t="s">
        <v>112</v>
      </c>
      <c r="BM2579" s="115" t="s">
        <v>5721</v>
      </c>
    </row>
    <row r="2580" spans="2:65" s="1" customFormat="1" ht="19.5">
      <c r="B2580" s="25"/>
      <c r="D2580" s="117" t="s">
        <v>114</v>
      </c>
      <c r="F2580" s="118" t="s">
        <v>5722</v>
      </c>
      <c r="L2580" s="25"/>
      <c r="M2580" s="119"/>
      <c r="T2580" s="46"/>
      <c r="AT2580" s="13" t="s">
        <v>114</v>
      </c>
      <c r="AU2580" s="13" t="s">
        <v>66</v>
      </c>
    </row>
    <row r="2581" spans="2:65" s="1" customFormat="1" ht="16.5" customHeight="1">
      <c r="B2581" s="104"/>
      <c r="C2581" s="105" t="s">
        <v>5723</v>
      </c>
      <c r="D2581" s="105" t="s">
        <v>107</v>
      </c>
      <c r="E2581" s="106" t="s">
        <v>5724</v>
      </c>
      <c r="F2581" s="107" t="s">
        <v>5725</v>
      </c>
      <c r="G2581" s="108" t="s">
        <v>135</v>
      </c>
      <c r="H2581" s="109">
        <v>20</v>
      </c>
      <c r="I2581" s="110">
        <v>248</v>
      </c>
      <c r="J2581" s="110">
        <f>ROUND(I2581*H2581,2)</f>
        <v>4960</v>
      </c>
      <c r="K2581" s="107" t="s">
        <v>111</v>
      </c>
      <c r="L2581" s="25"/>
      <c r="M2581" s="111" t="s">
        <v>3</v>
      </c>
      <c r="N2581" s="112" t="s">
        <v>37</v>
      </c>
      <c r="O2581" s="113">
        <v>0</v>
      </c>
      <c r="P2581" s="113">
        <f>O2581*H2581</f>
        <v>0</v>
      </c>
      <c r="Q2581" s="113">
        <v>0</v>
      </c>
      <c r="R2581" s="113">
        <f>Q2581*H2581</f>
        <v>0</v>
      </c>
      <c r="S2581" s="113">
        <v>0</v>
      </c>
      <c r="T2581" s="114">
        <f>S2581*H2581</f>
        <v>0</v>
      </c>
      <c r="AR2581" s="115" t="s">
        <v>112</v>
      </c>
      <c r="AT2581" s="115" t="s">
        <v>107</v>
      </c>
      <c r="AU2581" s="115" t="s">
        <v>66</v>
      </c>
      <c r="AY2581" s="13" t="s">
        <v>113</v>
      </c>
      <c r="BE2581" s="116">
        <f>IF(N2581="základní",J2581,0)</f>
        <v>4960</v>
      </c>
      <c r="BF2581" s="116">
        <f>IF(N2581="snížená",J2581,0)</f>
        <v>0</v>
      </c>
      <c r="BG2581" s="116">
        <f>IF(N2581="zákl. přenesená",J2581,0)</f>
        <v>0</v>
      </c>
      <c r="BH2581" s="116">
        <f>IF(N2581="sníž. přenesená",J2581,0)</f>
        <v>0</v>
      </c>
      <c r="BI2581" s="116">
        <f>IF(N2581="nulová",J2581,0)</f>
        <v>0</v>
      </c>
      <c r="BJ2581" s="13" t="s">
        <v>74</v>
      </c>
      <c r="BK2581" s="116">
        <f>ROUND(I2581*H2581,2)</f>
        <v>4960</v>
      </c>
      <c r="BL2581" s="13" t="s">
        <v>112</v>
      </c>
      <c r="BM2581" s="115" t="s">
        <v>5726</v>
      </c>
    </row>
    <row r="2582" spans="2:65" s="1" customFormat="1" ht="19.5">
      <c r="B2582" s="25"/>
      <c r="D2582" s="117" t="s">
        <v>114</v>
      </c>
      <c r="F2582" s="118" t="s">
        <v>5727</v>
      </c>
      <c r="L2582" s="25"/>
      <c r="M2582" s="119"/>
      <c r="T2582" s="46"/>
      <c r="AT2582" s="13" t="s">
        <v>114</v>
      </c>
      <c r="AU2582" s="13" t="s">
        <v>66</v>
      </c>
    </row>
    <row r="2583" spans="2:65" s="1" customFormat="1" ht="16.5" customHeight="1">
      <c r="B2583" s="104"/>
      <c r="C2583" s="105" t="s">
        <v>2926</v>
      </c>
      <c r="D2583" s="105" t="s">
        <v>107</v>
      </c>
      <c r="E2583" s="106" t="s">
        <v>5728</v>
      </c>
      <c r="F2583" s="107" t="s">
        <v>5729</v>
      </c>
      <c r="G2583" s="108" t="s">
        <v>110</v>
      </c>
      <c r="H2583" s="109">
        <v>20</v>
      </c>
      <c r="I2583" s="110">
        <v>421</v>
      </c>
      <c r="J2583" s="110">
        <f>ROUND(I2583*H2583,2)</f>
        <v>8420</v>
      </c>
      <c r="K2583" s="107" t="s">
        <v>111</v>
      </c>
      <c r="L2583" s="25"/>
      <c r="M2583" s="111" t="s">
        <v>3</v>
      </c>
      <c r="N2583" s="112" t="s">
        <v>37</v>
      </c>
      <c r="O2583" s="113">
        <v>0</v>
      </c>
      <c r="P2583" s="113">
        <f>O2583*H2583</f>
        <v>0</v>
      </c>
      <c r="Q2583" s="113">
        <v>0</v>
      </c>
      <c r="R2583" s="113">
        <f>Q2583*H2583</f>
        <v>0</v>
      </c>
      <c r="S2583" s="113">
        <v>0</v>
      </c>
      <c r="T2583" s="114">
        <f>S2583*H2583</f>
        <v>0</v>
      </c>
      <c r="AR2583" s="115" t="s">
        <v>112</v>
      </c>
      <c r="AT2583" s="115" t="s">
        <v>107</v>
      </c>
      <c r="AU2583" s="115" t="s">
        <v>66</v>
      </c>
      <c r="AY2583" s="13" t="s">
        <v>113</v>
      </c>
      <c r="BE2583" s="116">
        <f>IF(N2583="základní",J2583,0)</f>
        <v>8420</v>
      </c>
      <c r="BF2583" s="116">
        <f>IF(N2583="snížená",J2583,0)</f>
        <v>0</v>
      </c>
      <c r="BG2583" s="116">
        <f>IF(N2583="zákl. přenesená",J2583,0)</f>
        <v>0</v>
      </c>
      <c r="BH2583" s="116">
        <f>IF(N2583="sníž. přenesená",J2583,0)</f>
        <v>0</v>
      </c>
      <c r="BI2583" s="116">
        <f>IF(N2583="nulová",J2583,0)</f>
        <v>0</v>
      </c>
      <c r="BJ2583" s="13" t="s">
        <v>74</v>
      </c>
      <c r="BK2583" s="116">
        <f>ROUND(I2583*H2583,2)</f>
        <v>8420</v>
      </c>
      <c r="BL2583" s="13" t="s">
        <v>112</v>
      </c>
      <c r="BM2583" s="115" t="s">
        <v>5730</v>
      </c>
    </row>
    <row r="2584" spans="2:65" s="1" customFormat="1" ht="19.5">
      <c r="B2584" s="25"/>
      <c r="D2584" s="117" t="s">
        <v>114</v>
      </c>
      <c r="F2584" s="118" t="s">
        <v>5731</v>
      </c>
      <c r="L2584" s="25"/>
      <c r="M2584" s="119"/>
      <c r="T2584" s="46"/>
      <c r="AT2584" s="13" t="s">
        <v>114</v>
      </c>
      <c r="AU2584" s="13" t="s">
        <v>66</v>
      </c>
    </row>
    <row r="2585" spans="2:65" s="1" customFormat="1" ht="16.5" customHeight="1">
      <c r="B2585" s="104"/>
      <c r="C2585" s="105" t="s">
        <v>5732</v>
      </c>
      <c r="D2585" s="105" t="s">
        <v>107</v>
      </c>
      <c r="E2585" s="106" t="s">
        <v>5733</v>
      </c>
      <c r="F2585" s="107" t="s">
        <v>5734</v>
      </c>
      <c r="G2585" s="108" t="s">
        <v>110</v>
      </c>
      <c r="H2585" s="109">
        <v>40</v>
      </c>
      <c r="I2585" s="110">
        <v>2380</v>
      </c>
      <c r="J2585" s="110">
        <f>ROUND(I2585*H2585,2)</f>
        <v>95200</v>
      </c>
      <c r="K2585" s="107" t="s">
        <v>111</v>
      </c>
      <c r="L2585" s="25"/>
      <c r="M2585" s="111" t="s">
        <v>3</v>
      </c>
      <c r="N2585" s="112" t="s">
        <v>37</v>
      </c>
      <c r="O2585" s="113">
        <v>0</v>
      </c>
      <c r="P2585" s="113">
        <f>O2585*H2585</f>
        <v>0</v>
      </c>
      <c r="Q2585" s="113">
        <v>0</v>
      </c>
      <c r="R2585" s="113">
        <f>Q2585*H2585</f>
        <v>0</v>
      </c>
      <c r="S2585" s="113">
        <v>0</v>
      </c>
      <c r="T2585" s="114">
        <f>S2585*H2585</f>
        <v>0</v>
      </c>
      <c r="AR2585" s="115" t="s">
        <v>112</v>
      </c>
      <c r="AT2585" s="115" t="s">
        <v>107</v>
      </c>
      <c r="AU2585" s="115" t="s">
        <v>66</v>
      </c>
      <c r="AY2585" s="13" t="s">
        <v>113</v>
      </c>
      <c r="BE2585" s="116">
        <f>IF(N2585="základní",J2585,0)</f>
        <v>95200</v>
      </c>
      <c r="BF2585" s="116">
        <f>IF(N2585="snížená",J2585,0)</f>
        <v>0</v>
      </c>
      <c r="BG2585" s="116">
        <f>IF(N2585="zákl. přenesená",J2585,0)</f>
        <v>0</v>
      </c>
      <c r="BH2585" s="116">
        <f>IF(N2585="sníž. přenesená",J2585,0)</f>
        <v>0</v>
      </c>
      <c r="BI2585" s="116">
        <f>IF(N2585="nulová",J2585,0)</f>
        <v>0</v>
      </c>
      <c r="BJ2585" s="13" t="s">
        <v>74</v>
      </c>
      <c r="BK2585" s="116">
        <f>ROUND(I2585*H2585,2)</f>
        <v>95200</v>
      </c>
      <c r="BL2585" s="13" t="s">
        <v>112</v>
      </c>
      <c r="BM2585" s="115" t="s">
        <v>5735</v>
      </c>
    </row>
    <row r="2586" spans="2:65" s="1" customFormat="1" ht="19.5">
      <c r="B2586" s="25"/>
      <c r="D2586" s="117" t="s">
        <v>114</v>
      </c>
      <c r="F2586" s="118" t="s">
        <v>5736</v>
      </c>
      <c r="L2586" s="25"/>
      <c r="M2586" s="119"/>
      <c r="T2586" s="46"/>
      <c r="AT2586" s="13" t="s">
        <v>114</v>
      </c>
      <c r="AU2586" s="13" t="s">
        <v>66</v>
      </c>
    </row>
    <row r="2587" spans="2:65" s="1" customFormat="1" ht="16.5" customHeight="1">
      <c r="B2587" s="104"/>
      <c r="C2587" s="105" t="s">
        <v>2931</v>
      </c>
      <c r="D2587" s="105" t="s">
        <v>107</v>
      </c>
      <c r="E2587" s="106" t="s">
        <v>5737</v>
      </c>
      <c r="F2587" s="107" t="s">
        <v>5738</v>
      </c>
      <c r="G2587" s="108" t="s">
        <v>110</v>
      </c>
      <c r="H2587" s="109">
        <v>10</v>
      </c>
      <c r="I2587" s="110">
        <v>2610</v>
      </c>
      <c r="J2587" s="110">
        <f>ROUND(I2587*H2587,2)</f>
        <v>26100</v>
      </c>
      <c r="K2587" s="107" t="s">
        <v>111</v>
      </c>
      <c r="L2587" s="25"/>
      <c r="M2587" s="111" t="s">
        <v>3</v>
      </c>
      <c r="N2587" s="112" t="s">
        <v>37</v>
      </c>
      <c r="O2587" s="113">
        <v>0</v>
      </c>
      <c r="P2587" s="113">
        <f>O2587*H2587</f>
        <v>0</v>
      </c>
      <c r="Q2587" s="113">
        <v>0</v>
      </c>
      <c r="R2587" s="113">
        <f>Q2587*H2587</f>
        <v>0</v>
      </c>
      <c r="S2587" s="113">
        <v>0</v>
      </c>
      <c r="T2587" s="114">
        <f>S2587*H2587</f>
        <v>0</v>
      </c>
      <c r="AR2587" s="115" t="s">
        <v>112</v>
      </c>
      <c r="AT2587" s="115" t="s">
        <v>107</v>
      </c>
      <c r="AU2587" s="115" t="s">
        <v>66</v>
      </c>
      <c r="AY2587" s="13" t="s">
        <v>113</v>
      </c>
      <c r="BE2587" s="116">
        <f>IF(N2587="základní",J2587,0)</f>
        <v>26100</v>
      </c>
      <c r="BF2587" s="116">
        <f>IF(N2587="snížená",J2587,0)</f>
        <v>0</v>
      </c>
      <c r="BG2587" s="116">
        <f>IF(N2587="zákl. přenesená",J2587,0)</f>
        <v>0</v>
      </c>
      <c r="BH2587" s="116">
        <f>IF(N2587="sníž. přenesená",J2587,0)</f>
        <v>0</v>
      </c>
      <c r="BI2587" s="116">
        <f>IF(N2587="nulová",J2587,0)</f>
        <v>0</v>
      </c>
      <c r="BJ2587" s="13" t="s">
        <v>74</v>
      </c>
      <c r="BK2587" s="116">
        <f>ROUND(I2587*H2587,2)</f>
        <v>26100</v>
      </c>
      <c r="BL2587" s="13" t="s">
        <v>112</v>
      </c>
      <c r="BM2587" s="115" t="s">
        <v>5739</v>
      </c>
    </row>
    <row r="2588" spans="2:65" s="1" customFormat="1" ht="19.5">
      <c r="B2588" s="25"/>
      <c r="D2588" s="117" t="s">
        <v>114</v>
      </c>
      <c r="F2588" s="118" t="s">
        <v>5740</v>
      </c>
      <c r="L2588" s="25"/>
      <c r="M2588" s="119"/>
      <c r="T2588" s="46"/>
      <c r="AT2588" s="13" t="s">
        <v>114</v>
      </c>
      <c r="AU2588" s="13" t="s">
        <v>66</v>
      </c>
    </row>
    <row r="2589" spans="2:65" s="1" customFormat="1" ht="16.5" customHeight="1">
      <c r="B2589" s="104"/>
      <c r="C2589" s="105" t="s">
        <v>5741</v>
      </c>
      <c r="D2589" s="105" t="s">
        <v>107</v>
      </c>
      <c r="E2589" s="106" t="s">
        <v>5742</v>
      </c>
      <c r="F2589" s="107" t="s">
        <v>5743</v>
      </c>
      <c r="G2589" s="108" t="s">
        <v>110</v>
      </c>
      <c r="H2589" s="109">
        <v>40</v>
      </c>
      <c r="I2589" s="110">
        <v>365</v>
      </c>
      <c r="J2589" s="110">
        <f>ROUND(I2589*H2589,2)</f>
        <v>14600</v>
      </c>
      <c r="K2589" s="107" t="s">
        <v>111</v>
      </c>
      <c r="L2589" s="25"/>
      <c r="M2589" s="111" t="s">
        <v>3</v>
      </c>
      <c r="N2589" s="112" t="s">
        <v>37</v>
      </c>
      <c r="O2589" s="113">
        <v>0</v>
      </c>
      <c r="P2589" s="113">
        <f>O2589*H2589</f>
        <v>0</v>
      </c>
      <c r="Q2589" s="113">
        <v>0</v>
      </c>
      <c r="R2589" s="113">
        <f>Q2589*H2589</f>
        <v>0</v>
      </c>
      <c r="S2589" s="113">
        <v>0</v>
      </c>
      <c r="T2589" s="114">
        <f>S2589*H2589</f>
        <v>0</v>
      </c>
      <c r="AR2589" s="115" t="s">
        <v>112</v>
      </c>
      <c r="AT2589" s="115" t="s">
        <v>107</v>
      </c>
      <c r="AU2589" s="115" t="s">
        <v>66</v>
      </c>
      <c r="AY2589" s="13" t="s">
        <v>113</v>
      </c>
      <c r="BE2589" s="116">
        <f>IF(N2589="základní",J2589,0)</f>
        <v>14600</v>
      </c>
      <c r="BF2589" s="116">
        <f>IF(N2589="snížená",J2589,0)</f>
        <v>0</v>
      </c>
      <c r="BG2589" s="116">
        <f>IF(N2589="zákl. přenesená",J2589,0)</f>
        <v>0</v>
      </c>
      <c r="BH2589" s="116">
        <f>IF(N2589="sníž. přenesená",J2589,0)</f>
        <v>0</v>
      </c>
      <c r="BI2589" s="116">
        <f>IF(N2589="nulová",J2589,0)</f>
        <v>0</v>
      </c>
      <c r="BJ2589" s="13" t="s">
        <v>74</v>
      </c>
      <c r="BK2589" s="116">
        <f>ROUND(I2589*H2589,2)</f>
        <v>14600</v>
      </c>
      <c r="BL2589" s="13" t="s">
        <v>112</v>
      </c>
      <c r="BM2589" s="115" t="s">
        <v>5744</v>
      </c>
    </row>
    <row r="2590" spans="2:65" s="1" customFormat="1" ht="19.5">
      <c r="B2590" s="25"/>
      <c r="D2590" s="117" t="s">
        <v>114</v>
      </c>
      <c r="F2590" s="118" t="s">
        <v>5745</v>
      </c>
      <c r="L2590" s="25"/>
      <c r="M2590" s="119"/>
      <c r="T2590" s="46"/>
      <c r="AT2590" s="13" t="s">
        <v>114</v>
      </c>
      <c r="AU2590" s="13" t="s">
        <v>66</v>
      </c>
    </row>
    <row r="2591" spans="2:65" s="1" customFormat="1" ht="16.5" customHeight="1">
      <c r="B2591" s="104"/>
      <c r="C2591" s="105" t="s">
        <v>2935</v>
      </c>
      <c r="D2591" s="105" t="s">
        <v>107</v>
      </c>
      <c r="E2591" s="106" t="s">
        <v>5746</v>
      </c>
      <c r="F2591" s="107" t="s">
        <v>5747</v>
      </c>
      <c r="G2591" s="108" t="s">
        <v>110</v>
      </c>
      <c r="H2591" s="109">
        <v>40</v>
      </c>
      <c r="I2591" s="110">
        <v>365</v>
      </c>
      <c r="J2591" s="110">
        <f>ROUND(I2591*H2591,2)</f>
        <v>14600</v>
      </c>
      <c r="K2591" s="107" t="s">
        <v>111</v>
      </c>
      <c r="L2591" s="25"/>
      <c r="M2591" s="111" t="s">
        <v>3</v>
      </c>
      <c r="N2591" s="112" t="s">
        <v>37</v>
      </c>
      <c r="O2591" s="113">
        <v>0</v>
      </c>
      <c r="P2591" s="113">
        <f>O2591*H2591</f>
        <v>0</v>
      </c>
      <c r="Q2591" s="113">
        <v>0</v>
      </c>
      <c r="R2591" s="113">
        <f>Q2591*H2591</f>
        <v>0</v>
      </c>
      <c r="S2591" s="113">
        <v>0</v>
      </c>
      <c r="T2591" s="114">
        <f>S2591*H2591</f>
        <v>0</v>
      </c>
      <c r="AR2591" s="115" t="s">
        <v>112</v>
      </c>
      <c r="AT2591" s="115" t="s">
        <v>107</v>
      </c>
      <c r="AU2591" s="115" t="s">
        <v>66</v>
      </c>
      <c r="AY2591" s="13" t="s">
        <v>113</v>
      </c>
      <c r="BE2591" s="116">
        <f>IF(N2591="základní",J2591,0)</f>
        <v>14600</v>
      </c>
      <c r="BF2591" s="116">
        <f>IF(N2591="snížená",J2591,0)</f>
        <v>0</v>
      </c>
      <c r="BG2591" s="116">
        <f>IF(N2591="zákl. přenesená",J2591,0)</f>
        <v>0</v>
      </c>
      <c r="BH2591" s="116">
        <f>IF(N2591="sníž. přenesená",J2591,0)</f>
        <v>0</v>
      </c>
      <c r="BI2591" s="116">
        <f>IF(N2591="nulová",J2591,0)</f>
        <v>0</v>
      </c>
      <c r="BJ2591" s="13" t="s">
        <v>74</v>
      </c>
      <c r="BK2591" s="116">
        <f>ROUND(I2591*H2591,2)</f>
        <v>14600</v>
      </c>
      <c r="BL2591" s="13" t="s">
        <v>112</v>
      </c>
      <c r="BM2591" s="115" t="s">
        <v>5748</v>
      </c>
    </row>
    <row r="2592" spans="2:65" s="1" customFormat="1" ht="19.5">
      <c r="B2592" s="25"/>
      <c r="D2592" s="117" t="s">
        <v>114</v>
      </c>
      <c r="F2592" s="118" t="s">
        <v>5749</v>
      </c>
      <c r="L2592" s="25"/>
      <c r="M2592" s="119"/>
      <c r="T2592" s="46"/>
      <c r="AT2592" s="13" t="s">
        <v>114</v>
      </c>
      <c r="AU2592" s="13" t="s">
        <v>66</v>
      </c>
    </row>
    <row r="2593" spans="2:65" s="1" customFormat="1" ht="16.5" customHeight="1">
      <c r="B2593" s="104"/>
      <c r="C2593" s="105" t="s">
        <v>5750</v>
      </c>
      <c r="D2593" s="105" t="s">
        <v>107</v>
      </c>
      <c r="E2593" s="106" t="s">
        <v>5751</v>
      </c>
      <c r="F2593" s="107" t="s">
        <v>5752</v>
      </c>
      <c r="G2593" s="108" t="s">
        <v>110</v>
      </c>
      <c r="H2593" s="109">
        <v>40</v>
      </c>
      <c r="I2593" s="110">
        <v>365</v>
      </c>
      <c r="J2593" s="110">
        <f>ROUND(I2593*H2593,2)</f>
        <v>14600</v>
      </c>
      <c r="K2593" s="107" t="s">
        <v>111</v>
      </c>
      <c r="L2593" s="25"/>
      <c r="M2593" s="111" t="s">
        <v>3</v>
      </c>
      <c r="N2593" s="112" t="s">
        <v>37</v>
      </c>
      <c r="O2593" s="113">
        <v>0</v>
      </c>
      <c r="P2593" s="113">
        <f>O2593*H2593</f>
        <v>0</v>
      </c>
      <c r="Q2593" s="113">
        <v>0</v>
      </c>
      <c r="R2593" s="113">
        <f>Q2593*H2593</f>
        <v>0</v>
      </c>
      <c r="S2593" s="113">
        <v>0</v>
      </c>
      <c r="T2593" s="114">
        <f>S2593*H2593</f>
        <v>0</v>
      </c>
      <c r="AR2593" s="115" t="s">
        <v>112</v>
      </c>
      <c r="AT2593" s="115" t="s">
        <v>107</v>
      </c>
      <c r="AU2593" s="115" t="s">
        <v>66</v>
      </c>
      <c r="AY2593" s="13" t="s">
        <v>113</v>
      </c>
      <c r="BE2593" s="116">
        <f>IF(N2593="základní",J2593,0)</f>
        <v>14600</v>
      </c>
      <c r="BF2593" s="116">
        <f>IF(N2593="snížená",J2593,0)</f>
        <v>0</v>
      </c>
      <c r="BG2593" s="116">
        <f>IF(N2593="zákl. přenesená",J2593,0)</f>
        <v>0</v>
      </c>
      <c r="BH2593" s="116">
        <f>IF(N2593="sníž. přenesená",J2593,0)</f>
        <v>0</v>
      </c>
      <c r="BI2593" s="116">
        <f>IF(N2593="nulová",J2593,0)</f>
        <v>0</v>
      </c>
      <c r="BJ2593" s="13" t="s">
        <v>74</v>
      </c>
      <c r="BK2593" s="116">
        <f>ROUND(I2593*H2593,2)</f>
        <v>14600</v>
      </c>
      <c r="BL2593" s="13" t="s">
        <v>112</v>
      </c>
      <c r="BM2593" s="115" t="s">
        <v>5753</v>
      </c>
    </row>
    <row r="2594" spans="2:65" s="1" customFormat="1" ht="19.5">
      <c r="B2594" s="25"/>
      <c r="D2594" s="117" t="s">
        <v>114</v>
      </c>
      <c r="F2594" s="118" t="s">
        <v>5754</v>
      </c>
      <c r="L2594" s="25"/>
      <c r="M2594" s="119"/>
      <c r="T2594" s="46"/>
      <c r="AT2594" s="13" t="s">
        <v>114</v>
      </c>
      <c r="AU2594" s="13" t="s">
        <v>66</v>
      </c>
    </row>
    <row r="2595" spans="2:65" s="1" customFormat="1" ht="16.5" customHeight="1">
      <c r="B2595" s="104"/>
      <c r="C2595" s="105" t="s">
        <v>2940</v>
      </c>
      <c r="D2595" s="105" t="s">
        <v>107</v>
      </c>
      <c r="E2595" s="106" t="s">
        <v>5755</v>
      </c>
      <c r="F2595" s="107" t="s">
        <v>5756</v>
      </c>
      <c r="G2595" s="108" t="s">
        <v>110</v>
      </c>
      <c r="H2595" s="109">
        <v>10</v>
      </c>
      <c r="I2595" s="110">
        <v>452</v>
      </c>
      <c r="J2595" s="110">
        <f>ROUND(I2595*H2595,2)</f>
        <v>4520</v>
      </c>
      <c r="K2595" s="107" t="s">
        <v>111</v>
      </c>
      <c r="L2595" s="25"/>
      <c r="M2595" s="111" t="s">
        <v>3</v>
      </c>
      <c r="N2595" s="112" t="s">
        <v>37</v>
      </c>
      <c r="O2595" s="113">
        <v>0</v>
      </c>
      <c r="P2595" s="113">
        <f>O2595*H2595</f>
        <v>0</v>
      </c>
      <c r="Q2595" s="113">
        <v>0</v>
      </c>
      <c r="R2595" s="113">
        <f>Q2595*H2595</f>
        <v>0</v>
      </c>
      <c r="S2595" s="113">
        <v>0</v>
      </c>
      <c r="T2595" s="114">
        <f>S2595*H2595</f>
        <v>0</v>
      </c>
      <c r="AR2595" s="115" t="s">
        <v>112</v>
      </c>
      <c r="AT2595" s="115" t="s">
        <v>107</v>
      </c>
      <c r="AU2595" s="115" t="s">
        <v>66</v>
      </c>
      <c r="AY2595" s="13" t="s">
        <v>113</v>
      </c>
      <c r="BE2595" s="116">
        <f>IF(N2595="základní",J2595,0)</f>
        <v>4520</v>
      </c>
      <c r="BF2595" s="116">
        <f>IF(N2595="snížená",J2595,0)</f>
        <v>0</v>
      </c>
      <c r="BG2595" s="116">
        <f>IF(N2595="zákl. přenesená",J2595,0)</f>
        <v>0</v>
      </c>
      <c r="BH2595" s="116">
        <f>IF(N2595="sníž. přenesená",J2595,0)</f>
        <v>0</v>
      </c>
      <c r="BI2595" s="116">
        <f>IF(N2595="nulová",J2595,0)</f>
        <v>0</v>
      </c>
      <c r="BJ2595" s="13" t="s">
        <v>74</v>
      </c>
      <c r="BK2595" s="116">
        <f>ROUND(I2595*H2595,2)</f>
        <v>4520</v>
      </c>
      <c r="BL2595" s="13" t="s">
        <v>112</v>
      </c>
      <c r="BM2595" s="115" t="s">
        <v>5757</v>
      </c>
    </row>
    <row r="2596" spans="2:65" s="1" customFormat="1" ht="19.5">
      <c r="B2596" s="25"/>
      <c r="D2596" s="117" t="s">
        <v>114</v>
      </c>
      <c r="F2596" s="118" t="s">
        <v>5758</v>
      </c>
      <c r="L2596" s="25"/>
      <c r="M2596" s="119"/>
      <c r="T2596" s="46"/>
      <c r="AT2596" s="13" t="s">
        <v>114</v>
      </c>
      <c r="AU2596" s="13" t="s">
        <v>66</v>
      </c>
    </row>
    <row r="2597" spans="2:65" s="1" customFormat="1" ht="16.5" customHeight="1">
      <c r="B2597" s="104"/>
      <c r="C2597" s="105" t="s">
        <v>5759</v>
      </c>
      <c r="D2597" s="105" t="s">
        <v>107</v>
      </c>
      <c r="E2597" s="106" t="s">
        <v>5760</v>
      </c>
      <c r="F2597" s="107" t="s">
        <v>5761</v>
      </c>
      <c r="G2597" s="108" t="s">
        <v>124</v>
      </c>
      <c r="H2597" s="109">
        <v>40</v>
      </c>
      <c r="I2597" s="110">
        <v>371</v>
      </c>
      <c r="J2597" s="110">
        <f>ROUND(I2597*H2597,2)</f>
        <v>14840</v>
      </c>
      <c r="K2597" s="107" t="s">
        <v>111</v>
      </c>
      <c r="L2597" s="25"/>
      <c r="M2597" s="111" t="s">
        <v>3</v>
      </c>
      <c r="N2597" s="112" t="s">
        <v>37</v>
      </c>
      <c r="O2597" s="113">
        <v>0</v>
      </c>
      <c r="P2597" s="113">
        <f>O2597*H2597</f>
        <v>0</v>
      </c>
      <c r="Q2597" s="113">
        <v>0</v>
      </c>
      <c r="R2597" s="113">
        <f>Q2597*H2597</f>
        <v>0</v>
      </c>
      <c r="S2597" s="113">
        <v>0</v>
      </c>
      <c r="T2597" s="114">
        <f>S2597*H2597</f>
        <v>0</v>
      </c>
      <c r="AR2597" s="115" t="s">
        <v>112</v>
      </c>
      <c r="AT2597" s="115" t="s">
        <v>107</v>
      </c>
      <c r="AU2597" s="115" t="s">
        <v>66</v>
      </c>
      <c r="AY2597" s="13" t="s">
        <v>113</v>
      </c>
      <c r="BE2597" s="116">
        <f>IF(N2597="základní",J2597,0)</f>
        <v>14840</v>
      </c>
      <c r="BF2597" s="116">
        <f>IF(N2597="snížená",J2597,0)</f>
        <v>0</v>
      </c>
      <c r="BG2597" s="116">
        <f>IF(N2597="zákl. přenesená",J2597,0)</f>
        <v>0</v>
      </c>
      <c r="BH2597" s="116">
        <f>IF(N2597="sníž. přenesená",J2597,0)</f>
        <v>0</v>
      </c>
      <c r="BI2597" s="116">
        <f>IF(N2597="nulová",J2597,0)</f>
        <v>0</v>
      </c>
      <c r="BJ2597" s="13" t="s">
        <v>74</v>
      </c>
      <c r="BK2597" s="116">
        <f>ROUND(I2597*H2597,2)</f>
        <v>14840</v>
      </c>
      <c r="BL2597" s="13" t="s">
        <v>112</v>
      </c>
      <c r="BM2597" s="115" t="s">
        <v>5762</v>
      </c>
    </row>
    <row r="2598" spans="2:65" s="1" customFormat="1" ht="19.5">
      <c r="B2598" s="25"/>
      <c r="D2598" s="117" t="s">
        <v>114</v>
      </c>
      <c r="F2598" s="118" t="s">
        <v>5763</v>
      </c>
      <c r="L2598" s="25"/>
      <c r="M2598" s="119"/>
      <c r="T2598" s="46"/>
      <c r="AT2598" s="13" t="s">
        <v>114</v>
      </c>
      <c r="AU2598" s="13" t="s">
        <v>66</v>
      </c>
    </row>
    <row r="2599" spans="2:65" s="1" customFormat="1" ht="16.5" customHeight="1">
      <c r="B2599" s="104"/>
      <c r="C2599" s="105" t="s">
        <v>2944</v>
      </c>
      <c r="D2599" s="105" t="s">
        <v>107</v>
      </c>
      <c r="E2599" s="106" t="s">
        <v>5764</v>
      </c>
      <c r="F2599" s="107" t="s">
        <v>5765</v>
      </c>
      <c r="G2599" s="108" t="s">
        <v>124</v>
      </c>
      <c r="H2599" s="109">
        <v>40</v>
      </c>
      <c r="I2599" s="110">
        <v>298</v>
      </c>
      <c r="J2599" s="110">
        <f>ROUND(I2599*H2599,2)</f>
        <v>11920</v>
      </c>
      <c r="K2599" s="107" t="s">
        <v>111</v>
      </c>
      <c r="L2599" s="25"/>
      <c r="M2599" s="111" t="s">
        <v>3</v>
      </c>
      <c r="N2599" s="112" t="s">
        <v>37</v>
      </c>
      <c r="O2599" s="113">
        <v>0</v>
      </c>
      <c r="P2599" s="113">
        <f>O2599*H2599</f>
        <v>0</v>
      </c>
      <c r="Q2599" s="113">
        <v>0</v>
      </c>
      <c r="R2599" s="113">
        <f>Q2599*H2599</f>
        <v>0</v>
      </c>
      <c r="S2599" s="113">
        <v>0</v>
      </c>
      <c r="T2599" s="114">
        <f>S2599*H2599</f>
        <v>0</v>
      </c>
      <c r="AR2599" s="115" t="s">
        <v>112</v>
      </c>
      <c r="AT2599" s="115" t="s">
        <v>107</v>
      </c>
      <c r="AU2599" s="115" t="s">
        <v>66</v>
      </c>
      <c r="AY2599" s="13" t="s">
        <v>113</v>
      </c>
      <c r="BE2599" s="116">
        <f>IF(N2599="základní",J2599,0)</f>
        <v>11920</v>
      </c>
      <c r="BF2599" s="116">
        <f>IF(N2599="snížená",J2599,0)</f>
        <v>0</v>
      </c>
      <c r="BG2599" s="116">
        <f>IF(N2599="zákl. přenesená",J2599,0)</f>
        <v>0</v>
      </c>
      <c r="BH2599" s="116">
        <f>IF(N2599="sníž. přenesená",J2599,0)</f>
        <v>0</v>
      </c>
      <c r="BI2599" s="116">
        <f>IF(N2599="nulová",J2599,0)</f>
        <v>0</v>
      </c>
      <c r="BJ2599" s="13" t="s">
        <v>74</v>
      </c>
      <c r="BK2599" s="116">
        <f>ROUND(I2599*H2599,2)</f>
        <v>11920</v>
      </c>
      <c r="BL2599" s="13" t="s">
        <v>112</v>
      </c>
      <c r="BM2599" s="115" t="s">
        <v>5766</v>
      </c>
    </row>
    <row r="2600" spans="2:65" s="1" customFormat="1" ht="19.5">
      <c r="B2600" s="25"/>
      <c r="D2600" s="117" t="s">
        <v>114</v>
      </c>
      <c r="F2600" s="118" t="s">
        <v>5767</v>
      </c>
      <c r="L2600" s="25"/>
      <c r="M2600" s="119"/>
      <c r="T2600" s="46"/>
      <c r="AT2600" s="13" t="s">
        <v>114</v>
      </c>
      <c r="AU2600" s="13" t="s">
        <v>66</v>
      </c>
    </row>
    <row r="2601" spans="2:65" s="1" customFormat="1" ht="16.5" customHeight="1">
      <c r="B2601" s="104"/>
      <c r="C2601" s="105" t="s">
        <v>5768</v>
      </c>
      <c r="D2601" s="105" t="s">
        <v>107</v>
      </c>
      <c r="E2601" s="106" t="s">
        <v>5769</v>
      </c>
      <c r="F2601" s="107" t="s">
        <v>5770</v>
      </c>
      <c r="G2601" s="108" t="s">
        <v>124</v>
      </c>
      <c r="H2601" s="109">
        <v>40</v>
      </c>
      <c r="I2601" s="110">
        <v>303</v>
      </c>
      <c r="J2601" s="110">
        <f>ROUND(I2601*H2601,2)</f>
        <v>12120</v>
      </c>
      <c r="K2601" s="107" t="s">
        <v>111</v>
      </c>
      <c r="L2601" s="25"/>
      <c r="M2601" s="111" t="s">
        <v>3</v>
      </c>
      <c r="N2601" s="112" t="s">
        <v>37</v>
      </c>
      <c r="O2601" s="113">
        <v>0</v>
      </c>
      <c r="P2601" s="113">
        <f>O2601*H2601</f>
        <v>0</v>
      </c>
      <c r="Q2601" s="113">
        <v>0</v>
      </c>
      <c r="R2601" s="113">
        <f>Q2601*H2601</f>
        <v>0</v>
      </c>
      <c r="S2601" s="113">
        <v>0</v>
      </c>
      <c r="T2601" s="114">
        <f>S2601*H2601</f>
        <v>0</v>
      </c>
      <c r="AR2601" s="115" t="s">
        <v>112</v>
      </c>
      <c r="AT2601" s="115" t="s">
        <v>107</v>
      </c>
      <c r="AU2601" s="115" t="s">
        <v>66</v>
      </c>
      <c r="AY2601" s="13" t="s">
        <v>113</v>
      </c>
      <c r="BE2601" s="116">
        <f>IF(N2601="základní",J2601,0)</f>
        <v>12120</v>
      </c>
      <c r="BF2601" s="116">
        <f>IF(N2601="snížená",J2601,0)</f>
        <v>0</v>
      </c>
      <c r="BG2601" s="116">
        <f>IF(N2601="zákl. přenesená",J2601,0)</f>
        <v>0</v>
      </c>
      <c r="BH2601" s="116">
        <f>IF(N2601="sníž. přenesená",J2601,0)</f>
        <v>0</v>
      </c>
      <c r="BI2601" s="116">
        <f>IF(N2601="nulová",J2601,0)</f>
        <v>0</v>
      </c>
      <c r="BJ2601" s="13" t="s">
        <v>74</v>
      </c>
      <c r="BK2601" s="116">
        <f>ROUND(I2601*H2601,2)</f>
        <v>12120</v>
      </c>
      <c r="BL2601" s="13" t="s">
        <v>112</v>
      </c>
      <c r="BM2601" s="115" t="s">
        <v>5771</v>
      </c>
    </row>
    <row r="2602" spans="2:65" s="1" customFormat="1" ht="19.5">
      <c r="B2602" s="25"/>
      <c r="D2602" s="117" t="s">
        <v>114</v>
      </c>
      <c r="F2602" s="118" t="s">
        <v>5772</v>
      </c>
      <c r="L2602" s="25"/>
      <c r="M2602" s="119"/>
      <c r="T2602" s="46"/>
      <c r="AT2602" s="13" t="s">
        <v>114</v>
      </c>
      <c r="AU2602" s="13" t="s">
        <v>66</v>
      </c>
    </row>
    <row r="2603" spans="2:65" s="1" customFormat="1" ht="16.5" customHeight="1">
      <c r="B2603" s="104"/>
      <c r="C2603" s="105" t="s">
        <v>2949</v>
      </c>
      <c r="D2603" s="105" t="s">
        <v>107</v>
      </c>
      <c r="E2603" s="106" t="s">
        <v>5773</v>
      </c>
      <c r="F2603" s="107" t="s">
        <v>5774</v>
      </c>
      <c r="G2603" s="108" t="s">
        <v>124</v>
      </c>
      <c r="H2603" s="109">
        <v>40</v>
      </c>
      <c r="I2603" s="110">
        <v>557</v>
      </c>
      <c r="J2603" s="110">
        <f>ROUND(I2603*H2603,2)</f>
        <v>22280</v>
      </c>
      <c r="K2603" s="107" t="s">
        <v>111</v>
      </c>
      <c r="L2603" s="25"/>
      <c r="M2603" s="111" t="s">
        <v>3</v>
      </c>
      <c r="N2603" s="112" t="s">
        <v>37</v>
      </c>
      <c r="O2603" s="113">
        <v>0</v>
      </c>
      <c r="P2603" s="113">
        <f>O2603*H2603</f>
        <v>0</v>
      </c>
      <c r="Q2603" s="113">
        <v>0</v>
      </c>
      <c r="R2603" s="113">
        <f>Q2603*H2603</f>
        <v>0</v>
      </c>
      <c r="S2603" s="113">
        <v>0</v>
      </c>
      <c r="T2603" s="114">
        <f>S2603*H2603</f>
        <v>0</v>
      </c>
      <c r="AR2603" s="115" t="s">
        <v>112</v>
      </c>
      <c r="AT2603" s="115" t="s">
        <v>107</v>
      </c>
      <c r="AU2603" s="115" t="s">
        <v>66</v>
      </c>
      <c r="AY2603" s="13" t="s">
        <v>113</v>
      </c>
      <c r="BE2603" s="116">
        <f>IF(N2603="základní",J2603,0)</f>
        <v>22280</v>
      </c>
      <c r="BF2603" s="116">
        <f>IF(N2603="snížená",J2603,0)</f>
        <v>0</v>
      </c>
      <c r="BG2603" s="116">
        <f>IF(N2603="zákl. přenesená",J2603,0)</f>
        <v>0</v>
      </c>
      <c r="BH2603" s="116">
        <f>IF(N2603="sníž. přenesená",J2603,0)</f>
        <v>0</v>
      </c>
      <c r="BI2603" s="116">
        <f>IF(N2603="nulová",J2603,0)</f>
        <v>0</v>
      </c>
      <c r="BJ2603" s="13" t="s">
        <v>74</v>
      </c>
      <c r="BK2603" s="116">
        <f>ROUND(I2603*H2603,2)</f>
        <v>22280</v>
      </c>
      <c r="BL2603" s="13" t="s">
        <v>112</v>
      </c>
      <c r="BM2603" s="115" t="s">
        <v>5775</v>
      </c>
    </row>
    <row r="2604" spans="2:65" s="1" customFormat="1" ht="19.5">
      <c r="B2604" s="25"/>
      <c r="D2604" s="117" t="s">
        <v>114</v>
      </c>
      <c r="F2604" s="118" t="s">
        <v>5776</v>
      </c>
      <c r="L2604" s="25"/>
      <c r="M2604" s="119"/>
      <c r="T2604" s="46"/>
      <c r="AT2604" s="13" t="s">
        <v>114</v>
      </c>
      <c r="AU2604" s="13" t="s">
        <v>66</v>
      </c>
    </row>
    <row r="2605" spans="2:65" s="1" customFormat="1" ht="16.5" customHeight="1">
      <c r="B2605" s="104"/>
      <c r="C2605" s="105" t="s">
        <v>5777</v>
      </c>
      <c r="D2605" s="105" t="s">
        <v>107</v>
      </c>
      <c r="E2605" s="106" t="s">
        <v>5778</v>
      </c>
      <c r="F2605" s="107" t="s">
        <v>5779</v>
      </c>
      <c r="G2605" s="108" t="s">
        <v>124</v>
      </c>
      <c r="H2605" s="109">
        <v>40</v>
      </c>
      <c r="I2605" s="110">
        <v>998</v>
      </c>
      <c r="J2605" s="110">
        <f>ROUND(I2605*H2605,2)</f>
        <v>39920</v>
      </c>
      <c r="K2605" s="107" t="s">
        <v>111</v>
      </c>
      <c r="L2605" s="25"/>
      <c r="M2605" s="111" t="s">
        <v>3</v>
      </c>
      <c r="N2605" s="112" t="s">
        <v>37</v>
      </c>
      <c r="O2605" s="113">
        <v>0</v>
      </c>
      <c r="P2605" s="113">
        <f>O2605*H2605</f>
        <v>0</v>
      </c>
      <c r="Q2605" s="113">
        <v>0</v>
      </c>
      <c r="R2605" s="113">
        <f>Q2605*H2605</f>
        <v>0</v>
      </c>
      <c r="S2605" s="113">
        <v>0</v>
      </c>
      <c r="T2605" s="114">
        <f>S2605*H2605</f>
        <v>0</v>
      </c>
      <c r="AR2605" s="115" t="s">
        <v>112</v>
      </c>
      <c r="AT2605" s="115" t="s">
        <v>107</v>
      </c>
      <c r="AU2605" s="115" t="s">
        <v>66</v>
      </c>
      <c r="AY2605" s="13" t="s">
        <v>113</v>
      </c>
      <c r="BE2605" s="116">
        <f>IF(N2605="základní",J2605,0)</f>
        <v>39920</v>
      </c>
      <c r="BF2605" s="116">
        <f>IF(N2605="snížená",J2605,0)</f>
        <v>0</v>
      </c>
      <c r="BG2605" s="116">
        <f>IF(N2605="zákl. přenesená",J2605,0)</f>
        <v>0</v>
      </c>
      <c r="BH2605" s="116">
        <f>IF(N2605="sníž. přenesená",J2605,0)</f>
        <v>0</v>
      </c>
      <c r="BI2605" s="116">
        <f>IF(N2605="nulová",J2605,0)</f>
        <v>0</v>
      </c>
      <c r="BJ2605" s="13" t="s">
        <v>74</v>
      </c>
      <c r="BK2605" s="116">
        <f>ROUND(I2605*H2605,2)</f>
        <v>39920</v>
      </c>
      <c r="BL2605" s="13" t="s">
        <v>112</v>
      </c>
      <c r="BM2605" s="115" t="s">
        <v>5780</v>
      </c>
    </row>
    <row r="2606" spans="2:65" s="1" customFormat="1" ht="19.5">
      <c r="B2606" s="25"/>
      <c r="D2606" s="117" t="s">
        <v>114</v>
      </c>
      <c r="F2606" s="118" t="s">
        <v>5781</v>
      </c>
      <c r="L2606" s="25"/>
      <c r="M2606" s="119"/>
      <c r="T2606" s="46"/>
      <c r="AT2606" s="13" t="s">
        <v>114</v>
      </c>
      <c r="AU2606" s="13" t="s">
        <v>66</v>
      </c>
    </row>
    <row r="2607" spans="2:65" s="1" customFormat="1" ht="16.5" customHeight="1">
      <c r="B2607" s="104"/>
      <c r="C2607" s="105" t="s">
        <v>2953</v>
      </c>
      <c r="D2607" s="105" t="s">
        <v>107</v>
      </c>
      <c r="E2607" s="106" t="s">
        <v>5782</v>
      </c>
      <c r="F2607" s="107" t="s">
        <v>5783</v>
      </c>
      <c r="G2607" s="108" t="s">
        <v>124</v>
      </c>
      <c r="H2607" s="109">
        <v>40</v>
      </c>
      <c r="I2607" s="110">
        <v>755</v>
      </c>
      <c r="J2607" s="110">
        <f>ROUND(I2607*H2607,2)</f>
        <v>30200</v>
      </c>
      <c r="K2607" s="107" t="s">
        <v>111</v>
      </c>
      <c r="L2607" s="25"/>
      <c r="M2607" s="111" t="s">
        <v>3</v>
      </c>
      <c r="N2607" s="112" t="s">
        <v>37</v>
      </c>
      <c r="O2607" s="113">
        <v>0</v>
      </c>
      <c r="P2607" s="113">
        <f>O2607*H2607</f>
        <v>0</v>
      </c>
      <c r="Q2607" s="113">
        <v>0</v>
      </c>
      <c r="R2607" s="113">
        <f>Q2607*H2607</f>
        <v>0</v>
      </c>
      <c r="S2607" s="113">
        <v>0</v>
      </c>
      <c r="T2607" s="114">
        <f>S2607*H2607</f>
        <v>0</v>
      </c>
      <c r="AR2607" s="115" t="s">
        <v>112</v>
      </c>
      <c r="AT2607" s="115" t="s">
        <v>107</v>
      </c>
      <c r="AU2607" s="115" t="s">
        <v>66</v>
      </c>
      <c r="AY2607" s="13" t="s">
        <v>113</v>
      </c>
      <c r="BE2607" s="116">
        <f>IF(N2607="základní",J2607,0)</f>
        <v>30200</v>
      </c>
      <c r="BF2607" s="116">
        <f>IF(N2607="snížená",J2607,0)</f>
        <v>0</v>
      </c>
      <c r="BG2607" s="116">
        <f>IF(N2607="zákl. přenesená",J2607,0)</f>
        <v>0</v>
      </c>
      <c r="BH2607" s="116">
        <f>IF(N2607="sníž. přenesená",J2607,0)</f>
        <v>0</v>
      </c>
      <c r="BI2607" s="116">
        <f>IF(N2607="nulová",J2607,0)</f>
        <v>0</v>
      </c>
      <c r="BJ2607" s="13" t="s">
        <v>74</v>
      </c>
      <c r="BK2607" s="116">
        <f>ROUND(I2607*H2607,2)</f>
        <v>30200</v>
      </c>
      <c r="BL2607" s="13" t="s">
        <v>112</v>
      </c>
      <c r="BM2607" s="115" t="s">
        <v>5784</v>
      </c>
    </row>
    <row r="2608" spans="2:65" s="1" customFormat="1" ht="19.5">
      <c r="B2608" s="25"/>
      <c r="D2608" s="117" t="s">
        <v>114</v>
      </c>
      <c r="F2608" s="118" t="s">
        <v>5785</v>
      </c>
      <c r="L2608" s="25"/>
      <c r="M2608" s="119"/>
      <c r="T2608" s="46"/>
      <c r="AT2608" s="13" t="s">
        <v>114</v>
      </c>
      <c r="AU2608" s="13" t="s">
        <v>66</v>
      </c>
    </row>
    <row r="2609" spans="2:65" s="1" customFormat="1" ht="16.5" customHeight="1">
      <c r="B2609" s="104"/>
      <c r="C2609" s="105" t="s">
        <v>5786</v>
      </c>
      <c r="D2609" s="105" t="s">
        <v>107</v>
      </c>
      <c r="E2609" s="106" t="s">
        <v>5787</v>
      </c>
      <c r="F2609" s="107" t="s">
        <v>5788</v>
      </c>
      <c r="G2609" s="108" t="s">
        <v>124</v>
      </c>
      <c r="H2609" s="109">
        <v>40</v>
      </c>
      <c r="I2609" s="110">
        <v>755</v>
      </c>
      <c r="J2609" s="110">
        <f>ROUND(I2609*H2609,2)</f>
        <v>30200</v>
      </c>
      <c r="K2609" s="107" t="s">
        <v>111</v>
      </c>
      <c r="L2609" s="25"/>
      <c r="M2609" s="111" t="s">
        <v>3</v>
      </c>
      <c r="N2609" s="112" t="s">
        <v>37</v>
      </c>
      <c r="O2609" s="113">
        <v>0</v>
      </c>
      <c r="P2609" s="113">
        <f>O2609*H2609</f>
        <v>0</v>
      </c>
      <c r="Q2609" s="113">
        <v>0</v>
      </c>
      <c r="R2609" s="113">
        <f>Q2609*H2609</f>
        <v>0</v>
      </c>
      <c r="S2609" s="113">
        <v>0</v>
      </c>
      <c r="T2609" s="114">
        <f>S2609*H2609</f>
        <v>0</v>
      </c>
      <c r="AR2609" s="115" t="s">
        <v>112</v>
      </c>
      <c r="AT2609" s="115" t="s">
        <v>107</v>
      </c>
      <c r="AU2609" s="115" t="s">
        <v>66</v>
      </c>
      <c r="AY2609" s="13" t="s">
        <v>113</v>
      </c>
      <c r="BE2609" s="116">
        <f>IF(N2609="základní",J2609,0)</f>
        <v>30200</v>
      </c>
      <c r="BF2609" s="116">
        <f>IF(N2609="snížená",J2609,0)</f>
        <v>0</v>
      </c>
      <c r="BG2609" s="116">
        <f>IF(N2609="zákl. přenesená",J2609,0)</f>
        <v>0</v>
      </c>
      <c r="BH2609" s="116">
        <f>IF(N2609="sníž. přenesená",J2609,0)</f>
        <v>0</v>
      </c>
      <c r="BI2609" s="116">
        <f>IF(N2609="nulová",J2609,0)</f>
        <v>0</v>
      </c>
      <c r="BJ2609" s="13" t="s">
        <v>74</v>
      </c>
      <c r="BK2609" s="116">
        <f>ROUND(I2609*H2609,2)</f>
        <v>30200</v>
      </c>
      <c r="BL2609" s="13" t="s">
        <v>112</v>
      </c>
      <c r="BM2609" s="115" t="s">
        <v>5789</v>
      </c>
    </row>
    <row r="2610" spans="2:65" s="1" customFormat="1" ht="19.5">
      <c r="B2610" s="25"/>
      <c r="D2610" s="117" t="s">
        <v>114</v>
      </c>
      <c r="F2610" s="118" t="s">
        <v>5790</v>
      </c>
      <c r="L2610" s="25"/>
      <c r="M2610" s="119"/>
      <c r="T2610" s="46"/>
      <c r="AT2610" s="13" t="s">
        <v>114</v>
      </c>
      <c r="AU2610" s="13" t="s">
        <v>66</v>
      </c>
    </row>
    <row r="2611" spans="2:65" s="1" customFormat="1" ht="16.5" customHeight="1">
      <c r="B2611" s="104"/>
      <c r="C2611" s="105" t="s">
        <v>2958</v>
      </c>
      <c r="D2611" s="105" t="s">
        <v>107</v>
      </c>
      <c r="E2611" s="106" t="s">
        <v>5791</v>
      </c>
      <c r="F2611" s="107" t="s">
        <v>5792</v>
      </c>
      <c r="G2611" s="108" t="s">
        <v>124</v>
      </c>
      <c r="H2611" s="109">
        <v>40</v>
      </c>
      <c r="I2611" s="110">
        <v>755</v>
      </c>
      <c r="J2611" s="110">
        <f>ROUND(I2611*H2611,2)</f>
        <v>30200</v>
      </c>
      <c r="K2611" s="107" t="s">
        <v>111</v>
      </c>
      <c r="L2611" s="25"/>
      <c r="M2611" s="111" t="s">
        <v>3</v>
      </c>
      <c r="N2611" s="112" t="s">
        <v>37</v>
      </c>
      <c r="O2611" s="113">
        <v>0</v>
      </c>
      <c r="P2611" s="113">
        <f>O2611*H2611</f>
        <v>0</v>
      </c>
      <c r="Q2611" s="113">
        <v>0</v>
      </c>
      <c r="R2611" s="113">
        <f>Q2611*H2611</f>
        <v>0</v>
      </c>
      <c r="S2611" s="113">
        <v>0</v>
      </c>
      <c r="T2611" s="114">
        <f>S2611*H2611</f>
        <v>0</v>
      </c>
      <c r="AR2611" s="115" t="s">
        <v>112</v>
      </c>
      <c r="AT2611" s="115" t="s">
        <v>107</v>
      </c>
      <c r="AU2611" s="115" t="s">
        <v>66</v>
      </c>
      <c r="AY2611" s="13" t="s">
        <v>113</v>
      </c>
      <c r="BE2611" s="116">
        <f>IF(N2611="základní",J2611,0)</f>
        <v>30200</v>
      </c>
      <c r="BF2611" s="116">
        <f>IF(N2611="snížená",J2611,0)</f>
        <v>0</v>
      </c>
      <c r="BG2611" s="116">
        <f>IF(N2611="zákl. přenesená",J2611,0)</f>
        <v>0</v>
      </c>
      <c r="BH2611" s="116">
        <f>IF(N2611="sníž. přenesená",J2611,0)</f>
        <v>0</v>
      </c>
      <c r="BI2611" s="116">
        <f>IF(N2611="nulová",J2611,0)</f>
        <v>0</v>
      </c>
      <c r="BJ2611" s="13" t="s">
        <v>74</v>
      </c>
      <c r="BK2611" s="116">
        <f>ROUND(I2611*H2611,2)</f>
        <v>30200</v>
      </c>
      <c r="BL2611" s="13" t="s">
        <v>112</v>
      </c>
      <c r="BM2611" s="115" t="s">
        <v>5793</v>
      </c>
    </row>
    <row r="2612" spans="2:65" s="1" customFormat="1" ht="19.5">
      <c r="B2612" s="25"/>
      <c r="D2612" s="117" t="s">
        <v>114</v>
      </c>
      <c r="F2612" s="118" t="s">
        <v>5794</v>
      </c>
      <c r="L2612" s="25"/>
      <c r="M2612" s="119"/>
      <c r="T2612" s="46"/>
      <c r="AT2612" s="13" t="s">
        <v>114</v>
      </c>
      <c r="AU2612" s="13" t="s">
        <v>66</v>
      </c>
    </row>
    <row r="2613" spans="2:65" s="1" customFormat="1" ht="16.5" customHeight="1">
      <c r="B2613" s="104"/>
      <c r="C2613" s="105" t="s">
        <v>5795</v>
      </c>
      <c r="D2613" s="105" t="s">
        <v>107</v>
      </c>
      <c r="E2613" s="106" t="s">
        <v>5796</v>
      </c>
      <c r="F2613" s="107" t="s">
        <v>5797</v>
      </c>
      <c r="G2613" s="108" t="s">
        <v>124</v>
      </c>
      <c r="H2613" s="109">
        <v>10</v>
      </c>
      <c r="I2613" s="110">
        <v>879</v>
      </c>
      <c r="J2613" s="110">
        <f>ROUND(I2613*H2613,2)</f>
        <v>8790</v>
      </c>
      <c r="K2613" s="107" t="s">
        <v>111</v>
      </c>
      <c r="L2613" s="25"/>
      <c r="M2613" s="111" t="s">
        <v>3</v>
      </c>
      <c r="N2613" s="112" t="s">
        <v>37</v>
      </c>
      <c r="O2613" s="113">
        <v>0</v>
      </c>
      <c r="P2613" s="113">
        <f>O2613*H2613</f>
        <v>0</v>
      </c>
      <c r="Q2613" s="113">
        <v>0</v>
      </c>
      <c r="R2613" s="113">
        <f>Q2613*H2613</f>
        <v>0</v>
      </c>
      <c r="S2613" s="113">
        <v>0</v>
      </c>
      <c r="T2613" s="114">
        <f>S2613*H2613</f>
        <v>0</v>
      </c>
      <c r="AR2613" s="115" t="s">
        <v>112</v>
      </c>
      <c r="AT2613" s="115" t="s">
        <v>107</v>
      </c>
      <c r="AU2613" s="115" t="s">
        <v>66</v>
      </c>
      <c r="AY2613" s="13" t="s">
        <v>113</v>
      </c>
      <c r="BE2613" s="116">
        <f>IF(N2613="základní",J2613,0)</f>
        <v>8790</v>
      </c>
      <c r="BF2613" s="116">
        <f>IF(N2613="snížená",J2613,0)</f>
        <v>0</v>
      </c>
      <c r="BG2613" s="116">
        <f>IF(N2613="zákl. přenesená",J2613,0)</f>
        <v>0</v>
      </c>
      <c r="BH2613" s="116">
        <f>IF(N2613="sníž. přenesená",J2613,0)</f>
        <v>0</v>
      </c>
      <c r="BI2613" s="116">
        <f>IF(N2613="nulová",J2613,0)</f>
        <v>0</v>
      </c>
      <c r="BJ2613" s="13" t="s">
        <v>74</v>
      </c>
      <c r="BK2613" s="116">
        <f>ROUND(I2613*H2613,2)</f>
        <v>8790</v>
      </c>
      <c r="BL2613" s="13" t="s">
        <v>112</v>
      </c>
      <c r="BM2613" s="115" t="s">
        <v>5798</v>
      </c>
    </row>
    <row r="2614" spans="2:65" s="1" customFormat="1" ht="19.5">
      <c r="B2614" s="25"/>
      <c r="D2614" s="117" t="s">
        <v>114</v>
      </c>
      <c r="F2614" s="118" t="s">
        <v>5799</v>
      </c>
      <c r="L2614" s="25"/>
      <c r="M2614" s="119"/>
      <c r="T2614" s="46"/>
      <c r="AT2614" s="13" t="s">
        <v>114</v>
      </c>
      <c r="AU2614" s="13" t="s">
        <v>66</v>
      </c>
    </row>
    <row r="2615" spans="2:65" s="1" customFormat="1" ht="16.5" customHeight="1">
      <c r="B2615" s="104"/>
      <c r="C2615" s="105" t="s">
        <v>2962</v>
      </c>
      <c r="D2615" s="105" t="s">
        <v>107</v>
      </c>
      <c r="E2615" s="106" t="s">
        <v>5800</v>
      </c>
      <c r="F2615" s="107" t="s">
        <v>5801</v>
      </c>
      <c r="G2615" s="108" t="s">
        <v>124</v>
      </c>
      <c r="H2615" s="109">
        <v>10</v>
      </c>
      <c r="I2615" s="110">
        <v>879</v>
      </c>
      <c r="J2615" s="110">
        <f>ROUND(I2615*H2615,2)</f>
        <v>8790</v>
      </c>
      <c r="K2615" s="107" t="s">
        <v>111</v>
      </c>
      <c r="L2615" s="25"/>
      <c r="M2615" s="111" t="s">
        <v>3</v>
      </c>
      <c r="N2615" s="112" t="s">
        <v>37</v>
      </c>
      <c r="O2615" s="113">
        <v>0</v>
      </c>
      <c r="P2615" s="113">
        <f>O2615*H2615</f>
        <v>0</v>
      </c>
      <c r="Q2615" s="113">
        <v>0</v>
      </c>
      <c r="R2615" s="113">
        <f>Q2615*H2615</f>
        <v>0</v>
      </c>
      <c r="S2615" s="113">
        <v>0</v>
      </c>
      <c r="T2615" s="114">
        <f>S2615*H2615</f>
        <v>0</v>
      </c>
      <c r="AR2615" s="115" t="s">
        <v>112</v>
      </c>
      <c r="AT2615" s="115" t="s">
        <v>107</v>
      </c>
      <c r="AU2615" s="115" t="s">
        <v>66</v>
      </c>
      <c r="AY2615" s="13" t="s">
        <v>113</v>
      </c>
      <c r="BE2615" s="116">
        <f>IF(N2615="základní",J2615,0)</f>
        <v>8790</v>
      </c>
      <c r="BF2615" s="116">
        <f>IF(N2615="snížená",J2615,0)</f>
        <v>0</v>
      </c>
      <c r="BG2615" s="116">
        <f>IF(N2615="zákl. přenesená",J2615,0)</f>
        <v>0</v>
      </c>
      <c r="BH2615" s="116">
        <f>IF(N2615="sníž. přenesená",J2615,0)</f>
        <v>0</v>
      </c>
      <c r="BI2615" s="116">
        <f>IF(N2615="nulová",J2615,0)</f>
        <v>0</v>
      </c>
      <c r="BJ2615" s="13" t="s">
        <v>74</v>
      </c>
      <c r="BK2615" s="116">
        <f>ROUND(I2615*H2615,2)</f>
        <v>8790</v>
      </c>
      <c r="BL2615" s="13" t="s">
        <v>112</v>
      </c>
      <c r="BM2615" s="115" t="s">
        <v>5802</v>
      </c>
    </row>
    <row r="2616" spans="2:65" s="1" customFormat="1" ht="19.5">
      <c r="B2616" s="25"/>
      <c r="D2616" s="117" t="s">
        <v>114</v>
      </c>
      <c r="F2616" s="118" t="s">
        <v>5803</v>
      </c>
      <c r="L2616" s="25"/>
      <c r="M2616" s="119"/>
      <c r="T2616" s="46"/>
      <c r="AT2616" s="13" t="s">
        <v>114</v>
      </c>
      <c r="AU2616" s="13" t="s">
        <v>66</v>
      </c>
    </row>
    <row r="2617" spans="2:65" s="1" customFormat="1" ht="16.5" customHeight="1">
      <c r="B2617" s="104"/>
      <c r="C2617" s="105" t="s">
        <v>5804</v>
      </c>
      <c r="D2617" s="105" t="s">
        <v>107</v>
      </c>
      <c r="E2617" s="106" t="s">
        <v>5805</v>
      </c>
      <c r="F2617" s="107" t="s">
        <v>5806</v>
      </c>
      <c r="G2617" s="108" t="s">
        <v>124</v>
      </c>
      <c r="H2617" s="109">
        <v>10</v>
      </c>
      <c r="I2617" s="110">
        <v>879</v>
      </c>
      <c r="J2617" s="110">
        <f>ROUND(I2617*H2617,2)</f>
        <v>8790</v>
      </c>
      <c r="K2617" s="107" t="s">
        <v>111</v>
      </c>
      <c r="L2617" s="25"/>
      <c r="M2617" s="111" t="s">
        <v>3</v>
      </c>
      <c r="N2617" s="112" t="s">
        <v>37</v>
      </c>
      <c r="O2617" s="113">
        <v>0</v>
      </c>
      <c r="P2617" s="113">
        <f>O2617*H2617</f>
        <v>0</v>
      </c>
      <c r="Q2617" s="113">
        <v>0</v>
      </c>
      <c r="R2617" s="113">
        <f>Q2617*H2617</f>
        <v>0</v>
      </c>
      <c r="S2617" s="113">
        <v>0</v>
      </c>
      <c r="T2617" s="114">
        <f>S2617*H2617</f>
        <v>0</v>
      </c>
      <c r="AR2617" s="115" t="s">
        <v>112</v>
      </c>
      <c r="AT2617" s="115" t="s">
        <v>107</v>
      </c>
      <c r="AU2617" s="115" t="s">
        <v>66</v>
      </c>
      <c r="AY2617" s="13" t="s">
        <v>113</v>
      </c>
      <c r="BE2617" s="116">
        <f>IF(N2617="základní",J2617,0)</f>
        <v>8790</v>
      </c>
      <c r="BF2617" s="116">
        <f>IF(N2617="snížená",J2617,0)</f>
        <v>0</v>
      </c>
      <c r="BG2617" s="116">
        <f>IF(N2617="zákl. přenesená",J2617,0)</f>
        <v>0</v>
      </c>
      <c r="BH2617" s="116">
        <f>IF(N2617="sníž. přenesená",J2617,0)</f>
        <v>0</v>
      </c>
      <c r="BI2617" s="116">
        <f>IF(N2617="nulová",J2617,0)</f>
        <v>0</v>
      </c>
      <c r="BJ2617" s="13" t="s">
        <v>74</v>
      </c>
      <c r="BK2617" s="116">
        <f>ROUND(I2617*H2617,2)</f>
        <v>8790</v>
      </c>
      <c r="BL2617" s="13" t="s">
        <v>112</v>
      </c>
      <c r="BM2617" s="115" t="s">
        <v>5807</v>
      </c>
    </row>
    <row r="2618" spans="2:65" s="1" customFormat="1" ht="19.5">
      <c r="B2618" s="25"/>
      <c r="D2618" s="117" t="s">
        <v>114</v>
      </c>
      <c r="F2618" s="118" t="s">
        <v>5808</v>
      </c>
      <c r="L2618" s="25"/>
      <c r="M2618" s="119"/>
      <c r="T2618" s="46"/>
      <c r="AT2618" s="13" t="s">
        <v>114</v>
      </c>
      <c r="AU2618" s="13" t="s">
        <v>66</v>
      </c>
    </row>
    <row r="2619" spans="2:65" s="1" customFormat="1" ht="16.5" customHeight="1">
      <c r="B2619" s="104"/>
      <c r="C2619" s="105" t="s">
        <v>2967</v>
      </c>
      <c r="D2619" s="105" t="s">
        <v>107</v>
      </c>
      <c r="E2619" s="106" t="s">
        <v>5809</v>
      </c>
      <c r="F2619" s="107" t="s">
        <v>5810</v>
      </c>
      <c r="G2619" s="108" t="s">
        <v>124</v>
      </c>
      <c r="H2619" s="109">
        <v>40</v>
      </c>
      <c r="I2619" s="110">
        <v>1490</v>
      </c>
      <c r="J2619" s="110">
        <f>ROUND(I2619*H2619,2)</f>
        <v>59600</v>
      </c>
      <c r="K2619" s="107" t="s">
        <v>111</v>
      </c>
      <c r="L2619" s="25"/>
      <c r="M2619" s="111" t="s">
        <v>3</v>
      </c>
      <c r="N2619" s="112" t="s">
        <v>37</v>
      </c>
      <c r="O2619" s="113">
        <v>0</v>
      </c>
      <c r="P2619" s="113">
        <f>O2619*H2619</f>
        <v>0</v>
      </c>
      <c r="Q2619" s="113">
        <v>0</v>
      </c>
      <c r="R2619" s="113">
        <f>Q2619*H2619</f>
        <v>0</v>
      </c>
      <c r="S2619" s="113">
        <v>0</v>
      </c>
      <c r="T2619" s="114">
        <f>S2619*H2619</f>
        <v>0</v>
      </c>
      <c r="AR2619" s="115" t="s">
        <v>112</v>
      </c>
      <c r="AT2619" s="115" t="s">
        <v>107</v>
      </c>
      <c r="AU2619" s="115" t="s">
        <v>66</v>
      </c>
      <c r="AY2619" s="13" t="s">
        <v>113</v>
      </c>
      <c r="BE2619" s="116">
        <f>IF(N2619="základní",J2619,0)</f>
        <v>59600</v>
      </c>
      <c r="BF2619" s="116">
        <f>IF(N2619="snížená",J2619,0)</f>
        <v>0</v>
      </c>
      <c r="BG2619" s="116">
        <f>IF(N2619="zákl. přenesená",J2619,0)</f>
        <v>0</v>
      </c>
      <c r="BH2619" s="116">
        <f>IF(N2619="sníž. přenesená",J2619,0)</f>
        <v>0</v>
      </c>
      <c r="BI2619" s="116">
        <f>IF(N2619="nulová",J2619,0)</f>
        <v>0</v>
      </c>
      <c r="BJ2619" s="13" t="s">
        <v>74</v>
      </c>
      <c r="BK2619" s="116">
        <f>ROUND(I2619*H2619,2)</f>
        <v>59600</v>
      </c>
      <c r="BL2619" s="13" t="s">
        <v>112</v>
      </c>
      <c r="BM2619" s="115" t="s">
        <v>5811</v>
      </c>
    </row>
    <row r="2620" spans="2:65" s="1" customFormat="1" ht="19.5">
      <c r="B2620" s="25"/>
      <c r="D2620" s="117" t="s">
        <v>114</v>
      </c>
      <c r="F2620" s="118" t="s">
        <v>5812</v>
      </c>
      <c r="L2620" s="25"/>
      <c r="M2620" s="119"/>
      <c r="T2620" s="46"/>
      <c r="AT2620" s="13" t="s">
        <v>114</v>
      </c>
      <c r="AU2620" s="13" t="s">
        <v>66</v>
      </c>
    </row>
    <row r="2621" spans="2:65" s="1" customFormat="1" ht="16.5" customHeight="1">
      <c r="B2621" s="104"/>
      <c r="C2621" s="105" t="s">
        <v>5813</v>
      </c>
      <c r="D2621" s="105" t="s">
        <v>107</v>
      </c>
      <c r="E2621" s="106" t="s">
        <v>5814</v>
      </c>
      <c r="F2621" s="107" t="s">
        <v>5815</v>
      </c>
      <c r="G2621" s="108" t="s">
        <v>124</v>
      </c>
      <c r="H2621" s="109">
        <v>40</v>
      </c>
      <c r="I2621" s="110">
        <v>1490</v>
      </c>
      <c r="J2621" s="110">
        <f>ROUND(I2621*H2621,2)</f>
        <v>59600</v>
      </c>
      <c r="K2621" s="107" t="s">
        <v>111</v>
      </c>
      <c r="L2621" s="25"/>
      <c r="M2621" s="111" t="s">
        <v>3</v>
      </c>
      <c r="N2621" s="112" t="s">
        <v>37</v>
      </c>
      <c r="O2621" s="113">
        <v>0</v>
      </c>
      <c r="P2621" s="113">
        <f>O2621*H2621</f>
        <v>0</v>
      </c>
      <c r="Q2621" s="113">
        <v>0</v>
      </c>
      <c r="R2621" s="113">
        <f>Q2621*H2621</f>
        <v>0</v>
      </c>
      <c r="S2621" s="113">
        <v>0</v>
      </c>
      <c r="T2621" s="114">
        <f>S2621*H2621</f>
        <v>0</v>
      </c>
      <c r="AR2621" s="115" t="s">
        <v>112</v>
      </c>
      <c r="AT2621" s="115" t="s">
        <v>107</v>
      </c>
      <c r="AU2621" s="115" t="s">
        <v>66</v>
      </c>
      <c r="AY2621" s="13" t="s">
        <v>113</v>
      </c>
      <c r="BE2621" s="116">
        <f>IF(N2621="základní",J2621,0)</f>
        <v>59600</v>
      </c>
      <c r="BF2621" s="116">
        <f>IF(N2621="snížená",J2621,0)</f>
        <v>0</v>
      </c>
      <c r="BG2621" s="116">
        <f>IF(N2621="zákl. přenesená",J2621,0)</f>
        <v>0</v>
      </c>
      <c r="BH2621" s="116">
        <f>IF(N2621="sníž. přenesená",J2621,0)</f>
        <v>0</v>
      </c>
      <c r="BI2621" s="116">
        <f>IF(N2621="nulová",J2621,0)</f>
        <v>0</v>
      </c>
      <c r="BJ2621" s="13" t="s">
        <v>74</v>
      </c>
      <c r="BK2621" s="116">
        <f>ROUND(I2621*H2621,2)</f>
        <v>59600</v>
      </c>
      <c r="BL2621" s="13" t="s">
        <v>112</v>
      </c>
      <c r="BM2621" s="115" t="s">
        <v>5816</v>
      </c>
    </row>
    <row r="2622" spans="2:65" s="1" customFormat="1" ht="19.5">
      <c r="B2622" s="25"/>
      <c r="D2622" s="117" t="s">
        <v>114</v>
      </c>
      <c r="F2622" s="118" t="s">
        <v>5817</v>
      </c>
      <c r="L2622" s="25"/>
      <c r="M2622" s="119"/>
      <c r="T2622" s="46"/>
      <c r="AT2622" s="13" t="s">
        <v>114</v>
      </c>
      <c r="AU2622" s="13" t="s">
        <v>66</v>
      </c>
    </row>
    <row r="2623" spans="2:65" s="1" customFormat="1" ht="16.5" customHeight="1">
      <c r="B2623" s="104"/>
      <c r="C2623" s="105" t="s">
        <v>2971</v>
      </c>
      <c r="D2623" s="105" t="s">
        <v>107</v>
      </c>
      <c r="E2623" s="106" t="s">
        <v>5818</v>
      </c>
      <c r="F2623" s="107" t="s">
        <v>5819</v>
      </c>
      <c r="G2623" s="108" t="s">
        <v>124</v>
      </c>
      <c r="H2623" s="109">
        <v>40</v>
      </c>
      <c r="I2623" s="110">
        <v>1490</v>
      </c>
      <c r="J2623" s="110">
        <f>ROUND(I2623*H2623,2)</f>
        <v>59600</v>
      </c>
      <c r="K2623" s="107" t="s">
        <v>111</v>
      </c>
      <c r="L2623" s="25"/>
      <c r="M2623" s="111" t="s">
        <v>3</v>
      </c>
      <c r="N2623" s="112" t="s">
        <v>37</v>
      </c>
      <c r="O2623" s="113">
        <v>0</v>
      </c>
      <c r="P2623" s="113">
        <f>O2623*H2623</f>
        <v>0</v>
      </c>
      <c r="Q2623" s="113">
        <v>0</v>
      </c>
      <c r="R2623" s="113">
        <f>Q2623*H2623</f>
        <v>0</v>
      </c>
      <c r="S2623" s="113">
        <v>0</v>
      </c>
      <c r="T2623" s="114">
        <f>S2623*H2623</f>
        <v>0</v>
      </c>
      <c r="AR2623" s="115" t="s">
        <v>112</v>
      </c>
      <c r="AT2623" s="115" t="s">
        <v>107</v>
      </c>
      <c r="AU2623" s="115" t="s">
        <v>66</v>
      </c>
      <c r="AY2623" s="13" t="s">
        <v>113</v>
      </c>
      <c r="BE2623" s="116">
        <f>IF(N2623="základní",J2623,0)</f>
        <v>59600</v>
      </c>
      <c r="BF2623" s="116">
        <f>IF(N2623="snížená",J2623,0)</f>
        <v>0</v>
      </c>
      <c r="BG2623" s="116">
        <f>IF(N2623="zákl. přenesená",J2623,0)</f>
        <v>0</v>
      </c>
      <c r="BH2623" s="116">
        <f>IF(N2623="sníž. přenesená",J2623,0)</f>
        <v>0</v>
      </c>
      <c r="BI2623" s="116">
        <f>IF(N2623="nulová",J2623,0)</f>
        <v>0</v>
      </c>
      <c r="BJ2623" s="13" t="s">
        <v>74</v>
      </c>
      <c r="BK2623" s="116">
        <f>ROUND(I2623*H2623,2)</f>
        <v>59600</v>
      </c>
      <c r="BL2623" s="13" t="s">
        <v>112</v>
      </c>
      <c r="BM2623" s="115" t="s">
        <v>5820</v>
      </c>
    </row>
    <row r="2624" spans="2:65" s="1" customFormat="1" ht="19.5">
      <c r="B2624" s="25"/>
      <c r="D2624" s="117" t="s">
        <v>114</v>
      </c>
      <c r="F2624" s="118" t="s">
        <v>5821</v>
      </c>
      <c r="L2624" s="25"/>
      <c r="M2624" s="119"/>
      <c r="T2624" s="46"/>
      <c r="AT2624" s="13" t="s">
        <v>114</v>
      </c>
      <c r="AU2624" s="13" t="s">
        <v>66</v>
      </c>
    </row>
    <row r="2625" spans="2:65" s="1" customFormat="1" ht="16.5" customHeight="1">
      <c r="B2625" s="104"/>
      <c r="C2625" s="105" t="s">
        <v>5822</v>
      </c>
      <c r="D2625" s="105" t="s">
        <v>107</v>
      </c>
      <c r="E2625" s="106" t="s">
        <v>5823</v>
      </c>
      <c r="F2625" s="107" t="s">
        <v>5824</v>
      </c>
      <c r="G2625" s="108" t="s">
        <v>124</v>
      </c>
      <c r="H2625" s="109">
        <v>10</v>
      </c>
      <c r="I2625" s="110">
        <v>1730</v>
      </c>
      <c r="J2625" s="110">
        <f>ROUND(I2625*H2625,2)</f>
        <v>17300</v>
      </c>
      <c r="K2625" s="107" t="s">
        <v>111</v>
      </c>
      <c r="L2625" s="25"/>
      <c r="M2625" s="111" t="s">
        <v>3</v>
      </c>
      <c r="N2625" s="112" t="s">
        <v>37</v>
      </c>
      <c r="O2625" s="113">
        <v>0</v>
      </c>
      <c r="P2625" s="113">
        <f>O2625*H2625</f>
        <v>0</v>
      </c>
      <c r="Q2625" s="113">
        <v>0</v>
      </c>
      <c r="R2625" s="113">
        <f>Q2625*H2625</f>
        <v>0</v>
      </c>
      <c r="S2625" s="113">
        <v>0</v>
      </c>
      <c r="T2625" s="114">
        <f>S2625*H2625</f>
        <v>0</v>
      </c>
      <c r="AR2625" s="115" t="s">
        <v>112</v>
      </c>
      <c r="AT2625" s="115" t="s">
        <v>107</v>
      </c>
      <c r="AU2625" s="115" t="s">
        <v>66</v>
      </c>
      <c r="AY2625" s="13" t="s">
        <v>113</v>
      </c>
      <c r="BE2625" s="116">
        <f>IF(N2625="základní",J2625,0)</f>
        <v>17300</v>
      </c>
      <c r="BF2625" s="116">
        <f>IF(N2625="snížená",J2625,0)</f>
        <v>0</v>
      </c>
      <c r="BG2625" s="116">
        <f>IF(N2625="zákl. přenesená",J2625,0)</f>
        <v>0</v>
      </c>
      <c r="BH2625" s="116">
        <f>IF(N2625="sníž. přenesená",J2625,0)</f>
        <v>0</v>
      </c>
      <c r="BI2625" s="116">
        <f>IF(N2625="nulová",J2625,0)</f>
        <v>0</v>
      </c>
      <c r="BJ2625" s="13" t="s">
        <v>74</v>
      </c>
      <c r="BK2625" s="116">
        <f>ROUND(I2625*H2625,2)</f>
        <v>17300</v>
      </c>
      <c r="BL2625" s="13" t="s">
        <v>112</v>
      </c>
      <c r="BM2625" s="115" t="s">
        <v>5825</v>
      </c>
    </row>
    <row r="2626" spans="2:65" s="1" customFormat="1" ht="19.5">
      <c r="B2626" s="25"/>
      <c r="D2626" s="117" t="s">
        <v>114</v>
      </c>
      <c r="F2626" s="118" t="s">
        <v>5826</v>
      </c>
      <c r="L2626" s="25"/>
      <c r="M2626" s="119"/>
      <c r="T2626" s="46"/>
      <c r="AT2626" s="13" t="s">
        <v>114</v>
      </c>
      <c r="AU2626" s="13" t="s">
        <v>66</v>
      </c>
    </row>
    <row r="2627" spans="2:65" s="1" customFormat="1" ht="16.5" customHeight="1">
      <c r="B2627" s="104"/>
      <c r="C2627" s="105" t="s">
        <v>2976</v>
      </c>
      <c r="D2627" s="105" t="s">
        <v>107</v>
      </c>
      <c r="E2627" s="106" t="s">
        <v>5827</v>
      </c>
      <c r="F2627" s="107" t="s">
        <v>5828</v>
      </c>
      <c r="G2627" s="108" t="s">
        <v>124</v>
      </c>
      <c r="H2627" s="109">
        <v>10</v>
      </c>
      <c r="I2627" s="110">
        <v>1730</v>
      </c>
      <c r="J2627" s="110">
        <f>ROUND(I2627*H2627,2)</f>
        <v>17300</v>
      </c>
      <c r="K2627" s="107" t="s">
        <v>111</v>
      </c>
      <c r="L2627" s="25"/>
      <c r="M2627" s="111" t="s">
        <v>3</v>
      </c>
      <c r="N2627" s="112" t="s">
        <v>37</v>
      </c>
      <c r="O2627" s="113">
        <v>0</v>
      </c>
      <c r="P2627" s="113">
        <f>O2627*H2627</f>
        <v>0</v>
      </c>
      <c r="Q2627" s="113">
        <v>0</v>
      </c>
      <c r="R2627" s="113">
        <f>Q2627*H2627</f>
        <v>0</v>
      </c>
      <c r="S2627" s="113">
        <v>0</v>
      </c>
      <c r="T2627" s="114">
        <f>S2627*H2627</f>
        <v>0</v>
      </c>
      <c r="AR2627" s="115" t="s">
        <v>112</v>
      </c>
      <c r="AT2627" s="115" t="s">
        <v>107</v>
      </c>
      <c r="AU2627" s="115" t="s">
        <v>66</v>
      </c>
      <c r="AY2627" s="13" t="s">
        <v>113</v>
      </c>
      <c r="BE2627" s="116">
        <f>IF(N2627="základní",J2627,0)</f>
        <v>17300</v>
      </c>
      <c r="BF2627" s="116">
        <f>IF(N2627="snížená",J2627,0)</f>
        <v>0</v>
      </c>
      <c r="BG2627" s="116">
        <f>IF(N2627="zákl. přenesená",J2627,0)</f>
        <v>0</v>
      </c>
      <c r="BH2627" s="116">
        <f>IF(N2627="sníž. přenesená",J2627,0)</f>
        <v>0</v>
      </c>
      <c r="BI2627" s="116">
        <f>IF(N2627="nulová",J2627,0)</f>
        <v>0</v>
      </c>
      <c r="BJ2627" s="13" t="s">
        <v>74</v>
      </c>
      <c r="BK2627" s="116">
        <f>ROUND(I2627*H2627,2)</f>
        <v>17300</v>
      </c>
      <c r="BL2627" s="13" t="s">
        <v>112</v>
      </c>
      <c r="BM2627" s="115" t="s">
        <v>5829</v>
      </c>
    </row>
    <row r="2628" spans="2:65" s="1" customFormat="1" ht="19.5">
      <c r="B2628" s="25"/>
      <c r="D2628" s="117" t="s">
        <v>114</v>
      </c>
      <c r="F2628" s="118" t="s">
        <v>5830</v>
      </c>
      <c r="L2628" s="25"/>
      <c r="M2628" s="119"/>
      <c r="T2628" s="46"/>
      <c r="AT2628" s="13" t="s">
        <v>114</v>
      </c>
      <c r="AU2628" s="13" t="s">
        <v>66</v>
      </c>
    </row>
    <row r="2629" spans="2:65" s="1" customFormat="1" ht="16.5" customHeight="1">
      <c r="B2629" s="104"/>
      <c r="C2629" s="105" t="s">
        <v>5831</v>
      </c>
      <c r="D2629" s="105" t="s">
        <v>107</v>
      </c>
      <c r="E2629" s="106" t="s">
        <v>5832</v>
      </c>
      <c r="F2629" s="107" t="s">
        <v>5833</v>
      </c>
      <c r="G2629" s="108" t="s">
        <v>124</v>
      </c>
      <c r="H2629" s="109">
        <v>10</v>
      </c>
      <c r="I2629" s="110">
        <v>1730</v>
      </c>
      <c r="J2629" s="110">
        <f>ROUND(I2629*H2629,2)</f>
        <v>17300</v>
      </c>
      <c r="K2629" s="107" t="s">
        <v>111</v>
      </c>
      <c r="L2629" s="25"/>
      <c r="M2629" s="111" t="s">
        <v>3</v>
      </c>
      <c r="N2629" s="112" t="s">
        <v>37</v>
      </c>
      <c r="O2629" s="113">
        <v>0</v>
      </c>
      <c r="P2629" s="113">
        <f>O2629*H2629</f>
        <v>0</v>
      </c>
      <c r="Q2629" s="113">
        <v>0</v>
      </c>
      <c r="R2629" s="113">
        <f>Q2629*H2629</f>
        <v>0</v>
      </c>
      <c r="S2629" s="113">
        <v>0</v>
      </c>
      <c r="T2629" s="114">
        <f>S2629*H2629</f>
        <v>0</v>
      </c>
      <c r="AR2629" s="115" t="s">
        <v>112</v>
      </c>
      <c r="AT2629" s="115" t="s">
        <v>107</v>
      </c>
      <c r="AU2629" s="115" t="s">
        <v>66</v>
      </c>
      <c r="AY2629" s="13" t="s">
        <v>113</v>
      </c>
      <c r="BE2629" s="116">
        <f>IF(N2629="základní",J2629,0)</f>
        <v>17300</v>
      </c>
      <c r="BF2629" s="116">
        <f>IF(N2629="snížená",J2629,0)</f>
        <v>0</v>
      </c>
      <c r="BG2629" s="116">
        <f>IF(N2629="zákl. přenesená",J2629,0)</f>
        <v>0</v>
      </c>
      <c r="BH2629" s="116">
        <f>IF(N2629="sníž. přenesená",J2629,0)</f>
        <v>0</v>
      </c>
      <c r="BI2629" s="116">
        <f>IF(N2629="nulová",J2629,0)</f>
        <v>0</v>
      </c>
      <c r="BJ2629" s="13" t="s">
        <v>74</v>
      </c>
      <c r="BK2629" s="116">
        <f>ROUND(I2629*H2629,2)</f>
        <v>17300</v>
      </c>
      <c r="BL2629" s="13" t="s">
        <v>112</v>
      </c>
      <c r="BM2629" s="115" t="s">
        <v>5834</v>
      </c>
    </row>
    <row r="2630" spans="2:65" s="1" customFormat="1" ht="19.5">
      <c r="B2630" s="25"/>
      <c r="D2630" s="117" t="s">
        <v>114</v>
      </c>
      <c r="F2630" s="118" t="s">
        <v>5835</v>
      </c>
      <c r="L2630" s="25"/>
      <c r="M2630" s="119"/>
      <c r="T2630" s="46"/>
      <c r="AT2630" s="13" t="s">
        <v>114</v>
      </c>
      <c r="AU2630" s="13" t="s">
        <v>66</v>
      </c>
    </row>
    <row r="2631" spans="2:65" s="1" customFormat="1" ht="16.5" customHeight="1">
      <c r="B2631" s="104"/>
      <c r="C2631" s="105" t="s">
        <v>2980</v>
      </c>
      <c r="D2631" s="105" t="s">
        <v>107</v>
      </c>
      <c r="E2631" s="106" t="s">
        <v>5836</v>
      </c>
      <c r="F2631" s="107" t="s">
        <v>5837</v>
      </c>
      <c r="G2631" s="108" t="s">
        <v>124</v>
      </c>
      <c r="H2631" s="109">
        <v>10</v>
      </c>
      <c r="I2631" s="110">
        <v>1870</v>
      </c>
      <c r="J2631" s="110">
        <f>ROUND(I2631*H2631,2)</f>
        <v>18700</v>
      </c>
      <c r="K2631" s="107" t="s">
        <v>111</v>
      </c>
      <c r="L2631" s="25"/>
      <c r="M2631" s="111" t="s">
        <v>3</v>
      </c>
      <c r="N2631" s="112" t="s">
        <v>37</v>
      </c>
      <c r="O2631" s="113">
        <v>0</v>
      </c>
      <c r="P2631" s="113">
        <f>O2631*H2631</f>
        <v>0</v>
      </c>
      <c r="Q2631" s="113">
        <v>0</v>
      </c>
      <c r="R2631" s="113">
        <f>Q2631*H2631</f>
        <v>0</v>
      </c>
      <c r="S2631" s="113">
        <v>0</v>
      </c>
      <c r="T2631" s="114">
        <f>S2631*H2631</f>
        <v>0</v>
      </c>
      <c r="AR2631" s="115" t="s">
        <v>112</v>
      </c>
      <c r="AT2631" s="115" t="s">
        <v>107</v>
      </c>
      <c r="AU2631" s="115" t="s">
        <v>66</v>
      </c>
      <c r="AY2631" s="13" t="s">
        <v>113</v>
      </c>
      <c r="BE2631" s="116">
        <f>IF(N2631="základní",J2631,0)</f>
        <v>18700</v>
      </c>
      <c r="BF2631" s="116">
        <f>IF(N2631="snížená",J2631,0)</f>
        <v>0</v>
      </c>
      <c r="BG2631" s="116">
        <f>IF(N2631="zákl. přenesená",J2631,0)</f>
        <v>0</v>
      </c>
      <c r="BH2631" s="116">
        <f>IF(N2631="sníž. přenesená",J2631,0)</f>
        <v>0</v>
      </c>
      <c r="BI2631" s="116">
        <f>IF(N2631="nulová",J2631,0)</f>
        <v>0</v>
      </c>
      <c r="BJ2631" s="13" t="s">
        <v>74</v>
      </c>
      <c r="BK2631" s="116">
        <f>ROUND(I2631*H2631,2)</f>
        <v>18700</v>
      </c>
      <c r="BL2631" s="13" t="s">
        <v>112</v>
      </c>
      <c r="BM2631" s="115" t="s">
        <v>5838</v>
      </c>
    </row>
    <row r="2632" spans="2:65" s="1" customFormat="1" ht="19.5">
      <c r="B2632" s="25"/>
      <c r="D2632" s="117" t="s">
        <v>114</v>
      </c>
      <c r="F2632" s="118" t="s">
        <v>5839</v>
      </c>
      <c r="L2632" s="25"/>
      <c r="M2632" s="119"/>
      <c r="T2632" s="46"/>
      <c r="AT2632" s="13" t="s">
        <v>114</v>
      </c>
      <c r="AU2632" s="13" t="s">
        <v>66</v>
      </c>
    </row>
    <row r="2633" spans="2:65" s="1" customFormat="1" ht="16.5" customHeight="1">
      <c r="B2633" s="104"/>
      <c r="C2633" s="105" t="s">
        <v>5840</v>
      </c>
      <c r="D2633" s="105" t="s">
        <v>107</v>
      </c>
      <c r="E2633" s="106" t="s">
        <v>5841</v>
      </c>
      <c r="F2633" s="107" t="s">
        <v>5842</v>
      </c>
      <c r="G2633" s="108" t="s">
        <v>124</v>
      </c>
      <c r="H2633" s="109">
        <v>10</v>
      </c>
      <c r="I2633" s="110">
        <v>1150</v>
      </c>
      <c r="J2633" s="110">
        <f>ROUND(I2633*H2633,2)</f>
        <v>11500</v>
      </c>
      <c r="K2633" s="107" t="s">
        <v>111</v>
      </c>
      <c r="L2633" s="25"/>
      <c r="M2633" s="111" t="s">
        <v>3</v>
      </c>
      <c r="N2633" s="112" t="s">
        <v>37</v>
      </c>
      <c r="O2633" s="113">
        <v>0</v>
      </c>
      <c r="P2633" s="113">
        <f>O2633*H2633</f>
        <v>0</v>
      </c>
      <c r="Q2633" s="113">
        <v>0</v>
      </c>
      <c r="R2633" s="113">
        <f>Q2633*H2633</f>
        <v>0</v>
      </c>
      <c r="S2633" s="113">
        <v>0</v>
      </c>
      <c r="T2633" s="114">
        <f>S2633*H2633</f>
        <v>0</v>
      </c>
      <c r="AR2633" s="115" t="s">
        <v>112</v>
      </c>
      <c r="AT2633" s="115" t="s">
        <v>107</v>
      </c>
      <c r="AU2633" s="115" t="s">
        <v>66</v>
      </c>
      <c r="AY2633" s="13" t="s">
        <v>113</v>
      </c>
      <c r="BE2633" s="116">
        <f>IF(N2633="základní",J2633,0)</f>
        <v>11500</v>
      </c>
      <c r="BF2633" s="116">
        <f>IF(N2633="snížená",J2633,0)</f>
        <v>0</v>
      </c>
      <c r="BG2633" s="116">
        <f>IF(N2633="zákl. přenesená",J2633,0)</f>
        <v>0</v>
      </c>
      <c r="BH2633" s="116">
        <f>IF(N2633="sníž. přenesená",J2633,0)</f>
        <v>0</v>
      </c>
      <c r="BI2633" s="116">
        <f>IF(N2633="nulová",J2633,0)</f>
        <v>0</v>
      </c>
      <c r="BJ2633" s="13" t="s">
        <v>74</v>
      </c>
      <c r="BK2633" s="116">
        <f>ROUND(I2633*H2633,2)</f>
        <v>11500</v>
      </c>
      <c r="BL2633" s="13" t="s">
        <v>112</v>
      </c>
      <c r="BM2633" s="115" t="s">
        <v>5843</v>
      </c>
    </row>
    <row r="2634" spans="2:65" s="1" customFormat="1" ht="19.5">
      <c r="B2634" s="25"/>
      <c r="D2634" s="117" t="s">
        <v>114</v>
      </c>
      <c r="F2634" s="118" t="s">
        <v>5844</v>
      </c>
      <c r="L2634" s="25"/>
      <c r="M2634" s="119"/>
      <c r="T2634" s="46"/>
      <c r="AT2634" s="13" t="s">
        <v>114</v>
      </c>
      <c r="AU2634" s="13" t="s">
        <v>66</v>
      </c>
    </row>
    <row r="2635" spans="2:65" s="1" customFormat="1" ht="16.5" customHeight="1">
      <c r="B2635" s="104"/>
      <c r="C2635" s="105" t="s">
        <v>2985</v>
      </c>
      <c r="D2635" s="105" t="s">
        <v>107</v>
      </c>
      <c r="E2635" s="106" t="s">
        <v>5845</v>
      </c>
      <c r="F2635" s="107" t="s">
        <v>5846</v>
      </c>
      <c r="G2635" s="108" t="s">
        <v>124</v>
      </c>
      <c r="H2635" s="109">
        <v>40</v>
      </c>
      <c r="I2635" s="110">
        <v>2720</v>
      </c>
      <c r="J2635" s="110">
        <f>ROUND(I2635*H2635,2)</f>
        <v>108800</v>
      </c>
      <c r="K2635" s="107" t="s">
        <v>111</v>
      </c>
      <c r="L2635" s="25"/>
      <c r="M2635" s="111" t="s">
        <v>3</v>
      </c>
      <c r="N2635" s="112" t="s">
        <v>37</v>
      </c>
      <c r="O2635" s="113">
        <v>0</v>
      </c>
      <c r="P2635" s="113">
        <f>O2635*H2635</f>
        <v>0</v>
      </c>
      <c r="Q2635" s="113">
        <v>0</v>
      </c>
      <c r="R2635" s="113">
        <f>Q2635*H2635</f>
        <v>0</v>
      </c>
      <c r="S2635" s="113">
        <v>0</v>
      </c>
      <c r="T2635" s="114">
        <f>S2635*H2635</f>
        <v>0</v>
      </c>
      <c r="AR2635" s="115" t="s">
        <v>112</v>
      </c>
      <c r="AT2635" s="115" t="s">
        <v>107</v>
      </c>
      <c r="AU2635" s="115" t="s">
        <v>66</v>
      </c>
      <c r="AY2635" s="13" t="s">
        <v>113</v>
      </c>
      <c r="BE2635" s="116">
        <f>IF(N2635="základní",J2635,0)</f>
        <v>108800</v>
      </c>
      <c r="BF2635" s="116">
        <f>IF(N2635="snížená",J2635,0)</f>
        <v>0</v>
      </c>
      <c r="BG2635" s="116">
        <f>IF(N2635="zákl. přenesená",J2635,0)</f>
        <v>0</v>
      </c>
      <c r="BH2635" s="116">
        <f>IF(N2635="sníž. přenesená",J2635,0)</f>
        <v>0</v>
      </c>
      <c r="BI2635" s="116">
        <f>IF(N2635="nulová",J2635,0)</f>
        <v>0</v>
      </c>
      <c r="BJ2635" s="13" t="s">
        <v>74</v>
      </c>
      <c r="BK2635" s="116">
        <f>ROUND(I2635*H2635,2)</f>
        <v>108800</v>
      </c>
      <c r="BL2635" s="13" t="s">
        <v>112</v>
      </c>
      <c r="BM2635" s="115" t="s">
        <v>5847</v>
      </c>
    </row>
    <row r="2636" spans="2:65" s="1" customFormat="1" ht="19.5">
      <c r="B2636" s="25"/>
      <c r="D2636" s="117" t="s">
        <v>114</v>
      </c>
      <c r="F2636" s="118" t="s">
        <v>5848</v>
      </c>
      <c r="L2636" s="25"/>
      <c r="M2636" s="119"/>
      <c r="T2636" s="46"/>
      <c r="AT2636" s="13" t="s">
        <v>114</v>
      </c>
      <c r="AU2636" s="13" t="s">
        <v>66</v>
      </c>
    </row>
    <row r="2637" spans="2:65" s="1" customFormat="1" ht="16.5" customHeight="1">
      <c r="B2637" s="104"/>
      <c r="C2637" s="105" t="s">
        <v>5849</v>
      </c>
      <c r="D2637" s="105" t="s">
        <v>107</v>
      </c>
      <c r="E2637" s="106" t="s">
        <v>5850</v>
      </c>
      <c r="F2637" s="107" t="s">
        <v>5851</v>
      </c>
      <c r="G2637" s="108" t="s">
        <v>124</v>
      </c>
      <c r="H2637" s="109">
        <v>40</v>
      </c>
      <c r="I2637" s="110">
        <v>3190</v>
      </c>
      <c r="J2637" s="110">
        <f>ROUND(I2637*H2637,2)</f>
        <v>127600</v>
      </c>
      <c r="K2637" s="107" t="s">
        <v>111</v>
      </c>
      <c r="L2637" s="25"/>
      <c r="M2637" s="111" t="s">
        <v>3</v>
      </c>
      <c r="N2637" s="112" t="s">
        <v>37</v>
      </c>
      <c r="O2637" s="113">
        <v>0</v>
      </c>
      <c r="P2637" s="113">
        <f>O2637*H2637</f>
        <v>0</v>
      </c>
      <c r="Q2637" s="113">
        <v>0</v>
      </c>
      <c r="R2637" s="113">
        <f>Q2637*H2637</f>
        <v>0</v>
      </c>
      <c r="S2637" s="113">
        <v>0</v>
      </c>
      <c r="T2637" s="114">
        <f>S2637*H2637</f>
        <v>0</v>
      </c>
      <c r="AR2637" s="115" t="s">
        <v>112</v>
      </c>
      <c r="AT2637" s="115" t="s">
        <v>107</v>
      </c>
      <c r="AU2637" s="115" t="s">
        <v>66</v>
      </c>
      <c r="AY2637" s="13" t="s">
        <v>113</v>
      </c>
      <c r="BE2637" s="116">
        <f>IF(N2637="základní",J2637,0)</f>
        <v>127600</v>
      </c>
      <c r="BF2637" s="116">
        <f>IF(N2637="snížená",J2637,0)</f>
        <v>0</v>
      </c>
      <c r="BG2637" s="116">
        <f>IF(N2637="zákl. přenesená",J2637,0)</f>
        <v>0</v>
      </c>
      <c r="BH2637" s="116">
        <f>IF(N2637="sníž. přenesená",J2637,0)</f>
        <v>0</v>
      </c>
      <c r="BI2637" s="116">
        <f>IF(N2637="nulová",J2637,0)</f>
        <v>0</v>
      </c>
      <c r="BJ2637" s="13" t="s">
        <v>74</v>
      </c>
      <c r="BK2637" s="116">
        <f>ROUND(I2637*H2637,2)</f>
        <v>127600</v>
      </c>
      <c r="BL2637" s="13" t="s">
        <v>112</v>
      </c>
      <c r="BM2637" s="115" t="s">
        <v>5852</v>
      </c>
    </row>
    <row r="2638" spans="2:65" s="1" customFormat="1" ht="19.5">
      <c r="B2638" s="25"/>
      <c r="D2638" s="117" t="s">
        <v>114</v>
      </c>
      <c r="F2638" s="118" t="s">
        <v>5853</v>
      </c>
      <c r="L2638" s="25"/>
      <c r="M2638" s="119"/>
      <c r="T2638" s="46"/>
      <c r="AT2638" s="13" t="s">
        <v>114</v>
      </c>
      <c r="AU2638" s="13" t="s">
        <v>66</v>
      </c>
    </row>
    <row r="2639" spans="2:65" s="1" customFormat="1" ht="16.5" customHeight="1">
      <c r="B2639" s="104"/>
      <c r="C2639" s="105" t="s">
        <v>2989</v>
      </c>
      <c r="D2639" s="105" t="s">
        <v>107</v>
      </c>
      <c r="E2639" s="106" t="s">
        <v>5854</v>
      </c>
      <c r="F2639" s="107" t="s">
        <v>5855</v>
      </c>
      <c r="G2639" s="108" t="s">
        <v>124</v>
      </c>
      <c r="H2639" s="109">
        <v>10</v>
      </c>
      <c r="I2639" s="110">
        <v>3400</v>
      </c>
      <c r="J2639" s="110">
        <f>ROUND(I2639*H2639,2)</f>
        <v>34000</v>
      </c>
      <c r="K2639" s="107" t="s">
        <v>111</v>
      </c>
      <c r="L2639" s="25"/>
      <c r="M2639" s="111" t="s">
        <v>3</v>
      </c>
      <c r="N2639" s="112" t="s">
        <v>37</v>
      </c>
      <c r="O2639" s="113">
        <v>0</v>
      </c>
      <c r="P2639" s="113">
        <f>O2639*H2639</f>
        <v>0</v>
      </c>
      <c r="Q2639" s="113">
        <v>0</v>
      </c>
      <c r="R2639" s="113">
        <f>Q2639*H2639</f>
        <v>0</v>
      </c>
      <c r="S2639" s="113">
        <v>0</v>
      </c>
      <c r="T2639" s="114">
        <f>S2639*H2639</f>
        <v>0</v>
      </c>
      <c r="AR2639" s="115" t="s">
        <v>112</v>
      </c>
      <c r="AT2639" s="115" t="s">
        <v>107</v>
      </c>
      <c r="AU2639" s="115" t="s">
        <v>66</v>
      </c>
      <c r="AY2639" s="13" t="s">
        <v>113</v>
      </c>
      <c r="BE2639" s="116">
        <f>IF(N2639="základní",J2639,0)</f>
        <v>34000</v>
      </c>
      <c r="BF2639" s="116">
        <f>IF(N2639="snížená",J2639,0)</f>
        <v>0</v>
      </c>
      <c r="BG2639" s="116">
        <f>IF(N2639="zákl. přenesená",J2639,0)</f>
        <v>0</v>
      </c>
      <c r="BH2639" s="116">
        <f>IF(N2639="sníž. přenesená",J2639,0)</f>
        <v>0</v>
      </c>
      <c r="BI2639" s="116">
        <f>IF(N2639="nulová",J2639,0)</f>
        <v>0</v>
      </c>
      <c r="BJ2639" s="13" t="s">
        <v>74</v>
      </c>
      <c r="BK2639" s="116">
        <f>ROUND(I2639*H2639,2)</f>
        <v>34000</v>
      </c>
      <c r="BL2639" s="13" t="s">
        <v>112</v>
      </c>
      <c r="BM2639" s="115" t="s">
        <v>5856</v>
      </c>
    </row>
    <row r="2640" spans="2:65" s="1" customFormat="1" ht="19.5">
      <c r="B2640" s="25"/>
      <c r="D2640" s="117" t="s">
        <v>114</v>
      </c>
      <c r="F2640" s="118" t="s">
        <v>5857</v>
      </c>
      <c r="L2640" s="25"/>
      <c r="M2640" s="119"/>
      <c r="T2640" s="46"/>
      <c r="AT2640" s="13" t="s">
        <v>114</v>
      </c>
      <c r="AU2640" s="13" t="s">
        <v>66</v>
      </c>
    </row>
    <row r="2641" spans="2:65" s="1" customFormat="1" ht="16.5" customHeight="1">
      <c r="B2641" s="104"/>
      <c r="C2641" s="105" t="s">
        <v>5858</v>
      </c>
      <c r="D2641" s="105" t="s">
        <v>107</v>
      </c>
      <c r="E2641" s="106" t="s">
        <v>5859</v>
      </c>
      <c r="F2641" s="107" t="s">
        <v>5860</v>
      </c>
      <c r="G2641" s="108" t="s">
        <v>124</v>
      </c>
      <c r="H2641" s="109">
        <v>10</v>
      </c>
      <c r="I2641" s="110">
        <v>3740</v>
      </c>
      <c r="J2641" s="110">
        <f>ROUND(I2641*H2641,2)</f>
        <v>37400</v>
      </c>
      <c r="K2641" s="107" t="s">
        <v>111</v>
      </c>
      <c r="L2641" s="25"/>
      <c r="M2641" s="111" t="s">
        <v>3</v>
      </c>
      <c r="N2641" s="112" t="s">
        <v>37</v>
      </c>
      <c r="O2641" s="113">
        <v>0</v>
      </c>
      <c r="P2641" s="113">
        <f>O2641*H2641</f>
        <v>0</v>
      </c>
      <c r="Q2641" s="113">
        <v>0</v>
      </c>
      <c r="R2641" s="113">
        <f>Q2641*H2641</f>
        <v>0</v>
      </c>
      <c r="S2641" s="113">
        <v>0</v>
      </c>
      <c r="T2641" s="114">
        <f>S2641*H2641</f>
        <v>0</v>
      </c>
      <c r="AR2641" s="115" t="s">
        <v>112</v>
      </c>
      <c r="AT2641" s="115" t="s">
        <v>107</v>
      </c>
      <c r="AU2641" s="115" t="s">
        <v>66</v>
      </c>
      <c r="AY2641" s="13" t="s">
        <v>113</v>
      </c>
      <c r="BE2641" s="116">
        <f>IF(N2641="základní",J2641,0)</f>
        <v>37400</v>
      </c>
      <c r="BF2641" s="116">
        <f>IF(N2641="snížená",J2641,0)</f>
        <v>0</v>
      </c>
      <c r="BG2641" s="116">
        <f>IF(N2641="zákl. přenesená",J2641,0)</f>
        <v>0</v>
      </c>
      <c r="BH2641" s="116">
        <f>IF(N2641="sníž. přenesená",J2641,0)</f>
        <v>0</v>
      </c>
      <c r="BI2641" s="116">
        <f>IF(N2641="nulová",J2641,0)</f>
        <v>0</v>
      </c>
      <c r="BJ2641" s="13" t="s">
        <v>74</v>
      </c>
      <c r="BK2641" s="116">
        <f>ROUND(I2641*H2641,2)</f>
        <v>37400</v>
      </c>
      <c r="BL2641" s="13" t="s">
        <v>112</v>
      </c>
      <c r="BM2641" s="115" t="s">
        <v>5861</v>
      </c>
    </row>
    <row r="2642" spans="2:65" s="1" customFormat="1" ht="19.5">
      <c r="B2642" s="25"/>
      <c r="D2642" s="117" t="s">
        <v>114</v>
      </c>
      <c r="F2642" s="118" t="s">
        <v>5862</v>
      </c>
      <c r="L2642" s="25"/>
      <c r="M2642" s="119"/>
      <c r="T2642" s="46"/>
      <c r="AT2642" s="13" t="s">
        <v>114</v>
      </c>
      <c r="AU2642" s="13" t="s">
        <v>66</v>
      </c>
    </row>
    <row r="2643" spans="2:65" s="1" customFormat="1" ht="16.5" customHeight="1">
      <c r="B2643" s="104"/>
      <c r="C2643" s="105" t="s">
        <v>2994</v>
      </c>
      <c r="D2643" s="105" t="s">
        <v>107</v>
      </c>
      <c r="E2643" s="106" t="s">
        <v>5863</v>
      </c>
      <c r="F2643" s="107" t="s">
        <v>5864</v>
      </c>
      <c r="G2643" s="108" t="s">
        <v>124</v>
      </c>
      <c r="H2643" s="109">
        <v>10</v>
      </c>
      <c r="I2643" s="110">
        <v>3740</v>
      </c>
      <c r="J2643" s="110">
        <f>ROUND(I2643*H2643,2)</f>
        <v>37400</v>
      </c>
      <c r="K2643" s="107" t="s">
        <v>111</v>
      </c>
      <c r="L2643" s="25"/>
      <c r="M2643" s="111" t="s">
        <v>3</v>
      </c>
      <c r="N2643" s="112" t="s">
        <v>37</v>
      </c>
      <c r="O2643" s="113">
        <v>0</v>
      </c>
      <c r="P2643" s="113">
        <f>O2643*H2643</f>
        <v>0</v>
      </c>
      <c r="Q2643" s="113">
        <v>0</v>
      </c>
      <c r="R2643" s="113">
        <f>Q2643*H2643</f>
        <v>0</v>
      </c>
      <c r="S2643" s="113">
        <v>0</v>
      </c>
      <c r="T2643" s="114">
        <f>S2643*H2643</f>
        <v>0</v>
      </c>
      <c r="AR2643" s="115" t="s">
        <v>112</v>
      </c>
      <c r="AT2643" s="115" t="s">
        <v>107</v>
      </c>
      <c r="AU2643" s="115" t="s">
        <v>66</v>
      </c>
      <c r="AY2643" s="13" t="s">
        <v>113</v>
      </c>
      <c r="BE2643" s="116">
        <f>IF(N2643="základní",J2643,0)</f>
        <v>37400</v>
      </c>
      <c r="BF2643" s="116">
        <f>IF(N2643="snížená",J2643,0)</f>
        <v>0</v>
      </c>
      <c r="BG2643" s="116">
        <f>IF(N2643="zákl. přenesená",J2643,0)</f>
        <v>0</v>
      </c>
      <c r="BH2643" s="116">
        <f>IF(N2643="sníž. přenesená",J2643,0)</f>
        <v>0</v>
      </c>
      <c r="BI2643" s="116">
        <f>IF(N2643="nulová",J2643,0)</f>
        <v>0</v>
      </c>
      <c r="BJ2643" s="13" t="s">
        <v>74</v>
      </c>
      <c r="BK2643" s="116">
        <f>ROUND(I2643*H2643,2)</f>
        <v>37400</v>
      </c>
      <c r="BL2643" s="13" t="s">
        <v>112</v>
      </c>
      <c r="BM2643" s="115" t="s">
        <v>5865</v>
      </c>
    </row>
    <row r="2644" spans="2:65" s="1" customFormat="1" ht="19.5">
      <c r="B2644" s="25"/>
      <c r="D2644" s="117" t="s">
        <v>114</v>
      </c>
      <c r="F2644" s="118" t="s">
        <v>5866</v>
      </c>
      <c r="L2644" s="25"/>
      <c r="M2644" s="119"/>
      <c r="T2644" s="46"/>
      <c r="AT2644" s="13" t="s">
        <v>114</v>
      </c>
      <c r="AU2644" s="13" t="s">
        <v>66</v>
      </c>
    </row>
    <row r="2645" spans="2:65" s="1" customFormat="1" ht="16.5" customHeight="1">
      <c r="B2645" s="104"/>
      <c r="C2645" s="105" t="s">
        <v>5867</v>
      </c>
      <c r="D2645" s="105" t="s">
        <v>107</v>
      </c>
      <c r="E2645" s="106" t="s">
        <v>5868</v>
      </c>
      <c r="F2645" s="107" t="s">
        <v>5869</v>
      </c>
      <c r="G2645" s="108" t="s">
        <v>124</v>
      </c>
      <c r="H2645" s="109">
        <v>10</v>
      </c>
      <c r="I2645" s="110">
        <v>3740</v>
      </c>
      <c r="J2645" s="110">
        <f>ROUND(I2645*H2645,2)</f>
        <v>37400</v>
      </c>
      <c r="K2645" s="107" t="s">
        <v>111</v>
      </c>
      <c r="L2645" s="25"/>
      <c r="M2645" s="111" t="s">
        <v>3</v>
      </c>
      <c r="N2645" s="112" t="s">
        <v>37</v>
      </c>
      <c r="O2645" s="113">
        <v>0</v>
      </c>
      <c r="P2645" s="113">
        <f>O2645*H2645</f>
        <v>0</v>
      </c>
      <c r="Q2645" s="113">
        <v>0</v>
      </c>
      <c r="R2645" s="113">
        <f>Q2645*H2645</f>
        <v>0</v>
      </c>
      <c r="S2645" s="113">
        <v>0</v>
      </c>
      <c r="T2645" s="114">
        <f>S2645*H2645</f>
        <v>0</v>
      </c>
      <c r="AR2645" s="115" t="s">
        <v>112</v>
      </c>
      <c r="AT2645" s="115" t="s">
        <v>107</v>
      </c>
      <c r="AU2645" s="115" t="s">
        <v>66</v>
      </c>
      <c r="AY2645" s="13" t="s">
        <v>113</v>
      </c>
      <c r="BE2645" s="116">
        <f>IF(N2645="základní",J2645,0)</f>
        <v>37400</v>
      </c>
      <c r="BF2645" s="116">
        <f>IF(N2645="snížená",J2645,0)</f>
        <v>0</v>
      </c>
      <c r="BG2645" s="116">
        <f>IF(N2645="zákl. přenesená",J2645,0)</f>
        <v>0</v>
      </c>
      <c r="BH2645" s="116">
        <f>IF(N2645="sníž. přenesená",J2645,0)</f>
        <v>0</v>
      </c>
      <c r="BI2645" s="116">
        <f>IF(N2645="nulová",J2645,0)</f>
        <v>0</v>
      </c>
      <c r="BJ2645" s="13" t="s">
        <v>74</v>
      </c>
      <c r="BK2645" s="116">
        <f>ROUND(I2645*H2645,2)</f>
        <v>37400</v>
      </c>
      <c r="BL2645" s="13" t="s">
        <v>112</v>
      </c>
      <c r="BM2645" s="115" t="s">
        <v>5870</v>
      </c>
    </row>
    <row r="2646" spans="2:65" s="1" customFormat="1" ht="19.5">
      <c r="B2646" s="25"/>
      <c r="D2646" s="117" t="s">
        <v>114</v>
      </c>
      <c r="F2646" s="118" t="s">
        <v>5871</v>
      </c>
      <c r="L2646" s="25"/>
      <c r="M2646" s="119"/>
      <c r="T2646" s="46"/>
      <c r="AT2646" s="13" t="s">
        <v>114</v>
      </c>
      <c r="AU2646" s="13" t="s">
        <v>66</v>
      </c>
    </row>
    <row r="2647" spans="2:65" s="1" customFormat="1" ht="16.5" customHeight="1">
      <c r="B2647" s="104"/>
      <c r="C2647" s="105" t="s">
        <v>2998</v>
      </c>
      <c r="D2647" s="105" t="s">
        <v>107</v>
      </c>
      <c r="E2647" s="106" t="s">
        <v>5872</v>
      </c>
      <c r="F2647" s="107" t="s">
        <v>5873</v>
      </c>
      <c r="G2647" s="108" t="s">
        <v>124</v>
      </c>
      <c r="H2647" s="109">
        <v>10</v>
      </c>
      <c r="I2647" s="110">
        <v>4050</v>
      </c>
      <c r="J2647" s="110">
        <f>ROUND(I2647*H2647,2)</f>
        <v>40500</v>
      </c>
      <c r="K2647" s="107" t="s">
        <v>111</v>
      </c>
      <c r="L2647" s="25"/>
      <c r="M2647" s="111" t="s">
        <v>3</v>
      </c>
      <c r="N2647" s="112" t="s">
        <v>37</v>
      </c>
      <c r="O2647" s="113">
        <v>0</v>
      </c>
      <c r="P2647" s="113">
        <f>O2647*H2647</f>
        <v>0</v>
      </c>
      <c r="Q2647" s="113">
        <v>0</v>
      </c>
      <c r="R2647" s="113">
        <f>Q2647*H2647</f>
        <v>0</v>
      </c>
      <c r="S2647" s="113">
        <v>0</v>
      </c>
      <c r="T2647" s="114">
        <f>S2647*H2647</f>
        <v>0</v>
      </c>
      <c r="AR2647" s="115" t="s">
        <v>112</v>
      </c>
      <c r="AT2647" s="115" t="s">
        <v>107</v>
      </c>
      <c r="AU2647" s="115" t="s">
        <v>66</v>
      </c>
      <c r="AY2647" s="13" t="s">
        <v>113</v>
      </c>
      <c r="BE2647" s="116">
        <f>IF(N2647="základní",J2647,0)</f>
        <v>40500</v>
      </c>
      <c r="BF2647" s="116">
        <f>IF(N2647="snížená",J2647,0)</f>
        <v>0</v>
      </c>
      <c r="BG2647" s="116">
        <f>IF(N2647="zákl. přenesená",J2647,0)</f>
        <v>0</v>
      </c>
      <c r="BH2647" s="116">
        <f>IF(N2647="sníž. přenesená",J2647,0)</f>
        <v>0</v>
      </c>
      <c r="BI2647" s="116">
        <f>IF(N2647="nulová",J2647,0)</f>
        <v>0</v>
      </c>
      <c r="BJ2647" s="13" t="s">
        <v>74</v>
      </c>
      <c r="BK2647" s="116">
        <f>ROUND(I2647*H2647,2)</f>
        <v>40500</v>
      </c>
      <c r="BL2647" s="13" t="s">
        <v>112</v>
      </c>
      <c r="BM2647" s="115" t="s">
        <v>5874</v>
      </c>
    </row>
    <row r="2648" spans="2:65" s="1" customFormat="1" ht="19.5">
      <c r="B2648" s="25"/>
      <c r="D2648" s="117" t="s">
        <v>114</v>
      </c>
      <c r="F2648" s="118" t="s">
        <v>5875</v>
      </c>
      <c r="L2648" s="25"/>
      <c r="M2648" s="119"/>
      <c r="T2648" s="46"/>
      <c r="AT2648" s="13" t="s">
        <v>114</v>
      </c>
      <c r="AU2648" s="13" t="s">
        <v>66</v>
      </c>
    </row>
    <row r="2649" spans="2:65" s="1" customFormat="1" ht="16.5" customHeight="1">
      <c r="B2649" s="104"/>
      <c r="C2649" s="105" t="s">
        <v>5876</v>
      </c>
      <c r="D2649" s="105" t="s">
        <v>107</v>
      </c>
      <c r="E2649" s="106" t="s">
        <v>5877</v>
      </c>
      <c r="F2649" s="107" t="s">
        <v>5878</v>
      </c>
      <c r="G2649" s="108" t="s">
        <v>124</v>
      </c>
      <c r="H2649" s="109">
        <v>10</v>
      </c>
      <c r="I2649" s="110">
        <v>4050</v>
      </c>
      <c r="J2649" s="110">
        <f>ROUND(I2649*H2649,2)</f>
        <v>40500</v>
      </c>
      <c r="K2649" s="107" t="s">
        <v>111</v>
      </c>
      <c r="L2649" s="25"/>
      <c r="M2649" s="111" t="s">
        <v>3</v>
      </c>
      <c r="N2649" s="112" t="s">
        <v>37</v>
      </c>
      <c r="O2649" s="113">
        <v>0</v>
      </c>
      <c r="P2649" s="113">
        <f>O2649*H2649</f>
        <v>0</v>
      </c>
      <c r="Q2649" s="113">
        <v>0</v>
      </c>
      <c r="R2649" s="113">
        <f>Q2649*H2649</f>
        <v>0</v>
      </c>
      <c r="S2649" s="113">
        <v>0</v>
      </c>
      <c r="T2649" s="114">
        <f>S2649*H2649</f>
        <v>0</v>
      </c>
      <c r="AR2649" s="115" t="s">
        <v>112</v>
      </c>
      <c r="AT2649" s="115" t="s">
        <v>107</v>
      </c>
      <c r="AU2649" s="115" t="s">
        <v>66</v>
      </c>
      <c r="AY2649" s="13" t="s">
        <v>113</v>
      </c>
      <c r="BE2649" s="116">
        <f>IF(N2649="základní",J2649,0)</f>
        <v>40500</v>
      </c>
      <c r="BF2649" s="116">
        <f>IF(N2649="snížená",J2649,0)</f>
        <v>0</v>
      </c>
      <c r="BG2649" s="116">
        <f>IF(N2649="zákl. přenesená",J2649,0)</f>
        <v>0</v>
      </c>
      <c r="BH2649" s="116">
        <f>IF(N2649="sníž. přenesená",J2649,0)</f>
        <v>0</v>
      </c>
      <c r="BI2649" s="116">
        <f>IF(N2649="nulová",J2649,0)</f>
        <v>0</v>
      </c>
      <c r="BJ2649" s="13" t="s">
        <v>74</v>
      </c>
      <c r="BK2649" s="116">
        <f>ROUND(I2649*H2649,2)</f>
        <v>40500</v>
      </c>
      <c r="BL2649" s="13" t="s">
        <v>112</v>
      </c>
      <c r="BM2649" s="115" t="s">
        <v>5879</v>
      </c>
    </row>
    <row r="2650" spans="2:65" s="1" customFormat="1" ht="19.5">
      <c r="B2650" s="25"/>
      <c r="D2650" s="117" t="s">
        <v>114</v>
      </c>
      <c r="F2650" s="118" t="s">
        <v>5880</v>
      </c>
      <c r="L2650" s="25"/>
      <c r="M2650" s="119"/>
      <c r="T2650" s="46"/>
      <c r="AT2650" s="13" t="s">
        <v>114</v>
      </c>
      <c r="AU2650" s="13" t="s">
        <v>66</v>
      </c>
    </row>
    <row r="2651" spans="2:65" s="1" customFormat="1" ht="16.5" customHeight="1">
      <c r="B2651" s="104"/>
      <c r="C2651" s="105" t="s">
        <v>3003</v>
      </c>
      <c r="D2651" s="105" t="s">
        <v>107</v>
      </c>
      <c r="E2651" s="106" t="s">
        <v>5881</v>
      </c>
      <c r="F2651" s="107" t="s">
        <v>5882</v>
      </c>
      <c r="G2651" s="108" t="s">
        <v>124</v>
      </c>
      <c r="H2651" s="109">
        <v>10</v>
      </c>
      <c r="I2651" s="110">
        <v>5730</v>
      </c>
      <c r="J2651" s="110">
        <f>ROUND(I2651*H2651,2)</f>
        <v>57300</v>
      </c>
      <c r="K2651" s="107" t="s">
        <v>111</v>
      </c>
      <c r="L2651" s="25"/>
      <c r="M2651" s="111" t="s">
        <v>3</v>
      </c>
      <c r="N2651" s="112" t="s">
        <v>37</v>
      </c>
      <c r="O2651" s="113">
        <v>0</v>
      </c>
      <c r="P2651" s="113">
        <f>O2651*H2651</f>
        <v>0</v>
      </c>
      <c r="Q2651" s="113">
        <v>0</v>
      </c>
      <c r="R2651" s="113">
        <f>Q2651*H2651</f>
        <v>0</v>
      </c>
      <c r="S2651" s="113">
        <v>0</v>
      </c>
      <c r="T2651" s="114">
        <f>S2651*H2651</f>
        <v>0</v>
      </c>
      <c r="AR2651" s="115" t="s">
        <v>112</v>
      </c>
      <c r="AT2651" s="115" t="s">
        <v>107</v>
      </c>
      <c r="AU2651" s="115" t="s">
        <v>66</v>
      </c>
      <c r="AY2651" s="13" t="s">
        <v>113</v>
      </c>
      <c r="BE2651" s="116">
        <f>IF(N2651="základní",J2651,0)</f>
        <v>57300</v>
      </c>
      <c r="BF2651" s="116">
        <f>IF(N2651="snížená",J2651,0)</f>
        <v>0</v>
      </c>
      <c r="BG2651" s="116">
        <f>IF(N2651="zákl. přenesená",J2651,0)</f>
        <v>0</v>
      </c>
      <c r="BH2651" s="116">
        <f>IF(N2651="sníž. přenesená",J2651,0)</f>
        <v>0</v>
      </c>
      <c r="BI2651" s="116">
        <f>IF(N2651="nulová",J2651,0)</f>
        <v>0</v>
      </c>
      <c r="BJ2651" s="13" t="s">
        <v>74</v>
      </c>
      <c r="BK2651" s="116">
        <f>ROUND(I2651*H2651,2)</f>
        <v>57300</v>
      </c>
      <c r="BL2651" s="13" t="s">
        <v>112</v>
      </c>
      <c r="BM2651" s="115" t="s">
        <v>5883</v>
      </c>
    </row>
    <row r="2652" spans="2:65" s="1" customFormat="1" ht="19.5">
      <c r="B2652" s="25"/>
      <c r="D2652" s="117" t="s">
        <v>114</v>
      </c>
      <c r="F2652" s="118" t="s">
        <v>5884</v>
      </c>
      <c r="L2652" s="25"/>
      <c r="M2652" s="119"/>
      <c r="T2652" s="46"/>
      <c r="AT2652" s="13" t="s">
        <v>114</v>
      </c>
      <c r="AU2652" s="13" t="s">
        <v>66</v>
      </c>
    </row>
    <row r="2653" spans="2:65" s="1" customFormat="1" ht="16.5" customHeight="1">
      <c r="B2653" s="104"/>
      <c r="C2653" s="105" t="s">
        <v>5885</v>
      </c>
      <c r="D2653" s="105" t="s">
        <v>107</v>
      </c>
      <c r="E2653" s="106" t="s">
        <v>5886</v>
      </c>
      <c r="F2653" s="107" t="s">
        <v>5887</v>
      </c>
      <c r="G2653" s="108" t="s">
        <v>124</v>
      </c>
      <c r="H2653" s="109">
        <v>10</v>
      </c>
      <c r="I2653" s="110">
        <v>5730</v>
      </c>
      <c r="J2653" s="110">
        <f>ROUND(I2653*H2653,2)</f>
        <v>57300</v>
      </c>
      <c r="K2653" s="107" t="s">
        <v>111</v>
      </c>
      <c r="L2653" s="25"/>
      <c r="M2653" s="111" t="s">
        <v>3</v>
      </c>
      <c r="N2653" s="112" t="s">
        <v>37</v>
      </c>
      <c r="O2653" s="113">
        <v>0</v>
      </c>
      <c r="P2653" s="113">
        <f>O2653*H2653</f>
        <v>0</v>
      </c>
      <c r="Q2653" s="113">
        <v>0</v>
      </c>
      <c r="R2653" s="113">
        <f>Q2653*H2653</f>
        <v>0</v>
      </c>
      <c r="S2653" s="113">
        <v>0</v>
      </c>
      <c r="T2653" s="114">
        <f>S2653*H2653</f>
        <v>0</v>
      </c>
      <c r="AR2653" s="115" t="s">
        <v>112</v>
      </c>
      <c r="AT2653" s="115" t="s">
        <v>107</v>
      </c>
      <c r="AU2653" s="115" t="s">
        <v>66</v>
      </c>
      <c r="AY2653" s="13" t="s">
        <v>113</v>
      </c>
      <c r="BE2653" s="116">
        <f>IF(N2653="základní",J2653,0)</f>
        <v>57300</v>
      </c>
      <c r="BF2653" s="116">
        <f>IF(N2653="snížená",J2653,0)</f>
        <v>0</v>
      </c>
      <c r="BG2653" s="116">
        <f>IF(N2653="zákl. přenesená",J2653,0)</f>
        <v>0</v>
      </c>
      <c r="BH2653" s="116">
        <f>IF(N2653="sníž. přenesená",J2653,0)</f>
        <v>0</v>
      </c>
      <c r="BI2653" s="116">
        <f>IF(N2653="nulová",J2653,0)</f>
        <v>0</v>
      </c>
      <c r="BJ2653" s="13" t="s">
        <v>74</v>
      </c>
      <c r="BK2653" s="116">
        <f>ROUND(I2653*H2653,2)</f>
        <v>57300</v>
      </c>
      <c r="BL2653" s="13" t="s">
        <v>112</v>
      </c>
      <c r="BM2653" s="115" t="s">
        <v>5888</v>
      </c>
    </row>
    <row r="2654" spans="2:65" s="1" customFormat="1" ht="19.5">
      <c r="B2654" s="25"/>
      <c r="D2654" s="117" t="s">
        <v>114</v>
      </c>
      <c r="F2654" s="118" t="s">
        <v>5889</v>
      </c>
      <c r="L2654" s="25"/>
      <c r="M2654" s="119"/>
      <c r="T2654" s="46"/>
      <c r="AT2654" s="13" t="s">
        <v>114</v>
      </c>
      <c r="AU2654" s="13" t="s">
        <v>66</v>
      </c>
    </row>
    <row r="2655" spans="2:65" s="1" customFormat="1" ht="16.5" customHeight="1">
      <c r="B2655" s="104"/>
      <c r="C2655" s="105" t="s">
        <v>3007</v>
      </c>
      <c r="D2655" s="105" t="s">
        <v>107</v>
      </c>
      <c r="E2655" s="106" t="s">
        <v>5890</v>
      </c>
      <c r="F2655" s="107" t="s">
        <v>5891</v>
      </c>
      <c r="G2655" s="108" t="s">
        <v>124</v>
      </c>
      <c r="H2655" s="109">
        <v>10</v>
      </c>
      <c r="I2655" s="110">
        <v>5730</v>
      </c>
      <c r="J2655" s="110">
        <f>ROUND(I2655*H2655,2)</f>
        <v>57300</v>
      </c>
      <c r="K2655" s="107" t="s">
        <v>111</v>
      </c>
      <c r="L2655" s="25"/>
      <c r="M2655" s="111" t="s">
        <v>3</v>
      </c>
      <c r="N2655" s="112" t="s">
        <v>37</v>
      </c>
      <c r="O2655" s="113">
        <v>0</v>
      </c>
      <c r="P2655" s="113">
        <f>O2655*H2655</f>
        <v>0</v>
      </c>
      <c r="Q2655" s="113">
        <v>0</v>
      </c>
      <c r="R2655" s="113">
        <f>Q2655*H2655</f>
        <v>0</v>
      </c>
      <c r="S2655" s="113">
        <v>0</v>
      </c>
      <c r="T2655" s="114">
        <f>S2655*H2655</f>
        <v>0</v>
      </c>
      <c r="AR2655" s="115" t="s">
        <v>112</v>
      </c>
      <c r="AT2655" s="115" t="s">
        <v>107</v>
      </c>
      <c r="AU2655" s="115" t="s">
        <v>66</v>
      </c>
      <c r="AY2655" s="13" t="s">
        <v>113</v>
      </c>
      <c r="BE2655" s="116">
        <f>IF(N2655="základní",J2655,0)</f>
        <v>57300</v>
      </c>
      <c r="BF2655" s="116">
        <f>IF(N2655="snížená",J2655,0)</f>
        <v>0</v>
      </c>
      <c r="BG2655" s="116">
        <f>IF(N2655="zákl. přenesená",J2655,0)</f>
        <v>0</v>
      </c>
      <c r="BH2655" s="116">
        <f>IF(N2655="sníž. přenesená",J2655,0)</f>
        <v>0</v>
      </c>
      <c r="BI2655" s="116">
        <f>IF(N2655="nulová",J2655,0)</f>
        <v>0</v>
      </c>
      <c r="BJ2655" s="13" t="s">
        <v>74</v>
      </c>
      <c r="BK2655" s="116">
        <f>ROUND(I2655*H2655,2)</f>
        <v>57300</v>
      </c>
      <c r="BL2655" s="13" t="s">
        <v>112</v>
      </c>
      <c r="BM2655" s="115" t="s">
        <v>5892</v>
      </c>
    </row>
    <row r="2656" spans="2:65" s="1" customFormat="1" ht="19.5">
      <c r="B2656" s="25"/>
      <c r="D2656" s="117" t="s">
        <v>114</v>
      </c>
      <c r="F2656" s="118" t="s">
        <v>5893</v>
      </c>
      <c r="L2656" s="25"/>
      <c r="M2656" s="119"/>
      <c r="T2656" s="46"/>
      <c r="AT2656" s="13" t="s">
        <v>114</v>
      </c>
      <c r="AU2656" s="13" t="s">
        <v>66</v>
      </c>
    </row>
    <row r="2657" spans="2:65" s="1" customFormat="1" ht="16.5" customHeight="1">
      <c r="B2657" s="104"/>
      <c r="C2657" s="105" t="s">
        <v>5894</v>
      </c>
      <c r="D2657" s="105" t="s">
        <v>107</v>
      </c>
      <c r="E2657" s="106" t="s">
        <v>5895</v>
      </c>
      <c r="F2657" s="107" t="s">
        <v>5896</v>
      </c>
      <c r="G2657" s="108" t="s">
        <v>124</v>
      </c>
      <c r="H2657" s="109">
        <v>10</v>
      </c>
      <c r="I2657" s="110">
        <v>6190</v>
      </c>
      <c r="J2657" s="110">
        <f>ROUND(I2657*H2657,2)</f>
        <v>61900</v>
      </c>
      <c r="K2657" s="107" t="s">
        <v>111</v>
      </c>
      <c r="L2657" s="25"/>
      <c r="M2657" s="111" t="s">
        <v>3</v>
      </c>
      <c r="N2657" s="112" t="s">
        <v>37</v>
      </c>
      <c r="O2657" s="113">
        <v>0</v>
      </c>
      <c r="P2657" s="113">
        <f>O2657*H2657</f>
        <v>0</v>
      </c>
      <c r="Q2657" s="113">
        <v>0</v>
      </c>
      <c r="R2657" s="113">
        <f>Q2657*H2657</f>
        <v>0</v>
      </c>
      <c r="S2657" s="113">
        <v>0</v>
      </c>
      <c r="T2657" s="114">
        <f>S2657*H2657</f>
        <v>0</v>
      </c>
      <c r="AR2657" s="115" t="s">
        <v>112</v>
      </c>
      <c r="AT2657" s="115" t="s">
        <v>107</v>
      </c>
      <c r="AU2657" s="115" t="s">
        <v>66</v>
      </c>
      <c r="AY2657" s="13" t="s">
        <v>113</v>
      </c>
      <c r="BE2657" s="116">
        <f>IF(N2657="základní",J2657,0)</f>
        <v>61900</v>
      </c>
      <c r="BF2657" s="116">
        <f>IF(N2657="snížená",J2657,0)</f>
        <v>0</v>
      </c>
      <c r="BG2657" s="116">
        <f>IF(N2657="zákl. přenesená",J2657,0)</f>
        <v>0</v>
      </c>
      <c r="BH2657" s="116">
        <f>IF(N2657="sníž. přenesená",J2657,0)</f>
        <v>0</v>
      </c>
      <c r="BI2657" s="116">
        <f>IF(N2657="nulová",J2657,0)</f>
        <v>0</v>
      </c>
      <c r="BJ2657" s="13" t="s">
        <v>74</v>
      </c>
      <c r="BK2657" s="116">
        <f>ROUND(I2657*H2657,2)</f>
        <v>61900</v>
      </c>
      <c r="BL2657" s="13" t="s">
        <v>112</v>
      </c>
      <c r="BM2657" s="115" t="s">
        <v>5897</v>
      </c>
    </row>
    <row r="2658" spans="2:65" s="1" customFormat="1" ht="19.5">
      <c r="B2658" s="25"/>
      <c r="D2658" s="117" t="s">
        <v>114</v>
      </c>
      <c r="F2658" s="118" t="s">
        <v>5898</v>
      </c>
      <c r="L2658" s="25"/>
      <c r="M2658" s="119"/>
      <c r="T2658" s="46"/>
      <c r="AT2658" s="13" t="s">
        <v>114</v>
      </c>
      <c r="AU2658" s="13" t="s">
        <v>66</v>
      </c>
    </row>
    <row r="2659" spans="2:65" s="1" customFormat="1" ht="16.5" customHeight="1">
      <c r="B2659" s="104"/>
      <c r="C2659" s="105" t="s">
        <v>3012</v>
      </c>
      <c r="D2659" s="105" t="s">
        <v>107</v>
      </c>
      <c r="E2659" s="106" t="s">
        <v>5899</v>
      </c>
      <c r="F2659" s="107" t="s">
        <v>5900</v>
      </c>
      <c r="G2659" s="108" t="s">
        <v>124</v>
      </c>
      <c r="H2659" s="109">
        <v>10</v>
      </c>
      <c r="I2659" s="110">
        <v>6190</v>
      </c>
      <c r="J2659" s="110">
        <f>ROUND(I2659*H2659,2)</f>
        <v>61900</v>
      </c>
      <c r="K2659" s="107" t="s">
        <v>111</v>
      </c>
      <c r="L2659" s="25"/>
      <c r="M2659" s="111" t="s">
        <v>3</v>
      </c>
      <c r="N2659" s="112" t="s">
        <v>37</v>
      </c>
      <c r="O2659" s="113">
        <v>0</v>
      </c>
      <c r="P2659" s="113">
        <f>O2659*H2659</f>
        <v>0</v>
      </c>
      <c r="Q2659" s="113">
        <v>0</v>
      </c>
      <c r="R2659" s="113">
        <f>Q2659*H2659</f>
        <v>0</v>
      </c>
      <c r="S2659" s="113">
        <v>0</v>
      </c>
      <c r="T2659" s="114">
        <f>S2659*H2659</f>
        <v>0</v>
      </c>
      <c r="AR2659" s="115" t="s">
        <v>112</v>
      </c>
      <c r="AT2659" s="115" t="s">
        <v>107</v>
      </c>
      <c r="AU2659" s="115" t="s">
        <v>66</v>
      </c>
      <c r="AY2659" s="13" t="s">
        <v>113</v>
      </c>
      <c r="BE2659" s="116">
        <f>IF(N2659="základní",J2659,0)</f>
        <v>61900</v>
      </c>
      <c r="BF2659" s="116">
        <f>IF(N2659="snížená",J2659,0)</f>
        <v>0</v>
      </c>
      <c r="BG2659" s="116">
        <f>IF(N2659="zákl. přenesená",J2659,0)</f>
        <v>0</v>
      </c>
      <c r="BH2659" s="116">
        <f>IF(N2659="sníž. přenesená",J2659,0)</f>
        <v>0</v>
      </c>
      <c r="BI2659" s="116">
        <f>IF(N2659="nulová",J2659,0)</f>
        <v>0</v>
      </c>
      <c r="BJ2659" s="13" t="s">
        <v>74</v>
      </c>
      <c r="BK2659" s="116">
        <f>ROUND(I2659*H2659,2)</f>
        <v>61900</v>
      </c>
      <c r="BL2659" s="13" t="s">
        <v>112</v>
      </c>
      <c r="BM2659" s="115" t="s">
        <v>5901</v>
      </c>
    </row>
    <row r="2660" spans="2:65" s="1" customFormat="1" ht="19.5">
      <c r="B2660" s="25"/>
      <c r="D2660" s="117" t="s">
        <v>114</v>
      </c>
      <c r="F2660" s="118" t="s">
        <v>5902</v>
      </c>
      <c r="L2660" s="25"/>
      <c r="M2660" s="119"/>
      <c r="T2660" s="46"/>
      <c r="AT2660" s="13" t="s">
        <v>114</v>
      </c>
      <c r="AU2660" s="13" t="s">
        <v>66</v>
      </c>
    </row>
    <row r="2661" spans="2:65" s="1" customFormat="1" ht="16.5" customHeight="1">
      <c r="B2661" s="104"/>
      <c r="C2661" s="105" t="s">
        <v>5903</v>
      </c>
      <c r="D2661" s="105" t="s">
        <v>107</v>
      </c>
      <c r="E2661" s="106" t="s">
        <v>5904</v>
      </c>
      <c r="F2661" s="107" t="s">
        <v>5905</v>
      </c>
      <c r="G2661" s="108" t="s">
        <v>110</v>
      </c>
      <c r="H2661" s="109">
        <v>2</v>
      </c>
      <c r="I2661" s="110">
        <v>1660</v>
      </c>
      <c r="J2661" s="110">
        <f>ROUND(I2661*H2661,2)</f>
        <v>3320</v>
      </c>
      <c r="K2661" s="107" t="s">
        <v>111</v>
      </c>
      <c r="L2661" s="25"/>
      <c r="M2661" s="111" t="s">
        <v>3</v>
      </c>
      <c r="N2661" s="112" t="s">
        <v>37</v>
      </c>
      <c r="O2661" s="113">
        <v>0</v>
      </c>
      <c r="P2661" s="113">
        <f>O2661*H2661</f>
        <v>0</v>
      </c>
      <c r="Q2661" s="113">
        <v>0</v>
      </c>
      <c r="R2661" s="113">
        <f>Q2661*H2661</f>
        <v>0</v>
      </c>
      <c r="S2661" s="113">
        <v>0</v>
      </c>
      <c r="T2661" s="114">
        <f>S2661*H2661</f>
        <v>0</v>
      </c>
      <c r="AR2661" s="115" t="s">
        <v>112</v>
      </c>
      <c r="AT2661" s="115" t="s">
        <v>107</v>
      </c>
      <c r="AU2661" s="115" t="s">
        <v>66</v>
      </c>
      <c r="AY2661" s="13" t="s">
        <v>113</v>
      </c>
      <c r="BE2661" s="116">
        <f>IF(N2661="základní",J2661,0)</f>
        <v>3320</v>
      </c>
      <c r="BF2661" s="116">
        <f>IF(N2661="snížená",J2661,0)</f>
        <v>0</v>
      </c>
      <c r="BG2661" s="116">
        <f>IF(N2661="zákl. přenesená",J2661,0)</f>
        <v>0</v>
      </c>
      <c r="BH2661" s="116">
        <f>IF(N2661="sníž. přenesená",J2661,0)</f>
        <v>0</v>
      </c>
      <c r="BI2661" s="116">
        <f>IF(N2661="nulová",J2661,0)</f>
        <v>0</v>
      </c>
      <c r="BJ2661" s="13" t="s">
        <v>74</v>
      </c>
      <c r="BK2661" s="116">
        <f>ROUND(I2661*H2661,2)</f>
        <v>3320</v>
      </c>
      <c r="BL2661" s="13" t="s">
        <v>112</v>
      </c>
      <c r="BM2661" s="115" t="s">
        <v>5906</v>
      </c>
    </row>
    <row r="2662" spans="2:65" s="1" customFormat="1" ht="29.25">
      <c r="B2662" s="25"/>
      <c r="D2662" s="117" t="s">
        <v>114</v>
      </c>
      <c r="F2662" s="118" t="s">
        <v>5907</v>
      </c>
      <c r="L2662" s="25"/>
      <c r="M2662" s="119"/>
      <c r="T2662" s="46"/>
      <c r="AT2662" s="13" t="s">
        <v>114</v>
      </c>
      <c r="AU2662" s="13" t="s">
        <v>66</v>
      </c>
    </row>
    <row r="2663" spans="2:65" s="1" customFormat="1" ht="16.5" customHeight="1">
      <c r="B2663" s="104"/>
      <c r="C2663" s="105" t="s">
        <v>3016</v>
      </c>
      <c r="D2663" s="105" t="s">
        <v>107</v>
      </c>
      <c r="E2663" s="106" t="s">
        <v>5908</v>
      </c>
      <c r="F2663" s="107" t="s">
        <v>5909</v>
      </c>
      <c r="G2663" s="108" t="s">
        <v>110</v>
      </c>
      <c r="H2663" s="109">
        <v>2</v>
      </c>
      <c r="I2663" s="110">
        <v>2950</v>
      </c>
      <c r="J2663" s="110">
        <f>ROUND(I2663*H2663,2)</f>
        <v>5900</v>
      </c>
      <c r="K2663" s="107" t="s">
        <v>111</v>
      </c>
      <c r="L2663" s="25"/>
      <c r="M2663" s="111" t="s">
        <v>3</v>
      </c>
      <c r="N2663" s="112" t="s">
        <v>37</v>
      </c>
      <c r="O2663" s="113">
        <v>0</v>
      </c>
      <c r="P2663" s="113">
        <f>O2663*H2663</f>
        <v>0</v>
      </c>
      <c r="Q2663" s="113">
        <v>0</v>
      </c>
      <c r="R2663" s="113">
        <f>Q2663*H2663</f>
        <v>0</v>
      </c>
      <c r="S2663" s="113">
        <v>0</v>
      </c>
      <c r="T2663" s="114">
        <f>S2663*H2663</f>
        <v>0</v>
      </c>
      <c r="AR2663" s="115" t="s">
        <v>112</v>
      </c>
      <c r="AT2663" s="115" t="s">
        <v>107</v>
      </c>
      <c r="AU2663" s="115" t="s">
        <v>66</v>
      </c>
      <c r="AY2663" s="13" t="s">
        <v>113</v>
      </c>
      <c r="BE2663" s="116">
        <f>IF(N2663="základní",J2663,0)</f>
        <v>5900</v>
      </c>
      <c r="BF2663" s="116">
        <f>IF(N2663="snížená",J2663,0)</f>
        <v>0</v>
      </c>
      <c r="BG2663" s="116">
        <f>IF(N2663="zákl. přenesená",J2663,0)</f>
        <v>0</v>
      </c>
      <c r="BH2663" s="116">
        <f>IF(N2663="sníž. přenesená",J2663,0)</f>
        <v>0</v>
      </c>
      <c r="BI2663" s="116">
        <f>IF(N2663="nulová",J2663,0)</f>
        <v>0</v>
      </c>
      <c r="BJ2663" s="13" t="s">
        <v>74</v>
      </c>
      <c r="BK2663" s="116">
        <f>ROUND(I2663*H2663,2)</f>
        <v>5900</v>
      </c>
      <c r="BL2663" s="13" t="s">
        <v>112</v>
      </c>
      <c r="BM2663" s="115" t="s">
        <v>5910</v>
      </c>
    </row>
    <row r="2664" spans="2:65" s="1" customFormat="1" ht="19.5">
      <c r="B2664" s="25"/>
      <c r="D2664" s="117" t="s">
        <v>114</v>
      </c>
      <c r="F2664" s="118" t="s">
        <v>5911</v>
      </c>
      <c r="L2664" s="25"/>
      <c r="M2664" s="119"/>
      <c r="T2664" s="46"/>
      <c r="AT2664" s="13" t="s">
        <v>114</v>
      </c>
      <c r="AU2664" s="13" t="s">
        <v>66</v>
      </c>
    </row>
    <row r="2665" spans="2:65" s="1" customFormat="1" ht="16.5" customHeight="1">
      <c r="B2665" s="104"/>
      <c r="C2665" s="105" t="s">
        <v>5912</v>
      </c>
      <c r="D2665" s="105" t="s">
        <v>107</v>
      </c>
      <c r="E2665" s="106" t="s">
        <v>5913</v>
      </c>
      <c r="F2665" s="107" t="s">
        <v>5914</v>
      </c>
      <c r="G2665" s="108" t="s">
        <v>110</v>
      </c>
      <c r="H2665" s="109">
        <v>2</v>
      </c>
      <c r="I2665" s="110">
        <v>4520</v>
      </c>
      <c r="J2665" s="110">
        <f>ROUND(I2665*H2665,2)</f>
        <v>9040</v>
      </c>
      <c r="K2665" s="107" t="s">
        <v>111</v>
      </c>
      <c r="L2665" s="25"/>
      <c r="M2665" s="111" t="s">
        <v>3</v>
      </c>
      <c r="N2665" s="112" t="s">
        <v>37</v>
      </c>
      <c r="O2665" s="113">
        <v>0</v>
      </c>
      <c r="P2665" s="113">
        <f>O2665*H2665</f>
        <v>0</v>
      </c>
      <c r="Q2665" s="113">
        <v>0</v>
      </c>
      <c r="R2665" s="113">
        <f>Q2665*H2665</f>
        <v>0</v>
      </c>
      <c r="S2665" s="113">
        <v>0</v>
      </c>
      <c r="T2665" s="114">
        <f>S2665*H2665</f>
        <v>0</v>
      </c>
      <c r="AR2665" s="115" t="s">
        <v>112</v>
      </c>
      <c r="AT2665" s="115" t="s">
        <v>107</v>
      </c>
      <c r="AU2665" s="115" t="s">
        <v>66</v>
      </c>
      <c r="AY2665" s="13" t="s">
        <v>113</v>
      </c>
      <c r="BE2665" s="116">
        <f>IF(N2665="základní",J2665,0)</f>
        <v>9040</v>
      </c>
      <c r="BF2665" s="116">
        <f>IF(N2665="snížená",J2665,0)</f>
        <v>0</v>
      </c>
      <c r="BG2665" s="116">
        <f>IF(N2665="zákl. přenesená",J2665,0)</f>
        <v>0</v>
      </c>
      <c r="BH2665" s="116">
        <f>IF(N2665="sníž. přenesená",J2665,0)</f>
        <v>0</v>
      </c>
      <c r="BI2665" s="116">
        <f>IF(N2665="nulová",J2665,0)</f>
        <v>0</v>
      </c>
      <c r="BJ2665" s="13" t="s">
        <v>74</v>
      </c>
      <c r="BK2665" s="116">
        <f>ROUND(I2665*H2665,2)</f>
        <v>9040</v>
      </c>
      <c r="BL2665" s="13" t="s">
        <v>112</v>
      </c>
      <c r="BM2665" s="115" t="s">
        <v>5915</v>
      </c>
    </row>
    <row r="2666" spans="2:65" s="1" customFormat="1" ht="19.5">
      <c r="B2666" s="25"/>
      <c r="D2666" s="117" t="s">
        <v>114</v>
      </c>
      <c r="F2666" s="118" t="s">
        <v>5916</v>
      </c>
      <c r="L2666" s="25"/>
      <c r="M2666" s="119"/>
      <c r="T2666" s="46"/>
      <c r="AT2666" s="13" t="s">
        <v>114</v>
      </c>
      <c r="AU2666" s="13" t="s">
        <v>66</v>
      </c>
    </row>
    <row r="2667" spans="2:65" s="1" customFormat="1" ht="16.5" customHeight="1">
      <c r="B2667" s="104"/>
      <c r="C2667" s="105" t="s">
        <v>3021</v>
      </c>
      <c r="D2667" s="105" t="s">
        <v>107</v>
      </c>
      <c r="E2667" s="106" t="s">
        <v>5917</v>
      </c>
      <c r="F2667" s="107" t="s">
        <v>5918</v>
      </c>
      <c r="G2667" s="108" t="s">
        <v>110</v>
      </c>
      <c r="H2667" s="109">
        <v>2</v>
      </c>
      <c r="I2667" s="110">
        <v>32200</v>
      </c>
      <c r="J2667" s="110">
        <f>ROUND(I2667*H2667,2)</f>
        <v>64400</v>
      </c>
      <c r="K2667" s="107" t="s">
        <v>111</v>
      </c>
      <c r="L2667" s="25"/>
      <c r="M2667" s="111" t="s">
        <v>3</v>
      </c>
      <c r="N2667" s="112" t="s">
        <v>37</v>
      </c>
      <c r="O2667" s="113">
        <v>0</v>
      </c>
      <c r="P2667" s="113">
        <f>O2667*H2667</f>
        <v>0</v>
      </c>
      <c r="Q2667" s="113">
        <v>0</v>
      </c>
      <c r="R2667" s="113">
        <f>Q2667*H2667</f>
        <v>0</v>
      </c>
      <c r="S2667" s="113">
        <v>0</v>
      </c>
      <c r="T2667" s="114">
        <f>S2667*H2667</f>
        <v>0</v>
      </c>
      <c r="AR2667" s="115" t="s">
        <v>112</v>
      </c>
      <c r="AT2667" s="115" t="s">
        <v>107</v>
      </c>
      <c r="AU2667" s="115" t="s">
        <v>66</v>
      </c>
      <c r="AY2667" s="13" t="s">
        <v>113</v>
      </c>
      <c r="BE2667" s="116">
        <f>IF(N2667="základní",J2667,0)</f>
        <v>64400</v>
      </c>
      <c r="BF2667" s="116">
        <f>IF(N2667="snížená",J2667,0)</f>
        <v>0</v>
      </c>
      <c r="BG2667" s="116">
        <f>IF(N2667="zákl. přenesená",J2667,0)</f>
        <v>0</v>
      </c>
      <c r="BH2667" s="116">
        <f>IF(N2667="sníž. přenesená",J2667,0)</f>
        <v>0</v>
      </c>
      <c r="BI2667" s="116">
        <f>IF(N2667="nulová",J2667,0)</f>
        <v>0</v>
      </c>
      <c r="BJ2667" s="13" t="s">
        <v>74</v>
      </c>
      <c r="BK2667" s="116">
        <f>ROUND(I2667*H2667,2)</f>
        <v>64400</v>
      </c>
      <c r="BL2667" s="13" t="s">
        <v>112</v>
      </c>
      <c r="BM2667" s="115" t="s">
        <v>5919</v>
      </c>
    </row>
    <row r="2668" spans="2:65" s="1" customFormat="1" ht="19.5">
      <c r="B2668" s="25"/>
      <c r="D2668" s="117" t="s">
        <v>114</v>
      </c>
      <c r="F2668" s="118" t="s">
        <v>5920</v>
      </c>
      <c r="L2668" s="25"/>
      <c r="M2668" s="119"/>
      <c r="T2668" s="46"/>
      <c r="AT2668" s="13" t="s">
        <v>114</v>
      </c>
      <c r="AU2668" s="13" t="s">
        <v>66</v>
      </c>
    </row>
    <row r="2669" spans="2:65" s="1" customFormat="1" ht="16.5" customHeight="1">
      <c r="B2669" s="104"/>
      <c r="C2669" s="105" t="s">
        <v>5921</v>
      </c>
      <c r="D2669" s="105" t="s">
        <v>107</v>
      </c>
      <c r="E2669" s="106" t="s">
        <v>5922</v>
      </c>
      <c r="F2669" s="107" t="s">
        <v>5923</v>
      </c>
      <c r="G2669" s="108" t="s">
        <v>110</v>
      </c>
      <c r="H2669" s="109">
        <v>2</v>
      </c>
      <c r="I2669" s="110">
        <v>3880</v>
      </c>
      <c r="J2669" s="110">
        <f>ROUND(I2669*H2669,2)</f>
        <v>7760</v>
      </c>
      <c r="K2669" s="107" t="s">
        <v>111</v>
      </c>
      <c r="L2669" s="25"/>
      <c r="M2669" s="111" t="s">
        <v>3</v>
      </c>
      <c r="N2669" s="112" t="s">
        <v>37</v>
      </c>
      <c r="O2669" s="113">
        <v>0</v>
      </c>
      <c r="P2669" s="113">
        <f>O2669*H2669</f>
        <v>0</v>
      </c>
      <c r="Q2669" s="113">
        <v>0</v>
      </c>
      <c r="R2669" s="113">
        <f>Q2669*H2669</f>
        <v>0</v>
      </c>
      <c r="S2669" s="113">
        <v>0</v>
      </c>
      <c r="T2669" s="114">
        <f>S2669*H2669</f>
        <v>0</v>
      </c>
      <c r="AR2669" s="115" t="s">
        <v>112</v>
      </c>
      <c r="AT2669" s="115" t="s">
        <v>107</v>
      </c>
      <c r="AU2669" s="115" t="s">
        <v>66</v>
      </c>
      <c r="AY2669" s="13" t="s">
        <v>113</v>
      </c>
      <c r="BE2669" s="116">
        <f>IF(N2669="základní",J2669,0)</f>
        <v>7760</v>
      </c>
      <c r="BF2669" s="116">
        <f>IF(N2669="snížená",J2669,0)</f>
        <v>0</v>
      </c>
      <c r="BG2669" s="116">
        <f>IF(N2669="zákl. přenesená",J2669,0)</f>
        <v>0</v>
      </c>
      <c r="BH2669" s="116">
        <f>IF(N2669="sníž. přenesená",J2669,0)</f>
        <v>0</v>
      </c>
      <c r="BI2669" s="116">
        <f>IF(N2669="nulová",J2669,0)</f>
        <v>0</v>
      </c>
      <c r="BJ2669" s="13" t="s">
        <v>74</v>
      </c>
      <c r="BK2669" s="116">
        <f>ROUND(I2669*H2669,2)</f>
        <v>7760</v>
      </c>
      <c r="BL2669" s="13" t="s">
        <v>112</v>
      </c>
      <c r="BM2669" s="115" t="s">
        <v>5924</v>
      </c>
    </row>
    <row r="2670" spans="2:65" s="1" customFormat="1" ht="19.5">
      <c r="B2670" s="25"/>
      <c r="D2670" s="117" t="s">
        <v>114</v>
      </c>
      <c r="F2670" s="118" t="s">
        <v>5925</v>
      </c>
      <c r="L2670" s="25"/>
      <c r="M2670" s="119"/>
      <c r="T2670" s="46"/>
      <c r="AT2670" s="13" t="s">
        <v>114</v>
      </c>
      <c r="AU2670" s="13" t="s">
        <v>66</v>
      </c>
    </row>
    <row r="2671" spans="2:65" s="1" customFormat="1" ht="16.5" customHeight="1">
      <c r="B2671" s="104"/>
      <c r="C2671" s="105" t="s">
        <v>3025</v>
      </c>
      <c r="D2671" s="105" t="s">
        <v>107</v>
      </c>
      <c r="E2671" s="106" t="s">
        <v>5926</v>
      </c>
      <c r="F2671" s="107" t="s">
        <v>5927</v>
      </c>
      <c r="G2671" s="108" t="s">
        <v>110</v>
      </c>
      <c r="H2671" s="109">
        <v>2</v>
      </c>
      <c r="I2671" s="110">
        <v>6180</v>
      </c>
      <c r="J2671" s="110">
        <f>ROUND(I2671*H2671,2)</f>
        <v>12360</v>
      </c>
      <c r="K2671" s="107" t="s">
        <v>111</v>
      </c>
      <c r="L2671" s="25"/>
      <c r="M2671" s="111" t="s">
        <v>3</v>
      </c>
      <c r="N2671" s="112" t="s">
        <v>37</v>
      </c>
      <c r="O2671" s="113">
        <v>0</v>
      </c>
      <c r="P2671" s="113">
        <f>O2671*H2671</f>
        <v>0</v>
      </c>
      <c r="Q2671" s="113">
        <v>0</v>
      </c>
      <c r="R2671" s="113">
        <f>Q2671*H2671</f>
        <v>0</v>
      </c>
      <c r="S2671" s="113">
        <v>0</v>
      </c>
      <c r="T2671" s="114">
        <f>S2671*H2671</f>
        <v>0</v>
      </c>
      <c r="AR2671" s="115" t="s">
        <v>112</v>
      </c>
      <c r="AT2671" s="115" t="s">
        <v>107</v>
      </c>
      <c r="AU2671" s="115" t="s">
        <v>66</v>
      </c>
      <c r="AY2671" s="13" t="s">
        <v>113</v>
      </c>
      <c r="BE2671" s="116">
        <f>IF(N2671="základní",J2671,0)</f>
        <v>12360</v>
      </c>
      <c r="BF2671" s="116">
        <f>IF(N2671="snížená",J2671,0)</f>
        <v>0</v>
      </c>
      <c r="BG2671" s="116">
        <f>IF(N2671="zákl. přenesená",J2671,0)</f>
        <v>0</v>
      </c>
      <c r="BH2671" s="116">
        <f>IF(N2671="sníž. přenesená",J2671,0)</f>
        <v>0</v>
      </c>
      <c r="BI2671" s="116">
        <f>IF(N2671="nulová",J2671,0)</f>
        <v>0</v>
      </c>
      <c r="BJ2671" s="13" t="s">
        <v>74</v>
      </c>
      <c r="BK2671" s="116">
        <f>ROUND(I2671*H2671,2)</f>
        <v>12360</v>
      </c>
      <c r="BL2671" s="13" t="s">
        <v>112</v>
      </c>
      <c r="BM2671" s="115" t="s">
        <v>5928</v>
      </c>
    </row>
    <row r="2672" spans="2:65" s="1" customFormat="1" ht="19.5">
      <c r="B2672" s="25"/>
      <c r="D2672" s="117" t="s">
        <v>114</v>
      </c>
      <c r="F2672" s="118" t="s">
        <v>5929</v>
      </c>
      <c r="L2672" s="25"/>
      <c r="M2672" s="119"/>
      <c r="T2672" s="46"/>
      <c r="AT2672" s="13" t="s">
        <v>114</v>
      </c>
      <c r="AU2672" s="13" t="s">
        <v>66</v>
      </c>
    </row>
    <row r="2673" spans="2:65" s="1" customFormat="1" ht="16.5" customHeight="1">
      <c r="B2673" s="104"/>
      <c r="C2673" s="105" t="s">
        <v>5930</v>
      </c>
      <c r="D2673" s="105" t="s">
        <v>107</v>
      </c>
      <c r="E2673" s="106" t="s">
        <v>5931</v>
      </c>
      <c r="F2673" s="107" t="s">
        <v>5932</v>
      </c>
      <c r="G2673" s="108" t="s">
        <v>409</v>
      </c>
      <c r="H2673" s="109">
        <v>100</v>
      </c>
      <c r="I2673" s="110">
        <v>1260</v>
      </c>
      <c r="J2673" s="110">
        <f>ROUND(I2673*H2673,2)</f>
        <v>126000</v>
      </c>
      <c r="K2673" s="107" t="s">
        <v>111</v>
      </c>
      <c r="L2673" s="25"/>
      <c r="M2673" s="111" t="s">
        <v>3</v>
      </c>
      <c r="N2673" s="112" t="s">
        <v>37</v>
      </c>
      <c r="O2673" s="113">
        <v>0</v>
      </c>
      <c r="P2673" s="113">
        <f>O2673*H2673</f>
        <v>0</v>
      </c>
      <c r="Q2673" s="113">
        <v>0</v>
      </c>
      <c r="R2673" s="113">
        <f>Q2673*H2673</f>
        <v>0</v>
      </c>
      <c r="S2673" s="113">
        <v>0</v>
      </c>
      <c r="T2673" s="114">
        <f>S2673*H2673</f>
        <v>0</v>
      </c>
      <c r="AR2673" s="115" t="s">
        <v>112</v>
      </c>
      <c r="AT2673" s="115" t="s">
        <v>107</v>
      </c>
      <c r="AU2673" s="115" t="s">
        <v>66</v>
      </c>
      <c r="AY2673" s="13" t="s">
        <v>113</v>
      </c>
      <c r="BE2673" s="116">
        <f>IF(N2673="základní",J2673,0)</f>
        <v>126000</v>
      </c>
      <c r="BF2673" s="116">
        <f>IF(N2673="snížená",J2673,0)</f>
        <v>0</v>
      </c>
      <c r="BG2673" s="116">
        <f>IF(N2673="zákl. přenesená",J2673,0)</f>
        <v>0</v>
      </c>
      <c r="BH2673" s="116">
        <f>IF(N2673="sníž. přenesená",J2673,0)</f>
        <v>0</v>
      </c>
      <c r="BI2673" s="116">
        <f>IF(N2673="nulová",J2673,0)</f>
        <v>0</v>
      </c>
      <c r="BJ2673" s="13" t="s">
        <v>74</v>
      </c>
      <c r="BK2673" s="116">
        <f>ROUND(I2673*H2673,2)</f>
        <v>126000</v>
      </c>
      <c r="BL2673" s="13" t="s">
        <v>112</v>
      </c>
      <c r="BM2673" s="115" t="s">
        <v>5933</v>
      </c>
    </row>
    <row r="2674" spans="2:65" s="1" customFormat="1" ht="19.5">
      <c r="B2674" s="25"/>
      <c r="D2674" s="117" t="s">
        <v>114</v>
      </c>
      <c r="F2674" s="118" t="s">
        <v>5934</v>
      </c>
      <c r="L2674" s="25"/>
      <c r="M2674" s="119"/>
      <c r="T2674" s="46"/>
      <c r="AT2674" s="13" t="s">
        <v>114</v>
      </c>
      <c r="AU2674" s="13" t="s">
        <v>66</v>
      </c>
    </row>
    <row r="2675" spans="2:65" s="1" customFormat="1" ht="16.5" customHeight="1">
      <c r="B2675" s="104"/>
      <c r="C2675" s="105" t="s">
        <v>3030</v>
      </c>
      <c r="D2675" s="105" t="s">
        <v>107</v>
      </c>
      <c r="E2675" s="106" t="s">
        <v>5935</v>
      </c>
      <c r="F2675" s="107" t="s">
        <v>5936</v>
      </c>
      <c r="G2675" s="108" t="s">
        <v>409</v>
      </c>
      <c r="H2675" s="109">
        <v>100</v>
      </c>
      <c r="I2675" s="110">
        <v>1340</v>
      </c>
      <c r="J2675" s="110">
        <f>ROUND(I2675*H2675,2)</f>
        <v>134000</v>
      </c>
      <c r="K2675" s="107" t="s">
        <v>111</v>
      </c>
      <c r="L2675" s="25"/>
      <c r="M2675" s="111" t="s">
        <v>3</v>
      </c>
      <c r="N2675" s="112" t="s">
        <v>37</v>
      </c>
      <c r="O2675" s="113">
        <v>0</v>
      </c>
      <c r="P2675" s="113">
        <f>O2675*H2675</f>
        <v>0</v>
      </c>
      <c r="Q2675" s="113">
        <v>0</v>
      </c>
      <c r="R2675" s="113">
        <f>Q2675*H2675</f>
        <v>0</v>
      </c>
      <c r="S2675" s="113">
        <v>0</v>
      </c>
      <c r="T2675" s="114">
        <f>S2675*H2675</f>
        <v>0</v>
      </c>
      <c r="AR2675" s="115" t="s">
        <v>112</v>
      </c>
      <c r="AT2675" s="115" t="s">
        <v>107</v>
      </c>
      <c r="AU2675" s="115" t="s">
        <v>66</v>
      </c>
      <c r="AY2675" s="13" t="s">
        <v>113</v>
      </c>
      <c r="BE2675" s="116">
        <f>IF(N2675="základní",J2675,0)</f>
        <v>134000</v>
      </c>
      <c r="BF2675" s="116">
        <f>IF(N2675="snížená",J2675,0)</f>
        <v>0</v>
      </c>
      <c r="BG2675" s="116">
        <f>IF(N2675="zákl. přenesená",J2675,0)</f>
        <v>0</v>
      </c>
      <c r="BH2675" s="116">
        <f>IF(N2675="sníž. přenesená",J2675,0)</f>
        <v>0</v>
      </c>
      <c r="BI2675" s="116">
        <f>IF(N2675="nulová",J2675,0)</f>
        <v>0</v>
      </c>
      <c r="BJ2675" s="13" t="s">
        <v>74</v>
      </c>
      <c r="BK2675" s="116">
        <f>ROUND(I2675*H2675,2)</f>
        <v>134000</v>
      </c>
      <c r="BL2675" s="13" t="s">
        <v>112</v>
      </c>
      <c r="BM2675" s="115" t="s">
        <v>5937</v>
      </c>
    </row>
    <row r="2676" spans="2:65" s="1" customFormat="1" ht="19.5">
      <c r="B2676" s="25"/>
      <c r="D2676" s="117" t="s">
        <v>114</v>
      </c>
      <c r="F2676" s="118" t="s">
        <v>5938</v>
      </c>
      <c r="L2676" s="25"/>
      <c r="M2676" s="119"/>
      <c r="T2676" s="46"/>
      <c r="AT2676" s="13" t="s">
        <v>114</v>
      </c>
      <c r="AU2676" s="13" t="s">
        <v>66</v>
      </c>
    </row>
    <row r="2677" spans="2:65" s="1" customFormat="1" ht="16.5" customHeight="1">
      <c r="B2677" s="104"/>
      <c r="C2677" s="105" t="s">
        <v>5939</v>
      </c>
      <c r="D2677" s="105" t="s">
        <v>107</v>
      </c>
      <c r="E2677" s="106" t="s">
        <v>5940</v>
      </c>
      <c r="F2677" s="107" t="s">
        <v>5941</v>
      </c>
      <c r="G2677" s="108" t="s">
        <v>409</v>
      </c>
      <c r="H2677" s="109">
        <v>100</v>
      </c>
      <c r="I2677" s="110">
        <v>1940</v>
      </c>
      <c r="J2677" s="110">
        <f>ROUND(I2677*H2677,2)</f>
        <v>194000</v>
      </c>
      <c r="K2677" s="107" t="s">
        <v>111</v>
      </c>
      <c r="L2677" s="25"/>
      <c r="M2677" s="111" t="s">
        <v>3</v>
      </c>
      <c r="N2677" s="112" t="s">
        <v>37</v>
      </c>
      <c r="O2677" s="113">
        <v>0</v>
      </c>
      <c r="P2677" s="113">
        <f>O2677*H2677</f>
        <v>0</v>
      </c>
      <c r="Q2677" s="113">
        <v>0</v>
      </c>
      <c r="R2677" s="113">
        <f>Q2677*H2677</f>
        <v>0</v>
      </c>
      <c r="S2677" s="113">
        <v>0</v>
      </c>
      <c r="T2677" s="114">
        <f>S2677*H2677</f>
        <v>0</v>
      </c>
      <c r="AR2677" s="115" t="s">
        <v>112</v>
      </c>
      <c r="AT2677" s="115" t="s">
        <v>107</v>
      </c>
      <c r="AU2677" s="115" t="s">
        <v>66</v>
      </c>
      <c r="AY2677" s="13" t="s">
        <v>113</v>
      </c>
      <c r="BE2677" s="116">
        <f>IF(N2677="základní",J2677,0)</f>
        <v>194000</v>
      </c>
      <c r="BF2677" s="116">
        <f>IF(N2677="snížená",J2677,0)</f>
        <v>0</v>
      </c>
      <c r="BG2677" s="116">
        <f>IF(N2677="zákl. přenesená",J2677,0)</f>
        <v>0</v>
      </c>
      <c r="BH2677" s="116">
        <f>IF(N2677="sníž. přenesená",J2677,0)</f>
        <v>0</v>
      </c>
      <c r="BI2677" s="116">
        <f>IF(N2677="nulová",J2677,0)</f>
        <v>0</v>
      </c>
      <c r="BJ2677" s="13" t="s">
        <v>74</v>
      </c>
      <c r="BK2677" s="116">
        <f>ROUND(I2677*H2677,2)</f>
        <v>194000</v>
      </c>
      <c r="BL2677" s="13" t="s">
        <v>112</v>
      </c>
      <c r="BM2677" s="115" t="s">
        <v>5942</v>
      </c>
    </row>
    <row r="2678" spans="2:65" s="1" customFormat="1" ht="19.5">
      <c r="B2678" s="25"/>
      <c r="D2678" s="117" t="s">
        <v>114</v>
      </c>
      <c r="F2678" s="118" t="s">
        <v>5943</v>
      </c>
      <c r="L2678" s="25"/>
      <c r="M2678" s="119"/>
      <c r="T2678" s="46"/>
      <c r="AT2678" s="13" t="s">
        <v>114</v>
      </c>
      <c r="AU2678" s="13" t="s">
        <v>66</v>
      </c>
    </row>
    <row r="2679" spans="2:65" s="1" customFormat="1" ht="16.5" customHeight="1">
      <c r="B2679" s="104"/>
      <c r="C2679" s="105" t="s">
        <v>3034</v>
      </c>
      <c r="D2679" s="105" t="s">
        <v>107</v>
      </c>
      <c r="E2679" s="106" t="s">
        <v>5944</v>
      </c>
      <c r="F2679" s="107" t="s">
        <v>5945</v>
      </c>
      <c r="G2679" s="108" t="s">
        <v>409</v>
      </c>
      <c r="H2679" s="109">
        <v>200</v>
      </c>
      <c r="I2679" s="110">
        <v>3370</v>
      </c>
      <c r="J2679" s="110">
        <f>ROUND(I2679*H2679,2)</f>
        <v>674000</v>
      </c>
      <c r="K2679" s="107" t="s">
        <v>111</v>
      </c>
      <c r="L2679" s="25"/>
      <c r="M2679" s="111" t="s">
        <v>3</v>
      </c>
      <c r="N2679" s="112" t="s">
        <v>37</v>
      </c>
      <c r="O2679" s="113">
        <v>0</v>
      </c>
      <c r="P2679" s="113">
        <f>O2679*H2679</f>
        <v>0</v>
      </c>
      <c r="Q2679" s="113">
        <v>0</v>
      </c>
      <c r="R2679" s="113">
        <f>Q2679*H2679</f>
        <v>0</v>
      </c>
      <c r="S2679" s="113">
        <v>0</v>
      </c>
      <c r="T2679" s="114">
        <f>S2679*H2679</f>
        <v>0</v>
      </c>
      <c r="AR2679" s="115" t="s">
        <v>112</v>
      </c>
      <c r="AT2679" s="115" t="s">
        <v>107</v>
      </c>
      <c r="AU2679" s="115" t="s">
        <v>66</v>
      </c>
      <c r="AY2679" s="13" t="s">
        <v>113</v>
      </c>
      <c r="BE2679" s="116">
        <f>IF(N2679="základní",J2679,0)</f>
        <v>674000</v>
      </c>
      <c r="BF2679" s="116">
        <f>IF(N2679="snížená",J2679,0)</f>
        <v>0</v>
      </c>
      <c r="BG2679" s="116">
        <f>IF(N2679="zákl. přenesená",J2679,0)</f>
        <v>0</v>
      </c>
      <c r="BH2679" s="116">
        <f>IF(N2679="sníž. přenesená",J2679,0)</f>
        <v>0</v>
      </c>
      <c r="BI2679" s="116">
        <f>IF(N2679="nulová",J2679,0)</f>
        <v>0</v>
      </c>
      <c r="BJ2679" s="13" t="s">
        <v>74</v>
      </c>
      <c r="BK2679" s="116">
        <f>ROUND(I2679*H2679,2)</f>
        <v>674000</v>
      </c>
      <c r="BL2679" s="13" t="s">
        <v>112</v>
      </c>
      <c r="BM2679" s="115" t="s">
        <v>5946</v>
      </c>
    </row>
    <row r="2680" spans="2:65" s="1" customFormat="1" ht="19.5">
      <c r="B2680" s="25"/>
      <c r="D2680" s="117" t="s">
        <v>114</v>
      </c>
      <c r="F2680" s="118" t="s">
        <v>5947</v>
      </c>
      <c r="L2680" s="25"/>
      <c r="M2680" s="119"/>
      <c r="T2680" s="46"/>
      <c r="AT2680" s="13" t="s">
        <v>114</v>
      </c>
      <c r="AU2680" s="13" t="s">
        <v>66</v>
      </c>
    </row>
    <row r="2681" spans="2:65" s="1" customFormat="1" ht="16.5" customHeight="1">
      <c r="B2681" s="104"/>
      <c r="C2681" s="105" t="s">
        <v>5948</v>
      </c>
      <c r="D2681" s="105" t="s">
        <v>107</v>
      </c>
      <c r="E2681" s="106" t="s">
        <v>5949</v>
      </c>
      <c r="F2681" s="107" t="s">
        <v>5950</v>
      </c>
      <c r="G2681" s="108" t="s">
        <v>409</v>
      </c>
      <c r="H2681" s="109">
        <v>200</v>
      </c>
      <c r="I2681" s="110">
        <v>402</v>
      </c>
      <c r="J2681" s="110">
        <f>ROUND(I2681*H2681,2)</f>
        <v>80400</v>
      </c>
      <c r="K2681" s="107" t="s">
        <v>111</v>
      </c>
      <c r="L2681" s="25"/>
      <c r="M2681" s="111" t="s">
        <v>3</v>
      </c>
      <c r="N2681" s="112" t="s">
        <v>37</v>
      </c>
      <c r="O2681" s="113">
        <v>0</v>
      </c>
      <c r="P2681" s="113">
        <f>O2681*H2681</f>
        <v>0</v>
      </c>
      <c r="Q2681" s="113">
        <v>0</v>
      </c>
      <c r="R2681" s="113">
        <f>Q2681*H2681</f>
        <v>0</v>
      </c>
      <c r="S2681" s="113">
        <v>0</v>
      </c>
      <c r="T2681" s="114">
        <f>S2681*H2681</f>
        <v>0</v>
      </c>
      <c r="AR2681" s="115" t="s">
        <v>112</v>
      </c>
      <c r="AT2681" s="115" t="s">
        <v>107</v>
      </c>
      <c r="AU2681" s="115" t="s">
        <v>66</v>
      </c>
      <c r="AY2681" s="13" t="s">
        <v>113</v>
      </c>
      <c r="BE2681" s="116">
        <f>IF(N2681="základní",J2681,0)</f>
        <v>80400</v>
      </c>
      <c r="BF2681" s="116">
        <f>IF(N2681="snížená",J2681,0)</f>
        <v>0</v>
      </c>
      <c r="BG2681" s="116">
        <f>IF(N2681="zákl. přenesená",J2681,0)</f>
        <v>0</v>
      </c>
      <c r="BH2681" s="116">
        <f>IF(N2681="sníž. přenesená",J2681,0)</f>
        <v>0</v>
      </c>
      <c r="BI2681" s="116">
        <f>IF(N2681="nulová",J2681,0)</f>
        <v>0</v>
      </c>
      <c r="BJ2681" s="13" t="s">
        <v>74</v>
      </c>
      <c r="BK2681" s="116">
        <f>ROUND(I2681*H2681,2)</f>
        <v>80400</v>
      </c>
      <c r="BL2681" s="13" t="s">
        <v>112</v>
      </c>
      <c r="BM2681" s="115" t="s">
        <v>5951</v>
      </c>
    </row>
    <row r="2682" spans="2:65" s="1" customFormat="1" ht="19.5">
      <c r="B2682" s="25"/>
      <c r="D2682" s="117" t="s">
        <v>114</v>
      </c>
      <c r="F2682" s="118" t="s">
        <v>5952</v>
      </c>
      <c r="L2682" s="25"/>
      <c r="M2682" s="119"/>
      <c r="T2682" s="46"/>
      <c r="AT2682" s="13" t="s">
        <v>114</v>
      </c>
      <c r="AU2682" s="13" t="s">
        <v>66</v>
      </c>
    </row>
    <row r="2683" spans="2:65" s="1" customFormat="1" ht="16.5" customHeight="1">
      <c r="B2683" s="104"/>
      <c r="C2683" s="105" t="s">
        <v>3039</v>
      </c>
      <c r="D2683" s="105" t="s">
        <v>107</v>
      </c>
      <c r="E2683" s="106" t="s">
        <v>5953</v>
      </c>
      <c r="F2683" s="107" t="s">
        <v>5954</v>
      </c>
      <c r="G2683" s="108" t="s">
        <v>409</v>
      </c>
      <c r="H2683" s="109">
        <v>200</v>
      </c>
      <c r="I2683" s="110">
        <v>464</v>
      </c>
      <c r="J2683" s="110">
        <f>ROUND(I2683*H2683,2)</f>
        <v>92800</v>
      </c>
      <c r="K2683" s="107" t="s">
        <v>111</v>
      </c>
      <c r="L2683" s="25"/>
      <c r="M2683" s="111" t="s">
        <v>3</v>
      </c>
      <c r="N2683" s="112" t="s">
        <v>37</v>
      </c>
      <c r="O2683" s="113">
        <v>0</v>
      </c>
      <c r="P2683" s="113">
        <f>O2683*H2683</f>
        <v>0</v>
      </c>
      <c r="Q2683" s="113">
        <v>0</v>
      </c>
      <c r="R2683" s="113">
        <f>Q2683*H2683</f>
        <v>0</v>
      </c>
      <c r="S2683" s="113">
        <v>0</v>
      </c>
      <c r="T2683" s="114">
        <f>S2683*H2683</f>
        <v>0</v>
      </c>
      <c r="AR2683" s="115" t="s">
        <v>112</v>
      </c>
      <c r="AT2683" s="115" t="s">
        <v>107</v>
      </c>
      <c r="AU2683" s="115" t="s">
        <v>66</v>
      </c>
      <c r="AY2683" s="13" t="s">
        <v>113</v>
      </c>
      <c r="BE2683" s="116">
        <f>IF(N2683="základní",J2683,0)</f>
        <v>92800</v>
      </c>
      <c r="BF2683" s="116">
        <f>IF(N2683="snížená",J2683,0)</f>
        <v>0</v>
      </c>
      <c r="BG2683" s="116">
        <f>IF(N2683="zákl. přenesená",J2683,0)</f>
        <v>0</v>
      </c>
      <c r="BH2683" s="116">
        <f>IF(N2683="sníž. přenesená",J2683,0)</f>
        <v>0</v>
      </c>
      <c r="BI2683" s="116">
        <f>IF(N2683="nulová",J2683,0)</f>
        <v>0</v>
      </c>
      <c r="BJ2683" s="13" t="s">
        <v>74</v>
      </c>
      <c r="BK2683" s="116">
        <f>ROUND(I2683*H2683,2)</f>
        <v>92800</v>
      </c>
      <c r="BL2683" s="13" t="s">
        <v>112</v>
      </c>
      <c r="BM2683" s="115" t="s">
        <v>5955</v>
      </c>
    </row>
    <row r="2684" spans="2:65" s="1" customFormat="1" ht="19.5">
      <c r="B2684" s="25"/>
      <c r="D2684" s="117" t="s">
        <v>114</v>
      </c>
      <c r="F2684" s="118" t="s">
        <v>5956</v>
      </c>
      <c r="L2684" s="25"/>
      <c r="M2684" s="119"/>
      <c r="T2684" s="46"/>
      <c r="AT2684" s="13" t="s">
        <v>114</v>
      </c>
      <c r="AU2684" s="13" t="s">
        <v>66</v>
      </c>
    </row>
    <row r="2685" spans="2:65" s="1" customFormat="1" ht="16.5" customHeight="1">
      <c r="B2685" s="104"/>
      <c r="C2685" s="105" t="s">
        <v>5957</v>
      </c>
      <c r="D2685" s="105" t="s">
        <v>107</v>
      </c>
      <c r="E2685" s="106" t="s">
        <v>5958</v>
      </c>
      <c r="F2685" s="107" t="s">
        <v>5959</v>
      </c>
      <c r="G2685" s="108" t="s">
        <v>409</v>
      </c>
      <c r="H2685" s="109">
        <v>200</v>
      </c>
      <c r="I2685" s="110">
        <v>701</v>
      </c>
      <c r="J2685" s="110">
        <f>ROUND(I2685*H2685,2)</f>
        <v>140200</v>
      </c>
      <c r="K2685" s="107" t="s">
        <v>111</v>
      </c>
      <c r="L2685" s="25"/>
      <c r="M2685" s="111" t="s">
        <v>3</v>
      </c>
      <c r="N2685" s="112" t="s">
        <v>37</v>
      </c>
      <c r="O2685" s="113">
        <v>0</v>
      </c>
      <c r="P2685" s="113">
        <f>O2685*H2685</f>
        <v>0</v>
      </c>
      <c r="Q2685" s="113">
        <v>0</v>
      </c>
      <c r="R2685" s="113">
        <f>Q2685*H2685</f>
        <v>0</v>
      </c>
      <c r="S2685" s="113">
        <v>0</v>
      </c>
      <c r="T2685" s="114">
        <f>S2685*H2685</f>
        <v>0</v>
      </c>
      <c r="AR2685" s="115" t="s">
        <v>112</v>
      </c>
      <c r="AT2685" s="115" t="s">
        <v>107</v>
      </c>
      <c r="AU2685" s="115" t="s">
        <v>66</v>
      </c>
      <c r="AY2685" s="13" t="s">
        <v>113</v>
      </c>
      <c r="BE2685" s="116">
        <f>IF(N2685="základní",J2685,0)</f>
        <v>140200</v>
      </c>
      <c r="BF2685" s="116">
        <f>IF(N2685="snížená",J2685,0)</f>
        <v>0</v>
      </c>
      <c r="BG2685" s="116">
        <f>IF(N2685="zákl. přenesená",J2685,0)</f>
        <v>0</v>
      </c>
      <c r="BH2685" s="116">
        <f>IF(N2685="sníž. přenesená",J2685,0)</f>
        <v>0</v>
      </c>
      <c r="BI2685" s="116">
        <f>IF(N2685="nulová",J2685,0)</f>
        <v>0</v>
      </c>
      <c r="BJ2685" s="13" t="s">
        <v>74</v>
      </c>
      <c r="BK2685" s="116">
        <f>ROUND(I2685*H2685,2)</f>
        <v>140200</v>
      </c>
      <c r="BL2685" s="13" t="s">
        <v>112</v>
      </c>
      <c r="BM2685" s="115" t="s">
        <v>5960</v>
      </c>
    </row>
    <row r="2686" spans="2:65" s="1" customFormat="1" ht="19.5">
      <c r="B2686" s="25"/>
      <c r="D2686" s="117" t="s">
        <v>114</v>
      </c>
      <c r="F2686" s="118" t="s">
        <v>5961</v>
      </c>
      <c r="L2686" s="25"/>
      <c r="M2686" s="119"/>
      <c r="T2686" s="46"/>
      <c r="AT2686" s="13" t="s">
        <v>114</v>
      </c>
      <c r="AU2686" s="13" t="s">
        <v>66</v>
      </c>
    </row>
    <row r="2687" spans="2:65" s="1" customFormat="1" ht="16.5" customHeight="1">
      <c r="B2687" s="104"/>
      <c r="C2687" s="105" t="s">
        <v>3043</v>
      </c>
      <c r="D2687" s="105" t="s">
        <v>107</v>
      </c>
      <c r="E2687" s="106" t="s">
        <v>5962</v>
      </c>
      <c r="F2687" s="107" t="s">
        <v>5963</v>
      </c>
      <c r="G2687" s="108" t="s">
        <v>409</v>
      </c>
      <c r="H2687" s="109">
        <v>200</v>
      </c>
      <c r="I2687" s="110">
        <v>859</v>
      </c>
      <c r="J2687" s="110">
        <f>ROUND(I2687*H2687,2)</f>
        <v>171800</v>
      </c>
      <c r="K2687" s="107" t="s">
        <v>111</v>
      </c>
      <c r="L2687" s="25"/>
      <c r="M2687" s="111" t="s">
        <v>3</v>
      </c>
      <c r="N2687" s="112" t="s">
        <v>37</v>
      </c>
      <c r="O2687" s="113">
        <v>0</v>
      </c>
      <c r="P2687" s="113">
        <f>O2687*H2687</f>
        <v>0</v>
      </c>
      <c r="Q2687" s="113">
        <v>0</v>
      </c>
      <c r="R2687" s="113">
        <f>Q2687*H2687</f>
        <v>0</v>
      </c>
      <c r="S2687" s="113">
        <v>0</v>
      </c>
      <c r="T2687" s="114">
        <f>S2687*H2687</f>
        <v>0</v>
      </c>
      <c r="AR2687" s="115" t="s">
        <v>112</v>
      </c>
      <c r="AT2687" s="115" t="s">
        <v>107</v>
      </c>
      <c r="AU2687" s="115" t="s">
        <v>66</v>
      </c>
      <c r="AY2687" s="13" t="s">
        <v>113</v>
      </c>
      <c r="BE2687" s="116">
        <f>IF(N2687="základní",J2687,0)</f>
        <v>171800</v>
      </c>
      <c r="BF2687" s="116">
        <f>IF(N2687="snížená",J2687,0)</f>
        <v>0</v>
      </c>
      <c r="BG2687" s="116">
        <f>IF(N2687="zákl. přenesená",J2687,0)</f>
        <v>0</v>
      </c>
      <c r="BH2687" s="116">
        <f>IF(N2687="sníž. přenesená",J2687,0)</f>
        <v>0</v>
      </c>
      <c r="BI2687" s="116">
        <f>IF(N2687="nulová",J2687,0)</f>
        <v>0</v>
      </c>
      <c r="BJ2687" s="13" t="s">
        <v>74</v>
      </c>
      <c r="BK2687" s="116">
        <f>ROUND(I2687*H2687,2)</f>
        <v>171800</v>
      </c>
      <c r="BL2687" s="13" t="s">
        <v>112</v>
      </c>
      <c r="BM2687" s="115" t="s">
        <v>5964</v>
      </c>
    </row>
    <row r="2688" spans="2:65" s="1" customFormat="1" ht="19.5">
      <c r="B2688" s="25"/>
      <c r="D2688" s="117" t="s">
        <v>114</v>
      </c>
      <c r="F2688" s="118" t="s">
        <v>5965</v>
      </c>
      <c r="L2688" s="25"/>
      <c r="M2688" s="119"/>
      <c r="T2688" s="46"/>
      <c r="AT2688" s="13" t="s">
        <v>114</v>
      </c>
      <c r="AU2688" s="13" t="s">
        <v>66</v>
      </c>
    </row>
    <row r="2689" spans="2:65" s="1" customFormat="1" ht="16.5" customHeight="1">
      <c r="B2689" s="104"/>
      <c r="C2689" s="105" t="s">
        <v>5966</v>
      </c>
      <c r="D2689" s="105" t="s">
        <v>107</v>
      </c>
      <c r="E2689" s="106" t="s">
        <v>5967</v>
      </c>
      <c r="F2689" s="107" t="s">
        <v>5968</v>
      </c>
      <c r="G2689" s="108" t="s">
        <v>135</v>
      </c>
      <c r="H2689" s="109">
        <v>200</v>
      </c>
      <c r="I2689" s="110">
        <v>119</v>
      </c>
      <c r="J2689" s="110">
        <f>ROUND(I2689*H2689,2)</f>
        <v>23800</v>
      </c>
      <c r="K2689" s="107" t="s">
        <v>111</v>
      </c>
      <c r="L2689" s="25"/>
      <c r="M2689" s="111" t="s">
        <v>3</v>
      </c>
      <c r="N2689" s="112" t="s">
        <v>37</v>
      </c>
      <c r="O2689" s="113">
        <v>0</v>
      </c>
      <c r="P2689" s="113">
        <f>O2689*H2689</f>
        <v>0</v>
      </c>
      <c r="Q2689" s="113">
        <v>0</v>
      </c>
      <c r="R2689" s="113">
        <f>Q2689*H2689</f>
        <v>0</v>
      </c>
      <c r="S2689" s="113">
        <v>0</v>
      </c>
      <c r="T2689" s="114">
        <f>S2689*H2689</f>
        <v>0</v>
      </c>
      <c r="AR2689" s="115" t="s">
        <v>112</v>
      </c>
      <c r="AT2689" s="115" t="s">
        <v>107</v>
      </c>
      <c r="AU2689" s="115" t="s">
        <v>66</v>
      </c>
      <c r="AY2689" s="13" t="s">
        <v>113</v>
      </c>
      <c r="BE2689" s="116">
        <f>IF(N2689="základní",J2689,0)</f>
        <v>23800</v>
      </c>
      <c r="BF2689" s="116">
        <f>IF(N2689="snížená",J2689,0)</f>
        <v>0</v>
      </c>
      <c r="BG2689" s="116">
        <f>IF(N2689="zákl. přenesená",J2689,0)</f>
        <v>0</v>
      </c>
      <c r="BH2689" s="116">
        <f>IF(N2689="sníž. přenesená",J2689,0)</f>
        <v>0</v>
      </c>
      <c r="BI2689" s="116">
        <f>IF(N2689="nulová",J2689,0)</f>
        <v>0</v>
      </c>
      <c r="BJ2689" s="13" t="s">
        <v>74</v>
      </c>
      <c r="BK2689" s="116">
        <f>ROUND(I2689*H2689,2)</f>
        <v>23800</v>
      </c>
      <c r="BL2689" s="13" t="s">
        <v>112</v>
      </c>
      <c r="BM2689" s="115" t="s">
        <v>5969</v>
      </c>
    </row>
    <row r="2690" spans="2:65" s="1" customFormat="1" ht="19.5">
      <c r="B2690" s="25"/>
      <c r="D2690" s="117" t="s">
        <v>114</v>
      </c>
      <c r="F2690" s="118" t="s">
        <v>5970</v>
      </c>
      <c r="L2690" s="25"/>
      <c r="M2690" s="119"/>
      <c r="T2690" s="46"/>
      <c r="AT2690" s="13" t="s">
        <v>114</v>
      </c>
      <c r="AU2690" s="13" t="s">
        <v>66</v>
      </c>
    </row>
    <row r="2691" spans="2:65" s="1" customFormat="1" ht="16.5" customHeight="1">
      <c r="B2691" s="104"/>
      <c r="C2691" s="105" t="s">
        <v>3048</v>
      </c>
      <c r="D2691" s="105" t="s">
        <v>107</v>
      </c>
      <c r="E2691" s="106" t="s">
        <v>5971</v>
      </c>
      <c r="F2691" s="107" t="s">
        <v>5972</v>
      </c>
      <c r="G2691" s="108" t="s">
        <v>135</v>
      </c>
      <c r="H2691" s="109">
        <v>200</v>
      </c>
      <c r="I2691" s="110">
        <v>192</v>
      </c>
      <c r="J2691" s="110">
        <f>ROUND(I2691*H2691,2)</f>
        <v>38400</v>
      </c>
      <c r="K2691" s="107" t="s">
        <v>111</v>
      </c>
      <c r="L2691" s="25"/>
      <c r="M2691" s="111" t="s">
        <v>3</v>
      </c>
      <c r="N2691" s="112" t="s">
        <v>37</v>
      </c>
      <c r="O2691" s="113">
        <v>0</v>
      </c>
      <c r="P2691" s="113">
        <f>O2691*H2691</f>
        <v>0</v>
      </c>
      <c r="Q2691" s="113">
        <v>0</v>
      </c>
      <c r="R2691" s="113">
        <f>Q2691*H2691</f>
        <v>0</v>
      </c>
      <c r="S2691" s="113">
        <v>0</v>
      </c>
      <c r="T2691" s="114">
        <f>S2691*H2691</f>
        <v>0</v>
      </c>
      <c r="AR2691" s="115" t="s">
        <v>112</v>
      </c>
      <c r="AT2691" s="115" t="s">
        <v>107</v>
      </c>
      <c r="AU2691" s="115" t="s">
        <v>66</v>
      </c>
      <c r="AY2691" s="13" t="s">
        <v>113</v>
      </c>
      <c r="BE2691" s="116">
        <f>IF(N2691="základní",J2691,0)</f>
        <v>38400</v>
      </c>
      <c r="BF2691" s="116">
        <f>IF(N2691="snížená",J2691,0)</f>
        <v>0</v>
      </c>
      <c r="BG2691" s="116">
        <f>IF(N2691="zákl. přenesená",J2691,0)</f>
        <v>0</v>
      </c>
      <c r="BH2691" s="116">
        <f>IF(N2691="sníž. přenesená",J2691,0)</f>
        <v>0</v>
      </c>
      <c r="BI2691" s="116">
        <f>IF(N2691="nulová",J2691,0)</f>
        <v>0</v>
      </c>
      <c r="BJ2691" s="13" t="s">
        <v>74</v>
      </c>
      <c r="BK2691" s="116">
        <f>ROUND(I2691*H2691,2)</f>
        <v>38400</v>
      </c>
      <c r="BL2691" s="13" t="s">
        <v>112</v>
      </c>
      <c r="BM2691" s="115" t="s">
        <v>5973</v>
      </c>
    </row>
    <row r="2692" spans="2:65" s="1" customFormat="1" ht="19.5">
      <c r="B2692" s="25"/>
      <c r="D2692" s="117" t="s">
        <v>114</v>
      </c>
      <c r="F2692" s="118" t="s">
        <v>5974</v>
      </c>
      <c r="L2692" s="25"/>
      <c r="M2692" s="119"/>
      <c r="T2692" s="46"/>
      <c r="AT2692" s="13" t="s">
        <v>114</v>
      </c>
      <c r="AU2692" s="13" t="s">
        <v>66</v>
      </c>
    </row>
    <row r="2693" spans="2:65" s="1" customFormat="1" ht="16.5" customHeight="1">
      <c r="B2693" s="104"/>
      <c r="C2693" s="105" t="s">
        <v>5975</v>
      </c>
      <c r="D2693" s="105" t="s">
        <v>107</v>
      </c>
      <c r="E2693" s="106" t="s">
        <v>5976</v>
      </c>
      <c r="F2693" s="107" t="s">
        <v>5977</v>
      </c>
      <c r="G2693" s="108" t="s">
        <v>135</v>
      </c>
      <c r="H2693" s="109">
        <v>200</v>
      </c>
      <c r="I2693" s="110">
        <v>49.4</v>
      </c>
      <c r="J2693" s="110">
        <f>ROUND(I2693*H2693,2)</f>
        <v>9880</v>
      </c>
      <c r="K2693" s="107" t="s">
        <v>111</v>
      </c>
      <c r="L2693" s="25"/>
      <c r="M2693" s="111" t="s">
        <v>3</v>
      </c>
      <c r="N2693" s="112" t="s">
        <v>37</v>
      </c>
      <c r="O2693" s="113">
        <v>0</v>
      </c>
      <c r="P2693" s="113">
        <f>O2693*H2693</f>
        <v>0</v>
      </c>
      <c r="Q2693" s="113">
        <v>0</v>
      </c>
      <c r="R2693" s="113">
        <f>Q2693*H2693</f>
        <v>0</v>
      </c>
      <c r="S2693" s="113">
        <v>0</v>
      </c>
      <c r="T2693" s="114">
        <f>S2693*H2693</f>
        <v>0</v>
      </c>
      <c r="AR2693" s="115" t="s">
        <v>112</v>
      </c>
      <c r="AT2693" s="115" t="s">
        <v>107</v>
      </c>
      <c r="AU2693" s="115" t="s">
        <v>66</v>
      </c>
      <c r="AY2693" s="13" t="s">
        <v>113</v>
      </c>
      <c r="BE2693" s="116">
        <f>IF(N2693="základní",J2693,0)</f>
        <v>9880</v>
      </c>
      <c r="BF2693" s="116">
        <f>IF(N2693="snížená",J2693,0)</f>
        <v>0</v>
      </c>
      <c r="BG2693" s="116">
        <f>IF(N2693="zákl. přenesená",J2693,0)</f>
        <v>0</v>
      </c>
      <c r="BH2693" s="116">
        <f>IF(N2693="sníž. přenesená",J2693,0)</f>
        <v>0</v>
      </c>
      <c r="BI2693" s="116">
        <f>IF(N2693="nulová",J2693,0)</f>
        <v>0</v>
      </c>
      <c r="BJ2693" s="13" t="s">
        <v>74</v>
      </c>
      <c r="BK2693" s="116">
        <f>ROUND(I2693*H2693,2)</f>
        <v>9880</v>
      </c>
      <c r="BL2693" s="13" t="s">
        <v>112</v>
      </c>
      <c r="BM2693" s="115" t="s">
        <v>5978</v>
      </c>
    </row>
    <row r="2694" spans="2:65" s="1" customFormat="1" ht="19.5">
      <c r="B2694" s="25"/>
      <c r="D2694" s="117" t="s">
        <v>114</v>
      </c>
      <c r="F2694" s="118" t="s">
        <v>5979</v>
      </c>
      <c r="L2694" s="25"/>
      <c r="M2694" s="119"/>
      <c r="T2694" s="46"/>
      <c r="AT2694" s="13" t="s">
        <v>114</v>
      </c>
      <c r="AU2694" s="13" t="s">
        <v>66</v>
      </c>
    </row>
    <row r="2695" spans="2:65" s="1" customFormat="1" ht="16.5" customHeight="1">
      <c r="B2695" s="104"/>
      <c r="C2695" s="105" t="s">
        <v>3052</v>
      </c>
      <c r="D2695" s="105" t="s">
        <v>107</v>
      </c>
      <c r="E2695" s="106" t="s">
        <v>5980</v>
      </c>
      <c r="F2695" s="107" t="s">
        <v>5981</v>
      </c>
      <c r="G2695" s="108" t="s">
        <v>135</v>
      </c>
      <c r="H2695" s="109">
        <v>200</v>
      </c>
      <c r="I2695" s="110">
        <v>422</v>
      </c>
      <c r="J2695" s="110">
        <f>ROUND(I2695*H2695,2)</f>
        <v>84400</v>
      </c>
      <c r="K2695" s="107" t="s">
        <v>111</v>
      </c>
      <c r="L2695" s="25"/>
      <c r="M2695" s="111" t="s">
        <v>3</v>
      </c>
      <c r="N2695" s="112" t="s">
        <v>37</v>
      </c>
      <c r="O2695" s="113">
        <v>0</v>
      </c>
      <c r="P2695" s="113">
        <f>O2695*H2695</f>
        <v>0</v>
      </c>
      <c r="Q2695" s="113">
        <v>0</v>
      </c>
      <c r="R2695" s="113">
        <f>Q2695*H2695</f>
        <v>0</v>
      </c>
      <c r="S2695" s="113">
        <v>0</v>
      </c>
      <c r="T2695" s="114">
        <f>S2695*H2695</f>
        <v>0</v>
      </c>
      <c r="AR2695" s="115" t="s">
        <v>112</v>
      </c>
      <c r="AT2695" s="115" t="s">
        <v>107</v>
      </c>
      <c r="AU2695" s="115" t="s">
        <v>66</v>
      </c>
      <c r="AY2695" s="13" t="s">
        <v>113</v>
      </c>
      <c r="BE2695" s="116">
        <f>IF(N2695="základní",J2695,0)</f>
        <v>84400</v>
      </c>
      <c r="BF2695" s="116">
        <f>IF(N2695="snížená",J2695,0)</f>
        <v>0</v>
      </c>
      <c r="BG2695" s="116">
        <f>IF(N2695="zákl. přenesená",J2695,0)</f>
        <v>0</v>
      </c>
      <c r="BH2695" s="116">
        <f>IF(N2695="sníž. přenesená",J2695,0)</f>
        <v>0</v>
      </c>
      <c r="BI2695" s="116">
        <f>IF(N2695="nulová",J2695,0)</f>
        <v>0</v>
      </c>
      <c r="BJ2695" s="13" t="s">
        <v>74</v>
      </c>
      <c r="BK2695" s="116">
        <f>ROUND(I2695*H2695,2)</f>
        <v>84400</v>
      </c>
      <c r="BL2695" s="13" t="s">
        <v>112</v>
      </c>
      <c r="BM2695" s="115" t="s">
        <v>5982</v>
      </c>
    </row>
    <row r="2696" spans="2:65" s="1" customFormat="1" ht="19.5">
      <c r="B2696" s="25"/>
      <c r="D2696" s="117" t="s">
        <v>114</v>
      </c>
      <c r="F2696" s="118" t="s">
        <v>5983</v>
      </c>
      <c r="L2696" s="25"/>
      <c r="M2696" s="119"/>
      <c r="T2696" s="46"/>
      <c r="AT2696" s="13" t="s">
        <v>114</v>
      </c>
      <c r="AU2696" s="13" t="s">
        <v>66</v>
      </c>
    </row>
    <row r="2697" spans="2:65" s="1" customFormat="1" ht="16.5" customHeight="1">
      <c r="B2697" s="104"/>
      <c r="C2697" s="105" t="s">
        <v>5984</v>
      </c>
      <c r="D2697" s="105" t="s">
        <v>107</v>
      </c>
      <c r="E2697" s="106" t="s">
        <v>5985</v>
      </c>
      <c r="F2697" s="107" t="s">
        <v>5986</v>
      </c>
      <c r="G2697" s="108" t="s">
        <v>409</v>
      </c>
      <c r="H2697" s="109">
        <v>2</v>
      </c>
      <c r="I2697" s="110">
        <v>6460</v>
      </c>
      <c r="J2697" s="110">
        <f>ROUND(I2697*H2697,2)</f>
        <v>12920</v>
      </c>
      <c r="K2697" s="107" t="s">
        <v>111</v>
      </c>
      <c r="L2697" s="25"/>
      <c r="M2697" s="111" t="s">
        <v>3</v>
      </c>
      <c r="N2697" s="112" t="s">
        <v>37</v>
      </c>
      <c r="O2697" s="113">
        <v>0</v>
      </c>
      <c r="P2697" s="113">
        <f>O2697*H2697</f>
        <v>0</v>
      </c>
      <c r="Q2697" s="113">
        <v>0</v>
      </c>
      <c r="R2697" s="113">
        <f>Q2697*H2697</f>
        <v>0</v>
      </c>
      <c r="S2697" s="113">
        <v>0</v>
      </c>
      <c r="T2697" s="114">
        <f>S2697*H2697</f>
        <v>0</v>
      </c>
      <c r="AR2697" s="115" t="s">
        <v>112</v>
      </c>
      <c r="AT2697" s="115" t="s">
        <v>107</v>
      </c>
      <c r="AU2697" s="115" t="s">
        <v>66</v>
      </c>
      <c r="AY2697" s="13" t="s">
        <v>113</v>
      </c>
      <c r="BE2697" s="116">
        <f>IF(N2697="základní",J2697,0)</f>
        <v>12920</v>
      </c>
      <c r="BF2697" s="116">
        <f>IF(N2697="snížená",J2697,0)</f>
        <v>0</v>
      </c>
      <c r="BG2697" s="116">
        <f>IF(N2697="zákl. přenesená",J2697,0)</f>
        <v>0</v>
      </c>
      <c r="BH2697" s="116">
        <f>IF(N2697="sníž. přenesená",J2697,0)</f>
        <v>0</v>
      </c>
      <c r="BI2697" s="116">
        <f>IF(N2697="nulová",J2697,0)</f>
        <v>0</v>
      </c>
      <c r="BJ2697" s="13" t="s">
        <v>74</v>
      </c>
      <c r="BK2697" s="116">
        <f>ROUND(I2697*H2697,2)</f>
        <v>12920</v>
      </c>
      <c r="BL2697" s="13" t="s">
        <v>112</v>
      </c>
      <c r="BM2697" s="115" t="s">
        <v>5987</v>
      </c>
    </row>
    <row r="2698" spans="2:65" s="1" customFormat="1" ht="19.5">
      <c r="B2698" s="25"/>
      <c r="D2698" s="117" t="s">
        <v>114</v>
      </c>
      <c r="F2698" s="118" t="s">
        <v>5988</v>
      </c>
      <c r="L2698" s="25"/>
      <c r="M2698" s="119"/>
      <c r="T2698" s="46"/>
      <c r="AT2698" s="13" t="s">
        <v>114</v>
      </c>
      <c r="AU2698" s="13" t="s">
        <v>66</v>
      </c>
    </row>
    <row r="2699" spans="2:65" s="1" customFormat="1" ht="16.5" customHeight="1">
      <c r="B2699" s="104"/>
      <c r="C2699" s="105" t="s">
        <v>3057</v>
      </c>
      <c r="D2699" s="105" t="s">
        <v>107</v>
      </c>
      <c r="E2699" s="106" t="s">
        <v>5989</v>
      </c>
      <c r="F2699" s="107" t="s">
        <v>5990</v>
      </c>
      <c r="G2699" s="108" t="s">
        <v>409</v>
      </c>
      <c r="H2699" s="109">
        <v>2</v>
      </c>
      <c r="I2699" s="110">
        <v>4700</v>
      </c>
      <c r="J2699" s="110">
        <f>ROUND(I2699*H2699,2)</f>
        <v>9400</v>
      </c>
      <c r="K2699" s="107" t="s">
        <v>111</v>
      </c>
      <c r="L2699" s="25"/>
      <c r="M2699" s="111" t="s">
        <v>3</v>
      </c>
      <c r="N2699" s="112" t="s">
        <v>37</v>
      </c>
      <c r="O2699" s="113">
        <v>0</v>
      </c>
      <c r="P2699" s="113">
        <f>O2699*H2699</f>
        <v>0</v>
      </c>
      <c r="Q2699" s="113">
        <v>0</v>
      </c>
      <c r="R2699" s="113">
        <f>Q2699*H2699</f>
        <v>0</v>
      </c>
      <c r="S2699" s="113">
        <v>0</v>
      </c>
      <c r="T2699" s="114">
        <f>S2699*H2699</f>
        <v>0</v>
      </c>
      <c r="AR2699" s="115" t="s">
        <v>112</v>
      </c>
      <c r="AT2699" s="115" t="s">
        <v>107</v>
      </c>
      <c r="AU2699" s="115" t="s">
        <v>66</v>
      </c>
      <c r="AY2699" s="13" t="s">
        <v>113</v>
      </c>
      <c r="BE2699" s="116">
        <f>IF(N2699="základní",J2699,0)</f>
        <v>9400</v>
      </c>
      <c r="BF2699" s="116">
        <f>IF(N2699="snížená",J2699,0)</f>
        <v>0</v>
      </c>
      <c r="BG2699" s="116">
        <f>IF(N2699="zákl. přenesená",J2699,0)</f>
        <v>0</v>
      </c>
      <c r="BH2699" s="116">
        <f>IF(N2699="sníž. přenesená",J2699,0)</f>
        <v>0</v>
      </c>
      <c r="BI2699" s="116">
        <f>IF(N2699="nulová",J2699,0)</f>
        <v>0</v>
      </c>
      <c r="BJ2699" s="13" t="s">
        <v>74</v>
      </c>
      <c r="BK2699" s="116">
        <f>ROUND(I2699*H2699,2)</f>
        <v>9400</v>
      </c>
      <c r="BL2699" s="13" t="s">
        <v>112</v>
      </c>
      <c r="BM2699" s="115" t="s">
        <v>5991</v>
      </c>
    </row>
    <row r="2700" spans="2:65" s="1" customFormat="1" ht="19.5">
      <c r="B2700" s="25"/>
      <c r="D2700" s="117" t="s">
        <v>114</v>
      </c>
      <c r="F2700" s="118" t="s">
        <v>5992</v>
      </c>
      <c r="L2700" s="25"/>
      <c r="M2700" s="119"/>
      <c r="T2700" s="46"/>
      <c r="AT2700" s="13" t="s">
        <v>114</v>
      </c>
      <c r="AU2700" s="13" t="s">
        <v>66</v>
      </c>
    </row>
    <row r="2701" spans="2:65" s="1" customFormat="1" ht="16.5" customHeight="1">
      <c r="B2701" s="104"/>
      <c r="C2701" s="105" t="s">
        <v>5993</v>
      </c>
      <c r="D2701" s="105" t="s">
        <v>107</v>
      </c>
      <c r="E2701" s="106" t="s">
        <v>5994</v>
      </c>
      <c r="F2701" s="107" t="s">
        <v>5995</v>
      </c>
      <c r="G2701" s="108" t="s">
        <v>409</v>
      </c>
      <c r="H2701" s="109">
        <v>2</v>
      </c>
      <c r="I2701" s="110">
        <v>4330</v>
      </c>
      <c r="J2701" s="110">
        <f>ROUND(I2701*H2701,2)</f>
        <v>8660</v>
      </c>
      <c r="K2701" s="107" t="s">
        <v>111</v>
      </c>
      <c r="L2701" s="25"/>
      <c r="M2701" s="111" t="s">
        <v>3</v>
      </c>
      <c r="N2701" s="112" t="s">
        <v>37</v>
      </c>
      <c r="O2701" s="113">
        <v>0</v>
      </c>
      <c r="P2701" s="113">
        <f>O2701*H2701</f>
        <v>0</v>
      </c>
      <c r="Q2701" s="113">
        <v>0</v>
      </c>
      <c r="R2701" s="113">
        <f>Q2701*H2701</f>
        <v>0</v>
      </c>
      <c r="S2701" s="113">
        <v>0</v>
      </c>
      <c r="T2701" s="114">
        <f>S2701*H2701</f>
        <v>0</v>
      </c>
      <c r="AR2701" s="115" t="s">
        <v>112</v>
      </c>
      <c r="AT2701" s="115" t="s">
        <v>107</v>
      </c>
      <c r="AU2701" s="115" t="s">
        <v>66</v>
      </c>
      <c r="AY2701" s="13" t="s">
        <v>113</v>
      </c>
      <c r="BE2701" s="116">
        <f>IF(N2701="základní",J2701,0)</f>
        <v>8660</v>
      </c>
      <c r="BF2701" s="116">
        <f>IF(N2701="snížená",J2701,0)</f>
        <v>0</v>
      </c>
      <c r="BG2701" s="116">
        <f>IF(N2701="zákl. přenesená",J2701,0)</f>
        <v>0</v>
      </c>
      <c r="BH2701" s="116">
        <f>IF(N2701="sníž. přenesená",J2701,0)</f>
        <v>0</v>
      </c>
      <c r="BI2701" s="116">
        <f>IF(N2701="nulová",J2701,0)</f>
        <v>0</v>
      </c>
      <c r="BJ2701" s="13" t="s">
        <v>74</v>
      </c>
      <c r="BK2701" s="116">
        <f>ROUND(I2701*H2701,2)</f>
        <v>8660</v>
      </c>
      <c r="BL2701" s="13" t="s">
        <v>112</v>
      </c>
      <c r="BM2701" s="115" t="s">
        <v>5996</v>
      </c>
    </row>
    <row r="2702" spans="2:65" s="1" customFormat="1" ht="19.5">
      <c r="B2702" s="25"/>
      <c r="D2702" s="117" t="s">
        <v>114</v>
      </c>
      <c r="F2702" s="118" t="s">
        <v>5997</v>
      </c>
      <c r="L2702" s="25"/>
      <c r="M2702" s="119"/>
      <c r="T2702" s="46"/>
      <c r="AT2702" s="13" t="s">
        <v>114</v>
      </c>
      <c r="AU2702" s="13" t="s">
        <v>66</v>
      </c>
    </row>
    <row r="2703" spans="2:65" s="1" customFormat="1" ht="16.5" customHeight="1">
      <c r="B2703" s="104"/>
      <c r="C2703" s="105" t="s">
        <v>3061</v>
      </c>
      <c r="D2703" s="105" t="s">
        <v>107</v>
      </c>
      <c r="E2703" s="106" t="s">
        <v>5998</v>
      </c>
      <c r="F2703" s="107" t="s">
        <v>5999</v>
      </c>
      <c r="G2703" s="108" t="s">
        <v>409</v>
      </c>
      <c r="H2703" s="109">
        <v>1</v>
      </c>
      <c r="I2703" s="110">
        <v>3090</v>
      </c>
      <c r="J2703" s="110">
        <f>ROUND(I2703*H2703,2)</f>
        <v>3090</v>
      </c>
      <c r="K2703" s="107" t="s">
        <v>111</v>
      </c>
      <c r="L2703" s="25"/>
      <c r="M2703" s="111" t="s">
        <v>3</v>
      </c>
      <c r="N2703" s="112" t="s">
        <v>37</v>
      </c>
      <c r="O2703" s="113">
        <v>0</v>
      </c>
      <c r="P2703" s="113">
        <f>O2703*H2703</f>
        <v>0</v>
      </c>
      <c r="Q2703" s="113">
        <v>0</v>
      </c>
      <c r="R2703" s="113">
        <f>Q2703*H2703</f>
        <v>0</v>
      </c>
      <c r="S2703" s="113">
        <v>0</v>
      </c>
      <c r="T2703" s="114">
        <f>S2703*H2703</f>
        <v>0</v>
      </c>
      <c r="AR2703" s="115" t="s">
        <v>112</v>
      </c>
      <c r="AT2703" s="115" t="s">
        <v>107</v>
      </c>
      <c r="AU2703" s="115" t="s">
        <v>66</v>
      </c>
      <c r="AY2703" s="13" t="s">
        <v>113</v>
      </c>
      <c r="BE2703" s="116">
        <f>IF(N2703="základní",J2703,0)</f>
        <v>3090</v>
      </c>
      <c r="BF2703" s="116">
        <f>IF(N2703="snížená",J2703,0)</f>
        <v>0</v>
      </c>
      <c r="BG2703" s="116">
        <f>IF(N2703="zákl. přenesená",J2703,0)</f>
        <v>0</v>
      </c>
      <c r="BH2703" s="116">
        <f>IF(N2703="sníž. přenesená",J2703,0)</f>
        <v>0</v>
      </c>
      <c r="BI2703" s="116">
        <f>IF(N2703="nulová",J2703,0)</f>
        <v>0</v>
      </c>
      <c r="BJ2703" s="13" t="s">
        <v>74</v>
      </c>
      <c r="BK2703" s="116">
        <f>ROUND(I2703*H2703,2)</f>
        <v>3090</v>
      </c>
      <c r="BL2703" s="13" t="s">
        <v>112</v>
      </c>
      <c r="BM2703" s="115" t="s">
        <v>6000</v>
      </c>
    </row>
    <row r="2704" spans="2:65" s="1" customFormat="1" ht="19.5">
      <c r="B2704" s="25"/>
      <c r="D2704" s="117" t="s">
        <v>114</v>
      </c>
      <c r="F2704" s="118" t="s">
        <v>6001</v>
      </c>
      <c r="L2704" s="25"/>
      <c r="M2704" s="119"/>
      <c r="T2704" s="46"/>
      <c r="AT2704" s="13" t="s">
        <v>114</v>
      </c>
      <c r="AU2704" s="13" t="s">
        <v>66</v>
      </c>
    </row>
    <row r="2705" spans="2:65" s="1" customFormat="1" ht="16.5" customHeight="1">
      <c r="B2705" s="104"/>
      <c r="C2705" s="105" t="s">
        <v>6002</v>
      </c>
      <c r="D2705" s="105" t="s">
        <v>107</v>
      </c>
      <c r="E2705" s="106" t="s">
        <v>6003</v>
      </c>
      <c r="F2705" s="107" t="s">
        <v>6004</v>
      </c>
      <c r="G2705" s="108" t="s">
        <v>129</v>
      </c>
      <c r="H2705" s="109">
        <v>10</v>
      </c>
      <c r="I2705" s="110">
        <v>619</v>
      </c>
      <c r="J2705" s="110">
        <f>ROUND(I2705*H2705,2)</f>
        <v>6190</v>
      </c>
      <c r="K2705" s="107" t="s">
        <v>111</v>
      </c>
      <c r="L2705" s="25"/>
      <c r="M2705" s="111" t="s">
        <v>3</v>
      </c>
      <c r="N2705" s="112" t="s">
        <v>37</v>
      </c>
      <c r="O2705" s="113">
        <v>0</v>
      </c>
      <c r="P2705" s="113">
        <f>O2705*H2705</f>
        <v>0</v>
      </c>
      <c r="Q2705" s="113">
        <v>0</v>
      </c>
      <c r="R2705" s="113">
        <f>Q2705*H2705</f>
        <v>0</v>
      </c>
      <c r="S2705" s="113">
        <v>0</v>
      </c>
      <c r="T2705" s="114">
        <f>S2705*H2705</f>
        <v>0</v>
      </c>
      <c r="AR2705" s="115" t="s">
        <v>112</v>
      </c>
      <c r="AT2705" s="115" t="s">
        <v>107</v>
      </c>
      <c r="AU2705" s="115" t="s">
        <v>66</v>
      </c>
      <c r="AY2705" s="13" t="s">
        <v>113</v>
      </c>
      <c r="BE2705" s="116">
        <f>IF(N2705="základní",J2705,0)</f>
        <v>6190</v>
      </c>
      <c r="BF2705" s="116">
        <f>IF(N2705="snížená",J2705,0)</f>
        <v>0</v>
      </c>
      <c r="BG2705" s="116">
        <f>IF(N2705="zákl. přenesená",J2705,0)</f>
        <v>0</v>
      </c>
      <c r="BH2705" s="116">
        <f>IF(N2705="sníž. přenesená",J2705,0)</f>
        <v>0</v>
      </c>
      <c r="BI2705" s="116">
        <f>IF(N2705="nulová",J2705,0)</f>
        <v>0</v>
      </c>
      <c r="BJ2705" s="13" t="s">
        <v>74</v>
      </c>
      <c r="BK2705" s="116">
        <f>ROUND(I2705*H2705,2)</f>
        <v>6190</v>
      </c>
      <c r="BL2705" s="13" t="s">
        <v>112</v>
      </c>
      <c r="BM2705" s="115" t="s">
        <v>6005</v>
      </c>
    </row>
    <row r="2706" spans="2:65" s="1" customFormat="1" ht="19.5">
      <c r="B2706" s="25"/>
      <c r="D2706" s="117" t="s">
        <v>114</v>
      </c>
      <c r="F2706" s="118" t="s">
        <v>6006</v>
      </c>
      <c r="L2706" s="25"/>
      <c r="M2706" s="119"/>
      <c r="T2706" s="46"/>
      <c r="AT2706" s="13" t="s">
        <v>114</v>
      </c>
      <c r="AU2706" s="13" t="s">
        <v>66</v>
      </c>
    </row>
    <row r="2707" spans="2:65" s="1" customFormat="1" ht="16.5" customHeight="1">
      <c r="B2707" s="104"/>
      <c r="C2707" s="105" t="s">
        <v>3066</v>
      </c>
      <c r="D2707" s="105" t="s">
        <v>107</v>
      </c>
      <c r="E2707" s="106" t="s">
        <v>6007</v>
      </c>
      <c r="F2707" s="107" t="s">
        <v>6008</v>
      </c>
      <c r="G2707" s="108" t="s">
        <v>135</v>
      </c>
      <c r="H2707" s="109">
        <v>2</v>
      </c>
      <c r="I2707" s="110">
        <v>2480</v>
      </c>
      <c r="J2707" s="110">
        <f>ROUND(I2707*H2707,2)</f>
        <v>4960</v>
      </c>
      <c r="K2707" s="107" t="s">
        <v>111</v>
      </c>
      <c r="L2707" s="25"/>
      <c r="M2707" s="111" t="s">
        <v>3</v>
      </c>
      <c r="N2707" s="112" t="s">
        <v>37</v>
      </c>
      <c r="O2707" s="113">
        <v>0</v>
      </c>
      <c r="P2707" s="113">
        <f>O2707*H2707</f>
        <v>0</v>
      </c>
      <c r="Q2707" s="113">
        <v>0</v>
      </c>
      <c r="R2707" s="113">
        <f>Q2707*H2707</f>
        <v>0</v>
      </c>
      <c r="S2707" s="113">
        <v>0</v>
      </c>
      <c r="T2707" s="114">
        <f>S2707*H2707</f>
        <v>0</v>
      </c>
      <c r="AR2707" s="115" t="s">
        <v>112</v>
      </c>
      <c r="AT2707" s="115" t="s">
        <v>107</v>
      </c>
      <c r="AU2707" s="115" t="s">
        <v>66</v>
      </c>
      <c r="AY2707" s="13" t="s">
        <v>113</v>
      </c>
      <c r="BE2707" s="116">
        <f>IF(N2707="základní",J2707,0)</f>
        <v>4960</v>
      </c>
      <c r="BF2707" s="116">
        <f>IF(N2707="snížená",J2707,0)</f>
        <v>0</v>
      </c>
      <c r="BG2707" s="116">
        <f>IF(N2707="zákl. přenesená",J2707,0)</f>
        <v>0</v>
      </c>
      <c r="BH2707" s="116">
        <f>IF(N2707="sníž. přenesená",J2707,0)</f>
        <v>0</v>
      </c>
      <c r="BI2707" s="116">
        <f>IF(N2707="nulová",J2707,0)</f>
        <v>0</v>
      </c>
      <c r="BJ2707" s="13" t="s">
        <v>74</v>
      </c>
      <c r="BK2707" s="116">
        <f>ROUND(I2707*H2707,2)</f>
        <v>4960</v>
      </c>
      <c r="BL2707" s="13" t="s">
        <v>112</v>
      </c>
      <c r="BM2707" s="115" t="s">
        <v>6009</v>
      </c>
    </row>
    <row r="2708" spans="2:65" s="1" customFormat="1" ht="19.5">
      <c r="B2708" s="25"/>
      <c r="D2708" s="117" t="s">
        <v>114</v>
      </c>
      <c r="F2708" s="118" t="s">
        <v>6010</v>
      </c>
      <c r="L2708" s="25"/>
      <c r="M2708" s="119"/>
      <c r="T2708" s="46"/>
      <c r="AT2708" s="13" t="s">
        <v>114</v>
      </c>
      <c r="AU2708" s="13" t="s">
        <v>66</v>
      </c>
    </row>
    <row r="2709" spans="2:65" s="1" customFormat="1" ht="16.5" customHeight="1">
      <c r="B2709" s="104"/>
      <c r="C2709" s="105" t="s">
        <v>6011</v>
      </c>
      <c r="D2709" s="105" t="s">
        <v>107</v>
      </c>
      <c r="E2709" s="106" t="s">
        <v>6012</v>
      </c>
      <c r="F2709" s="107" t="s">
        <v>6013</v>
      </c>
      <c r="G2709" s="108" t="s">
        <v>124</v>
      </c>
      <c r="H2709" s="109">
        <v>2</v>
      </c>
      <c r="I2709" s="110">
        <v>167</v>
      </c>
      <c r="J2709" s="110">
        <f>ROUND(I2709*H2709,2)</f>
        <v>334</v>
      </c>
      <c r="K2709" s="107" t="s">
        <v>111</v>
      </c>
      <c r="L2709" s="25"/>
      <c r="M2709" s="111" t="s">
        <v>3</v>
      </c>
      <c r="N2709" s="112" t="s">
        <v>37</v>
      </c>
      <c r="O2709" s="113">
        <v>0</v>
      </c>
      <c r="P2709" s="113">
        <f>O2709*H2709</f>
        <v>0</v>
      </c>
      <c r="Q2709" s="113">
        <v>0</v>
      </c>
      <c r="R2709" s="113">
        <f>Q2709*H2709</f>
        <v>0</v>
      </c>
      <c r="S2709" s="113">
        <v>0</v>
      </c>
      <c r="T2709" s="114">
        <f>S2709*H2709</f>
        <v>0</v>
      </c>
      <c r="AR2709" s="115" t="s">
        <v>112</v>
      </c>
      <c r="AT2709" s="115" t="s">
        <v>107</v>
      </c>
      <c r="AU2709" s="115" t="s">
        <v>66</v>
      </c>
      <c r="AY2709" s="13" t="s">
        <v>113</v>
      </c>
      <c r="BE2709" s="116">
        <f>IF(N2709="základní",J2709,0)</f>
        <v>334</v>
      </c>
      <c r="BF2709" s="116">
        <f>IF(N2709="snížená",J2709,0)</f>
        <v>0</v>
      </c>
      <c r="BG2709" s="116">
        <f>IF(N2709="zákl. přenesená",J2709,0)</f>
        <v>0</v>
      </c>
      <c r="BH2709" s="116">
        <f>IF(N2709="sníž. přenesená",J2709,0)</f>
        <v>0</v>
      </c>
      <c r="BI2709" s="116">
        <f>IF(N2709="nulová",J2709,0)</f>
        <v>0</v>
      </c>
      <c r="BJ2709" s="13" t="s">
        <v>74</v>
      </c>
      <c r="BK2709" s="116">
        <f>ROUND(I2709*H2709,2)</f>
        <v>334</v>
      </c>
      <c r="BL2709" s="13" t="s">
        <v>112</v>
      </c>
      <c r="BM2709" s="115" t="s">
        <v>6014</v>
      </c>
    </row>
    <row r="2710" spans="2:65" s="1" customFormat="1" ht="19.5">
      <c r="B2710" s="25"/>
      <c r="D2710" s="117" t="s">
        <v>114</v>
      </c>
      <c r="F2710" s="118" t="s">
        <v>6015</v>
      </c>
      <c r="L2710" s="25"/>
      <c r="M2710" s="119"/>
      <c r="T2710" s="46"/>
      <c r="AT2710" s="13" t="s">
        <v>114</v>
      </c>
      <c r="AU2710" s="13" t="s">
        <v>66</v>
      </c>
    </row>
    <row r="2711" spans="2:65" s="1" customFormat="1" ht="16.5" customHeight="1">
      <c r="B2711" s="104"/>
      <c r="C2711" s="105" t="s">
        <v>3070</v>
      </c>
      <c r="D2711" s="105" t="s">
        <v>107</v>
      </c>
      <c r="E2711" s="106" t="s">
        <v>6016</v>
      </c>
      <c r="F2711" s="107" t="s">
        <v>6017</v>
      </c>
      <c r="G2711" s="108" t="s">
        <v>135</v>
      </c>
      <c r="H2711" s="109">
        <v>2</v>
      </c>
      <c r="I2711" s="110">
        <v>619</v>
      </c>
      <c r="J2711" s="110">
        <f>ROUND(I2711*H2711,2)</f>
        <v>1238</v>
      </c>
      <c r="K2711" s="107" t="s">
        <v>111</v>
      </c>
      <c r="L2711" s="25"/>
      <c r="M2711" s="111" t="s">
        <v>3</v>
      </c>
      <c r="N2711" s="112" t="s">
        <v>37</v>
      </c>
      <c r="O2711" s="113">
        <v>0</v>
      </c>
      <c r="P2711" s="113">
        <f>O2711*H2711</f>
        <v>0</v>
      </c>
      <c r="Q2711" s="113">
        <v>0</v>
      </c>
      <c r="R2711" s="113">
        <f>Q2711*H2711</f>
        <v>0</v>
      </c>
      <c r="S2711" s="113">
        <v>0</v>
      </c>
      <c r="T2711" s="114">
        <f>S2711*H2711</f>
        <v>0</v>
      </c>
      <c r="AR2711" s="115" t="s">
        <v>112</v>
      </c>
      <c r="AT2711" s="115" t="s">
        <v>107</v>
      </c>
      <c r="AU2711" s="115" t="s">
        <v>66</v>
      </c>
      <c r="AY2711" s="13" t="s">
        <v>113</v>
      </c>
      <c r="BE2711" s="116">
        <f>IF(N2711="základní",J2711,0)</f>
        <v>1238</v>
      </c>
      <c r="BF2711" s="116">
        <f>IF(N2711="snížená",J2711,0)</f>
        <v>0</v>
      </c>
      <c r="BG2711" s="116">
        <f>IF(N2711="zákl. přenesená",J2711,0)</f>
        <v>0</v>
      </c>
      <c r="BH2711" s="116">
        <f>IF(N2711="sníž. přenesená",J2711,0)</f>
        <v>0</v>
      </c>
      <c r="BI2711" s="116">
        <f>IF(N2711="nulová",J2711,0)</f>
        <v>0</v>
      </c>
      <c r="BJ2711" s="13" t="s">
        <v>74</v>
      </c>
      <c r="BK2711" s="116">
        <f>ROUND(I2711*H2711,2)</f>
        <v>1238</v>
      </c>
      <c r="BL2711" s="13" t="s">
        <v>112</v>
      </c>
      <c r="BM2711" s="115" t="s">
        <v>6018</v>
      </c>
    </row>
    <row r="2712" spans="2:65" s="1" customFormat="1" ht="19.5">
      <c r="B2712" s="25"/>
      <c r="D2712" s="117" t="s">
        <v>114</v>
      </c>
      <c r="F2712" s="118" t="s">
        <v>6019</v>
      </c>
      <c r="L2712" s="25"/>
      <c r="M2712" s="119"/>
      <c r="T2712" s="46"/>
      <c r="AT2712" s="13" t="s">
        <v>114</v>
      </c>
      <c r="AU2712" s="13" t="s">
        <v>66</v>
      </c>
    </row>
    <row r="2713" spans="2:65" s="1" customFormat="1" ht="16.5" customHeight="1">
      <c r="B2713" s="104"/>
      <c r="C2713" s="105" t="s">
        <v>6020</v>
      </c>
      <c r="D2713" s="105" t="s">
        <v>107</v>
      </c>
      <c r="E2713" s="106" t="s">
        <v>6021</v>
      </c>
      <c r="F2713" s="107" t="s">
        <v>6022</v>
      </c>
      <c r="G2713" s="108" t="s">
        <v>124</v>
      </c>
      <c r="H2713" s="109">
        <v>2</v>
      </c>
      <c r="I2713" s="110">
        <v>49.5</v>
      </c>
      <c r="J2713" s="110">
        <f>ROUND(I2713*H2713,2)</f>
        <v>99</v>
      </c>
      <c r="K2713" s="107" t="s">
        <v>111</v>
      </c>
      <c r="L2713" s="25"/>
      <c r="M2713" s="111" t="s">
        <v>3</v>
      </c>
      <c r="N2713" s="112" t="s">
        <v>37</v>
      </c>
      <c r="O2713" s="113">
        <v>0</v>
      </c>
      <c r="P2713" s="113">
        <f>O2713*H2713</f>
        <v>0</v>
      </c>
      <c r="Q2713" s="113">
        <v>0</v>
      </c>
      <c r="R2713" s="113">
        <f>Q2713*H2713</f>
        <v>0</v>
      </c>
      <c r="S2713" s="113">
        <v>0</v>
      </c>
      <c r="T2713" s="114">
        <f>S2713*H2713</f>
        <v>0</v>
      </c>
      <c r="AR2713" s="115" t="s">
        <v>112</v>
      </c>
      <c r="AT2713" s="115" t="s">
        <v>107</v>
      </c>
      <c r="AU2713" s="115" t="s">
        <v>66</v>
      </c>
      <c r="AY2713" s="13" t="s">
        <v>113</v>
      </c>
      <c r="BE2713" s="116">
        <f>IF(N2713="základní",J2713,0)</f>
        <v>99</v>
      </c>
      <c r="BF2713" s="116">
        <f>IF(N2713="snížená",J2713,0)</f>
        <v>0</v>
      </c>
      <c r="BG2713" s="116">
        <f>IF(N2713="zákl. přenesená",J2713,0)</f>
        <v>0</v>
      </c>
      <c r="BH2713" s="116">
        <f>IF(N2713="sníž. přenesená",J2713,0)</f>
        <v>0</v>
      </c>
      <c r="BI2713" s="116">
        <f>IF(N2713="nulová",J2713,0)</f>
        <v>0</v>
      </c>
      <c r="BJ2713" s="13" t="s">
        <v>74</v>
      </c>
      <c r="BK2713" s="116">
        <f>ROUND(I2713*H2713,2)</f>
        <v>99</v>
      </c>
      <c r="BL2713" s="13" t="s">
        <v>112</v>
      </c>
      <c r="BM2713" s="115" t="s">
        <v>6023</v>
      </c>
    </row>
    <row r="2714" spans="2:65" s="1" customFormat="1" ht="19.5">
      <c r="B2714" s="25"/>
      <c r="D2714" s="117" t="s">
        <v>114</v>
      </c>
      <c r="F2714" s="118" t="s">
        <v>6024</v>
      </c>
      <c r="L2714" s="25"/>
      <c r="M2714" s="119"/>
      <c r="T2714" s="46"/>
      <c r="AT2714" s="13" t="s">
        <v>114</v>
      </c>
      <c r="AU2714" s="13" t="s">
        <v>66</v>
      </c>
    </row>
    <row r="2715" spans="2:65" s="1" customFormat="1" ht="16.5" customHeight="1">
      <c r="B2715" s="104"/>
      <c r="C2715" s="105" t="s">
        <v>3075</v>
      </c>
      <c r="D2715" s="105" t="s">
        <v>107</v>
      </c>
      <c r="E2715" s="106" t="s">
        <v>6025</v>
      </c>
      <c r="F2715" s="107" t="s">
        <v>6026</v>
      </c>
      <c r="G2715" s="108" t="s">
        <v>135</v>
      </c>
      <c r="H2715" s="109">
        <v>2</v>
      </c>
      <c r="I2715" s="110">
        <v>990</v>
      </c>
      <c r="J2715" s="110">
        <f>ROUND(I2715*H2715,2)</f>
        <v>1980</v>
      </c>
      <c r="K2715" s="107" t="s">
        <v>111</v>
      </c>
      <c r="L2715" s="25"/>
      <c r="M2715" s="111" t="s">
        <v>3</v>
      </c>
      <c r="N2715" s="112" t="s">
        <v>37</v>
      </c>
      <c r="O2715" s="113">
        <v>0</v>
      </c>
      <c r="P2715" s="113">
        <f>O2715*H2715</f>
        <v>0</v>
      </c>
      <c r="Q2715" s="113">
        <v>0</v>
      </c>
      <c r="R2715" s="113">
        <f>Q2715*H2715</f>
        <v>0</v>
      </c>
      <c r="S2715" s="113">
        <v>0</v>
      </c>
      <c r="T2715" s="114">
        <f>S2715*H2715</f>
        <v>0</v>
      </c>
      <c r="AR2715" s="115" t="s">
        <v>112</v>
      </c>
      <c r="AT2715" s="115" t="s">
        <v>107</v>
      </c>
      <c r="AU2715" s="115" t="s">
        <v>66</v>
      </c>
      <c r="AY2715" s="13" t="s">
        <v>113</v>
      </c>
      <c r="BE2715" s="116">
        <f>IF(N2715="základní",J2715,0)</f>
        <v>1980</v>
      </c>
      <c r="BF2715" s="116">
        <f>IF(N2715="snížená",J2715,0)</f>
        <v>0</v>
      </c>
      <c r="BG2715" s="116">
        <f>IF(N2715="zákl. přenesená",J2715,0)</f>
        <v>0</v>
      </c>
      <c r="BH2715" s="116">
        <f>IF(N2715="sníž. přenesená",J2715,0)</f>
        <v>0</v>
      </c>
      <c r="BI2715" s="116">
        <f>IF(N2715="nulová",J2715,0)</f>
        <v>0</v>
      </c>
      <c r="BJ2715" s="13" t="s">
        <v>74</v>
      </c>
      <c r="BK2715" s="116">
        <f>ROUND(I2715*H2715,2)</f>
        <v>1980</v>
      </c>
      <c r="BL2715" s="13" t="s">
        <v>112</v>
      </c>
      <c r="BM2715" s="115" t="s">
        <v>6027</v>
      </c>
    </row>
    <row r="2716" spans="2:65" s="1" customFormat="1" ht="19.5">
      <c r="B2716" s="25"/>
      <c r="D2716" s="117" t="s">
        <v>114</v>
      </c>
      <c r="F2716" s="118" t="s">
        <v>6028</v>
      </c>
      <c r="L2716" s="25"/>
      <c r="M2716" s="119"/>
      <c r="T2716" s="46"/>
      <c r="AT2716" s="13" t="s">
        <v>114</v>
      </c>
      <c r="AU2716" s="13" t="s">
        <v>66</v>
      </c>
    </row>
    <row r="2717" spans="2:65" s="1" customFormat="1" ht="16.5" customHeight="1">
      <c r="B2717" s="104"/>
      <c r="C2717" s="105" t="s">
        <v>6029</v>
      </c>
      <c r="D2717" s="105" t="s">
        <v>107</v>
      </c>
      <c r="E2717" s="106" t="s">
        <v>6030</v>
      </c>
      <c r="F2717" s="107" t="s">
        <v>6031</v>
      </c>
      <c r="G2717" s="108" t="s">
        <v>124</v>
      </c>
      <c r="H2717" s="109">
        <v>2</v>
      </c>
      <c r="I2717" s="110">
        <v>74.3</v>
      </c>
      <c r="J2717" s="110">
        <f>ROUND(I2717*H2717,2)</f>
        <v>148.6</v>
      </c>
      <c r="K2717" s="107" t="s">
        <v>111</v>
      </c>
      <c r="L2717" s="25"/>
      <c r="M2717" s="111" t="s">
        <v>3</v>
      </c>
      <c r="N2717" s="112" t="s">
        <v>37</v>
      </c>
      <c r="O2717" s="113">
        <v>0</v>
      </c>
      <c r="P2717" s="113">
        <f>O2717*H2717</f>
        <v>0</v>
      </c>
      <c r="Q2717" s="113">
        <v>0</v>
      </c>
      <c r="R2717" s="113">
        <f>Q2717*H2717</f>
        <v>0</v>
      </c>
      <c r="S2717" s="113">
        <v>0</v>
      </c>
      <c r="T2717" s="114">
        <f>S2717*H2717</f>
        <v>0</v>
      </c>
      <c r="AR2717" s="115" t="s">
        <v>112</v>
      </c>
      <c r="AT2717" s="115" t="s">
        <v>107</v>
      </c>
      <c r="AU2717" s="115" t="s">
        <v>66</v>
      </c>
      <c r="AY2717" s="13" t="s">
        <v>113</v>
      </c>
      <c r="BE2717" s="116">
        <f>IF(N2717="základní",J2717,0)</f>
        <v>148.6</v>
      </c>
      <c r="BF2717" s="116">
        <f>IF(N2717="snížená",J2717,0)</f>
        <v>0</v>
      </c>
      <c r="BG2717" s="116">
        <f>IF(N2717="zákl. přenesená",J2717,0)</f>
        <v>0</v>
      </c>
      <c r="BH2717" s="116">
        <f>IF(N2717="sníž. přenesená",J2717,0)</f>
        <v>0</v>
      </c>
      <c r="BI2717" s="116">
        <f>IF(N2717="nulová",J2717,0)</f>
        <v>0</v>
      </c>
      <c r="BJ2717" s="13" t="s">
        <v>74</v>
      </c>
      <c r="BK2717" s="116">
        <f>ROUND(I2717*H2717,2)</f>
        <v>148.6</v>
      </c>
      <c r="BL2717" s="13" t="s">
        <v>112</v>
      </c>
      <c r="BM2717" s="115" t="s">
        <v>6032</v>
      </c>
    </row>
    <row r="2718" spans="2:65" s="1" customFormat="1" ht="19.5">
      <c r="B2718" s="25"/>
      <c r="D2718" s="117" t="s">
        <v>114</v>
      </c>
      <c r="F2718" s="118" t="s">
        <v>6033</v>
      </c>
      <c r="L2718" s="25"/>
      <c r="M2718" s="119"/>
      <c r="T2718" s="46"/>
      <c r="AT2718" s="13" t="s">
        <v>114</v>
      </c>
      <c r="AU2718" s="13" t="s">
        <v>66</v>
      </c>
    </row>
    <row r="2719" spans="2:65" s="1" customFormat="1" ht="16.5" customHeight="1">
      <c r="B2719" s="104"/>
      <c r="C2719" s="105" t="s">
        <v>3079</v>
      </c>
      <c r="D2719" s="105" t="s">
        <v>107</v>
      </c>
      <c r="E2719" s="106" t="s">
        <v>6034</v>
      </c>
      <c r="F2719" s="107" t="s">
        <v>6035</v>
      </c>
      <c r="G2719" s="108" t="s">
        <v>135</v>
      </c>
      <c r="H2719" s="109">
        <v>2</v>
      </c>
      <c r="I2719" s="110">
        <v>248</v>
      </c>
      <c r="J2719" s="110">
        <f>ROUND(I2719*H2719,2)</f>
        <v>496</v>
      </c>
      <c r="K2719" s="107" t="s">
        <v>111</v>
      </c>
      <c r="L2719" s="25"/>
      <c r="M2719" s="111" t="s">
        <v>3</v>
      </c>
      <c r="N2719" s="112" t="s">
        <v>37</v>
      </c>
      <c r="O2719" s="113">
        <v>0</v>
      </c>
      <c r="P2719" s="113">
        <f>O2719*H2719</f>
        <v>0</v>
      </c>
      <c r="Q2719" s="113">
        <v>0</v>
      </c>
      <c r="R2719" s="113">
        <f>Q2719*H2719</f>
        <v>0</v>
      </c>
      <c r="S2719" s="113">
        <v>0</v>
      </c>
      <c r="T2719" s="114">
        <f>S2719*H2719</f>
        <v>0</v>
      </c>
      <c r="AR2719" s="115" t="s">
        <v>112</v>
      </c>
      <c r="AT2719" s="115" t="s">
        <v>107</v>
      </c>
      <c r="AU2719" s="115" t="s">
        <v>66</v>
      </c>
      <c r="AY2719" s="13" t="s">
        <v>113</v>
      </c>
      <c r="BE2719" s="116">
        <f>IF(N2719="základní",J2719,0)</f>
        <v>496</v>
      </c>
      <c r="BF2719" s="116">
        <f>IF(N2719="snížená",J2719,0)</f>
        <v>0</v>
      </c>
      <c r="BG2719" s="116">
        <f>IF(N2719="zákl. přenesená",J2719,0)</f>
        <v>0</v>
      </c>
      <c r="BH2719" s="116">
        <f>IF(N2719="sníž. přenesená",J2719,0)</f>
        <v>0</v>
      </c>
      <c r="BI2719" s="116">
        <f>IF(N2719="nulová",J2719,0)</f>
        <v>0</v>
      </c>
      <c r="BJ2719" s="13" t="s">
        <v>74</v>
      </c>
      <c r="BK2719" s="116">
        <f>ROUND(I2719*H2719,2)</f>
        <v>496</v>
      </c>
      <c r="BL2719" s="13" t="s">
        <v>112</v>
      </c>
      <c r="BM2719" s="115" t="s">
        <v>6036</v>
      </c>
    </row>
    <row r="2720" spans="2:65" s="1" customFormat="1" ht="19.5">
      <c r="B2720" s="25"/>
      <c r="D2720" s="117" t="s">
        <v>114</v>
      </c>
      <c r="F2720" s="118" t="s">
        <v>6037</v>
      </c>
      <c r="L2720" s="25"/>
      <c r="M2720" s="119"/>
      <c r="T2720" s="46"/>
      <c r="AT2720" s="13" t="s">
        <v>114</v>
      </c>
      <c r="AU2720" s="13" t="s">
        <v>66</v>
      </c>
    </row>
    <row r="2721" spans="2:65" s="1" customFormat="1" ht="16.5" customHeight="1">
      <c r="B2721" s="104"/>
      <c r="C2721" s="105" t="s">
        <v>6038</v>
      </c>
      <c r="D2721" s="105" t="s">
        <v>107</v>
      </c>
      <c r="E2721" s="106" t="s">
        <v>6039</v>
      </c>
      <c r="F2721" s="107" t="s">
        <v>6040</v>
      </c>
      <c r="G2721" s="108" t="s">
        <v>135</v>
      </c>
      <c r="H2721" s="109">
        <v>2</v>
      </c>
      <c r="I2721" s="110">
        <v>1490</v>
      </c>
      <c r="J2721" s="110">
        <f>ROUND(I2721*H2721,2)</f>
        <v>2980</v>
      </c>
      <c r="K2721" s="107" t="s">
        <v>111</v>
      </c>
      <c r="L2721" s="25"/>
      <c r="M2721" s="111" t="s">
        <v>3</v>
      </c>
      <c r="N2721" s="112" t="s">
        <v>37</v>
      </c>
      <c r="O2721" s="113">
        <v>0</v>
      </c>
      <c r="P2721" s="113">
        <f>O2721*H2721</f>
        <v>0</v>
      </c>
      <c r="Q2721" s="113">
        <v>0</v>
      </c>
      <c r="R2721" s="113">
        <f>Q2721*H2721</f>
        <v>0</v>
      </c>
      <c r="S2721" s="113">
        <v>0</v>
      </c>
      <c r="T2721" s="114">
        <f>S2721*H2721</f>
        <v>0</v>
      </c>
      <c r="AR2721" s="115" t="s">
        <v>112</v>
      </c>
      <c r="AT2721" s="115" t="s">
        <v>107</v>
      </c>
      <c r="AU2721" s="115" t="s">
        <v>66</v>
      </c>
      <c r="AY2721" s="13" t="s">
        <v>113</v>
      </c>
      <c r="BE2721" s="116">
        <f>IF(N2721="základní",J2721,0)</f>
        <v>2980</v>
      </c>
      <c r="BF2721" s="116">
        <f>IF(N2721="snížená",J2721,0)</f>
        <v>0</v>
      </c>
      <c r="BG2721" s="116">
        <f>IF(N2721="zákl. přenesená",J2721,0)</f>
        <v>0</v>
      </c>
      <c r="BH2721" s="116">
        <f>IF(N2721="sníž. přenesená",J2721,0)</f>
        <v>0</v>
      </c>
      <c r="BI2721" s="116">
        <f>IF(N2721="nulová",J2721,0)</f>
        <v>0</v>
      </c>
      <c r="BJ2721" s="13" t="s">
        <v>74</v>
      </c>
      <c r="BK2721" s="116">
        <f>ROUND(I2721*H2721,2)</f>
        <v>2980</v>
      </c>
      <c r="BL2721" s="13" t="s">
        <v>112</v>
      </c>
      <c r="BM2721" s="115" t="s">
        <v>6041</v>
      </c>
    </row>
    <row r="2722" spans="2:65" s="1" customFormat="1" ht="19.5">
      <c r="B2722" s="25"/>
      <c r="D2722" s="117" t="s">
        <v>114</v>
      </c>
      <c r="F2722" s="118" t="s">
        <v>6042</v>
      </c>
      <c r="L2722" s="25"/>
      <c r="M2722" s="119"/>
      <c r="T2722" s="46"/>
      <c r="AT2722" s="13" t="s">
        <v>114</v>
      </c>
      <c r="AU2722" s="13" t="s">
        <v>66</v>
      </c>
    </row>
    <row r="2723" spans="2:65" s="1" customFormat="1" ht="16.5" customHeight="1">
      <c r="B2723" s="104"/>
      <c r="C2723" s="105" t="s">
        <v>3084</v>
      </c>
      <c r="D2723" s="105" t="s">
        <v>107</v>
      </c>
      <c r="E2723" s="106" t="s">
        <v>6043</v>
      </c>
      <c r="F2723" s="107" t="s">
        <v>6044</v>
      </c>
      <c r="G2723" s="108" t="s">
        <v>124</v>
      </c>
      <c r="H2723" s="109">
        <v>2</v>
      </c>
      <c r="I2723" s="110">
        <v>111</v>
      </c>
      <c r="J2723" s="110">
        <f>ROUND(I2723*H2723,2)</f>
        <v>222</v>
      </c>
      <c r="K2723" s="107" t="s">
        <v>111</v>
      </c>
      <c r="L2723" s="25"/>
      <c r="M2723" s="111" t="s">
        <v>3</v>
      </c>
      <c r="N2723" s="112" t="s">
        <v>37</v>
      </c>
      <c r="O2723" s="113">
        <v>0</v>
      </c>
      <c r="P2723" s="113">
        <f>O2723*H2723</f>
        <v>0</v>
      </c>
      <c r="Q2723" s="113">
        <v>0</v>
      </c>
      <c r="R2723" s="113">
        <f>Q2723*H2723</f>
        <v>0</v>
      </c>
      <c r="S2723" s="113">
        <v>0</v>
      </c>
      <c r="T2723" s="114">
        <f>S2723*H2723</f>
        <v>0</v>
      </c>
      <c r="AR2723" s="115" t="s">
        <v>112</v>
      </c>
      <c r="AT2723" s="115" t="s">
        <v>107</v>
      </c>
      <c r="AU2723" s="115" t="s">
        <v>66</v>
      </c>
      <c r="AY2723" s="13" t="s">
        <v>113</v>
      </c>
      <c r="BE2723" s="116">
        <f>IF(N2723="základní",J2723,0)</f>
        <v>222</v>
      </c>
      <c r="BF2723" s="116">
        <f>IF(N2723="snížená",J2723,0)</f>
        <v>0</v>
      </c>
      <c r="BG2723" s="116">
        <f>IF(N2723="zákl. přenesená",J2723,0)</f>
        <v>0</v>
      </c>
      <c r="BH2723" s="116">
        <f>IF(N2723="sníž. přenesená",J2723,0)</f>
        <v>0</v>
      </c>
      <c r="BI2723" s="116">
        <f>IF(N2723="nulová",J2723,0)</f>
        <v>0</v>
      </c>
      <c r="BJ2723" s="13" t="s">
        <v>74</v>
      </c>
      <c r="BK2723" s="116">
        <f>ROUND(I2723*H2723,2)</f>
        <v>222</v>
      </c>
      <c r="BL2723" s="13" t="s">
        <v>112</v>
      </c>
      <c r="BM2723" s="115" t="s">
        <v>6045</v>
      </c>
    </row>
    <row r="2724" spans="2:65" s="1" customFormat="1" ht="19.5">
      <c r="B2724" s="25"/>
      <c r="D2724" s="117" t="s">
        <v>114</v>
      </c>
      <c r="F2724" s="118" t="s">
        <v>6046</v>
      </c>
      <c r="L2724" s="25"/>
      <c r="M2724" s="119"/>
      <c r="T2724" s="46"/>
      <c r="AT2724" s="13" t="s">
        <v>114</v>
      </c>
      <c r="AU2724" s="13" t="s">
        <v>66</v>
      </c>
    </row>
    <row r="2725" spans="2:65" s="1" customFormat="1" ht="16.5" customHeight="1">
      <c r="B2725" s="104"/>
      <c r="C2725" s="105" t="s">
        <v>6047</v>
      </c>
      <c r="D2725" s="105" t="s">
        <v>107</v>
      </c>
      <c r="E2725" s="106" t="s">
        <v>6048</v>
      </c>
      <c r="F2725" s="107" t="s">
        <v>6049</v>
      </c>
      <c r="G2725" s="108" t="s">
        <v>135</v>
      </c>
      <c r="H2725" s="109">
        <v>2</v>
      </c>
      <c r="I2725" s="110">
        <v>371</v>
      </c>
      <c r="J2725" s="110">
        <f>ROUND(I2725*H2725,2)</f>
        <v>742</v>
      </c>
      <c r="K2725" s="107" t="s">
        <v>111</v>
      </c>
      <c r="L2725" s="25"/>
      <c r="M2725" s="111" t="s">
        <v>3</v>
      </c>
      <c r="N2725" s="112" t="s">
        <v>37</v>
      </c>
      <c r="O2725" s="113">
        <v>0</v>
      </c>
      <c r="P2725" s="113">
        <f>O2725*H2725</f>
        <v>0</v>
      </c>
      <c r="Q2725" s="113">
        <v>0</v>
      </c>
      <c r="R2725" s="113">
        <f>Q2725*H2725</f>
        <v>0</v>
      </c>
      <c r="S2725" s="113">
        <v>0</v>
      </c>
      <c r="T2725" s="114">
        <f>S2725*H2725</f>
        <v>0</v>
      </c>
      <c r="AR2725" s="115" t="s">
        <v>112</v>
      </c>
      <c r="AT2725" s="115" t="s">
        <v>107</v>
      </c>
      <c r="AU2725" s="115" t="s">
        <v>66</v>
      </c>
      <c r="AY2725" s="13" t="s">
        <v>113</v>
      </c>
      <c r="BE2725" s="116">
        <f>IF(N2725="základní",J2725,0)</f>
        <v>742</v>
      </c>
      <c r="BF2725" s="116">
        <f>IF(N2725="snížená",J2725,0)</f>
        <v>0</v>
      </c>
      <c r="BG2725" s="116">
        <f>IF(N2725="zákl. přenesená",J2725,0)</f>
        <v>0</v>
      </c>
      <c r="BH2725" s="116">
        <f>IF(N2725="sníž. přenesená",J2725,0)</f>
        <v>0</v>
      </c>
      <c r="BI2725" s="116">
        <f>IF(N2725="nulová",J2725,0)</f>
        <v>0</v>
      </c>
      <c r="BJ2725" s="13" t="s">
        <v>74</v>
      </c>
      <c r="BK2725" s="116">
        <f>ROUND(I2725*H2725,2)</f>
        <v>742</v>
      </c>
      <c r="BL2725" s="13" t="s">
        <v>112</v>
      </c>
      <c r="BM2725" s="115" t="s">
        <v>6050</v>
      </c>
    </row>
    <row r="2726" spans="2:65" s="1" customFormat="1" ht="19.5">
      <c r="B2726" s="25"/>
      <c r="D2726" s="117" t="s">
        <v>114</v>
      </c>
      <c r="F2726" s="118" t="s">
        <v>6051</v>
      </c>
      <c r="L2726" s="25"/>
      <c r="M2726" s="119"/>
      <c r="T2726" s="46"/>
      <c r="AT2726" s="13" t="s">
        <v>114</v>
      </c>
      <c r="AU2726" s="13" t="s">
        <v>66</v>
      </c>
    </row>
    <row r="2727" spans="2:65" s="1" customFormat="1" ht="16.5" customHeight="1">
      <c r="B2727" s="104"/>
      <c r="C2727" s="105" t="s">
        <v>3088</v>
      </c>
      <c r="D2727" s="105" t="s">
        <v>107</v>
      </c>
      <c r="E2727" s="106" t="s">
        <v>6052</v>
      </c>
      <c r="F2727" s="107" t="s">
        <v>6053</v>
      </c>
      <c r="G2727" s="108" t="s">
        <v>124</v>
      </c>
      <c r="H2727" s="109">
        <v>2</v>
      </c>
      <c r="I2727" s="110">
        <v>92.8</v>
      </c>
      <c r="J2727" s="110">
        <f>ROUND(I2727*H2727,2)</f>
        <v>185.6</v>
      </c>
      <c r="K2727" s="107" t="s">
        <v>111</v>
      </c>
      <c r="L2727" s="25"/>
      <c r="M2727" s="111" t="s">
        <v>3</v>
      </c>
      <c r="N2727" s="112" t="s">
        <v>37</v>
      </c>
      <c r="O2727" s="113">
        <v>0</v>
      </c>
      <c r="P2727" s="113">
        <f>O2727*H2727</f>
        <v>0</v>
      </c>
      <c r="Q2727" s="113">
        <v>0</v>
      </c>
      <c r="R2727" s="113">
        <f>Q2727*H2727</f>
        <v>0</v>
      </c>
      <c r="S2727" s="113">
        <v>0</v>
      </c>
      <c r="T2727" s="114">
        <f>S2727*H2727</f>
        <v>0</v>
      </c>
      <c r="AR2727" s="115" t="s">
        <v>112</v>
      </c>
      <c r="AT2727" s="115" t="s">
        <v>107</v>
      </c>
      <c r="AU2727" s="115" t="s">
        <v>66</v>
      </c>
      <c r="AY2727" s="13" t="s">
        <v>113</v>
      </c>
      <c r="BE2727" s="116">
        <f>IF(N2727="základní",J2727,0)</f>
        <v>185.6</v>
      </c>
      <c r="BF2727" s="116">
        <f>IF(N2727="snížená",J2727,0)</f>
        <v>0</v>
      </c>
      <c r="BG2727" s="116">
        <f>IF(N2727="zákl. přenesená",J2727,0)</f>
        <v>0</v>
      </c>
      <c r="BH2727" s="116">
        <f>IF(N2727="sníž. přenesená",J2727,0)</f>
        <v>0</v>
      </c>
      <c r="BI2727" s="116">
        <f>IF(N2727="nulová",J2727,0)</f>
        <v>0</v>
      </c>
      <c r="BJ2727" s="13" t="s">
        <v>74</v>
      </c>
      <c r="BK2727" s="116">
        <f>ROUND(I2727*H2727,2)</f>
        <v>185.6</v>
      </c>
      <c r="BL2727" s="13" t="s">
        <v>112</v>
      </c>
      <c r="BM2727" s="115" t="s">
        <v>6054</v>
      </c>
    </row>
    <row r="2728" spans="2:65" s="1" customFormat="1" ht="19.5">
      <c r="B2728" s="25"/>
      <c r="D2728" s="117" t="s">
        <v>114</v>
      </c>
      <c r="F2728" s="118" t="s">
        <v>6055</v>
      </c>
      <c r="L2728" s="25"/>
      <c r="M2728" s="119"/>
      <c r="T2728" s="46"/>
      <c r="AT2728" s="13" t="s">
        <v>114</v>
      </c>
      <c r="AU2728" s="13" t="s">
        <v>66</v>
      </c>
    </row>
    <row r="2729" spans="2:65" s="1" customFormat="1" ht="16.5" customHeight="1">
      <c r="B2729" s="104"/>
      <c r="C2729" s="105" t="s">
        <v>6056</v>
      </c>
      <c r="D2729" s="105" t="s">
        <v>107</v>
      </c>
      <c r="E2729" s="106" t="s">
        <v>6057</v>
      </c>
      <c r="F2729" s="107" t="s">
        <v>6058</v>
      </c>
      <c r="G2729" s="108" t="s">
        <v>135</v>
      </c>
      <c r="H2729" s="109">
        <v>2</v>
      </c>
      <c r="I2729" s="110">
        <v>291</v>
      </c>
      <c r="J2729" s="110">
        <f>ROUND(I2729*H2729,2)</f>
        <v>582</v>
      </c>
      <c r="K2729" s="107" t="s">
        <v>111</v>
      </c>
      <c r="L2729" s="25"/>
      <c r="M2729" s="111" t="s">
        <v>3</v>
      </c>
      <c r="N2729" s="112" t="s">
        <v>37</v>
      </c>
      <c r="O2729" s="113">
        <v>0</v>
      </c>
      <c r="P2729" s="113">
        <f>O2729*H2729</f>
        <v>0</v>
      </c>
      <c r="Q2729" s="113">
        <v>0</v>
      </c>
      <c r="R2729" s="113">
        <f>Q2729*H2729</f>
        <v>0</v>
      </c>
      <c r="S2729" s="113">
        <v>0</v>
      </c>
      <c r="T2729" s="114">
        <f>S2729*H2729</f>
        <v>0</v>
      </c>
      <c r="AR2729" s="115" t="s">
        <v>112</v>
      </c>
      <c r="AT2729" s="115" t="s">
        <v>107</v>
      </c>
      <c r="AU2729" s="115" t="s">
        <v>66</v>
      </c>
      <c r="AY2729" s="13" t="s">
        <v>113</v>
      </c>
      <c r="BE2729" s="116">
        <f>IF(N2729="základní",J2729,0)</f>
        <v>582</v>
      </c>
      <c r="BF2729" s="116">
        <f>IF(N2729="snížená",J2729,0)</f>
        <v>0</v>
      </c>
      <c r="BG2729" s="116">
        <f>IF(N2729="zákl. přenesená",J2729,0)</f>
        <v>0</v>
      </c>
      <c r="BH2729" s="116">
        <f>IF(N2729="sníž. přenesená",J2729,0)</f>
        <v>0</v>
      </c>
      <c r="BI2729" s="116">
        <f>IF(N2729="nulová",J2729,0)</f>
        <v>0</v>
      </c>
      <c r="BJ2729" s="13" t="s">
        <v>74</v>
      </c>
      <c r="BK2729" s="116">
        <f>ROUND(I2729*H2729,2)</f>
        <v>582</v>
      </c>
      <c r="BL2729" s="13" t="s">
        <v>112</v>
      </c>
      <c r="BM2729" s="115" t="s">
        <v>6059</v>
      </c>
    </row>
    <row r="2730" spans="2:65" s="1" customFormat="1" ht="19.5">
      <c r="B2730" s="25"/>
      <c r="D2730" s="117" t="s">
        <v>114</v>
      </c>
      <c r="F2730" s="118" t="s">
        <v>6060</v>
      </c>
      <c r="L2730" s="25"/>
      <c r="M2730" s="119"/>
      <c r="T2730" s="46"/>
      <c r="AT2730" s="13" t="s">
        <v>114</v>
      </c>
      <c r="AU2730" s="13" t="s">
        <v>66</v>
      </c>
    </row>
    <row r="2731" spans="2:65" s="1" customFormat="1" ht="16.5" customHeight="1">
      <c r="B2731" s="104"/>
      <c r="C2731" s="105" t="s">
        <v>3093</v>
      </c>
      <c r="D2731" s="105" t="s">
        <v>107</v>
      </c>
      <c r="E2731" s="106" t="s">
        <v>6061</v>
      </c>
      <c r="F2731" s="107" t="s">
        <v>6062</v>
      </c>
      <c r="G2731" s="108" t="s">
        <v>124</v>
      </c>
      <c r="H2731" s="109">
        <v>2</v>
      </c>
      <c r="I2731" s="110">
        <v>43.3</v>
      </c>
      <c r="J2731" s="110">
        <f>ROUND(I2731*H2731,2)</f>
        <v>86.6</v>
      </c>
      <c r="K2731" s="107" t="s">
        <v>111</v>
      </c>
      <c r="L2731" s="25"/>
      <c r="M2731" s="111" t="s">
        <v>3</v>
      </c>
      <c r="N2731" s="112" t="s">
        <v>37</v>
      </c>
      <c r="O2731" s="113">
        <v>0</v>
      </c>
      <c r="P2731" s="113">
        <f>O2731*H2731</f>
        <v>0</v>
      </c>
      <c r="Q2731" s="113">
        <v>0</v>
      </c>
      <c r="R2731" s="113">
        <f>Q2731*H2731</f>
        <v>0</v>
      </c>
      <c r="S2731" s="113">
        <v>0</v>
      </c>
      <c r="T2731" s="114">
        <f>S2731*H2731</f>
        <v>0</v>
      </c>
      <c r="AR2731" s="115" t="s">
        <v>112</v>
      </c>
      <c r="AT2731" s="115" t="s">
        <v>107</v>
      </c>
      <c r="AU2731" s="115" t="s">
        <v>66</v>
      </c>
      <c r="AY2731" s="13" t="s">
        <v>113</v>
      </c>
      <c r="BE2731" s="116">
        <f>IF(N2731="základní",J2731,0)</f>
        <v>86.6</v>
      </c>
      <c r="BF2731" s="116">
        <f>IF(N2731="snížená",J2731,0)</f>
        <v>0</v>
      </c>
      <c r="BG2731" s="116">
        <f>IF(N2731="zákl. přenesená",J2731,0)</f>
        <v>0</v>
      </c>
      <c r="BH2731" s="116">
        <f>IF(N2731="sníž. přenesená",J2731,0)</f>
        <v>0</v>
      </c>
      <c r="BI2731" s="116">
        <f>IF(N2731="nulová",J2731,0)</f>
        <v>0</v>
      </c>
      <c r="BJ2731" s="13" t="s">
        <v>74</v>
      </c>
      <c r="BK2731" s="116">
        <f>ROUND(I2731*H2731,2)</f>
        <v>86.6</v>
      </c>
      <c r="BL2731" s="13" t="s">
        <v>112</v>
      </c>
      <c r="BM2731" s="115" t="s">
        <v>6063</v>
      </c>
    </row>
    <row r="2732" spans="2:65" s="1" customFormat="1" ht="19.5">
      <c r="B2732" s="25"/>
      <c r="D2732" s="117" t="s">
        <v>114</v>
      </c>
      <c r="F2732" s="118" t="s">
        <v>6064</v>
      </c>
      <c r="L2732" s="25"/>
      <c r="M2732" s="119"/>
      <c r="T2732" s="46"/>
      <c r="AT2732" s="13" t="s">
        <v>114</v>
      </c>
      <c r="AU2732" s="13" t="s">
        <v>66</v>
      </c>
    </row>
    <row r="2733" spans="2:65" s="1" customFormat="1" ht="16.5" customHeight="1">
      <c r="B2733" s="104"/>
      <c r="C2733" s="105" t="s">
        <v>6065</v>
      </c>
      <c r="D2733" s="105" t="s">
        <v>107</v>
      </c>
      <c r="E2733" s="106" t="s">
        <v>6066</v>
      </c>
      <c r="F2733" s="107" t="s">
        <v>6067</v>
      </c>
      <c r="G2733" s="108" t="s">
        <v>135</v>
      </c>
      <c r="H2733" s="109">
        <v>2</v>
      </c>
      <c r="I2733" s="110">
        <v>204</v>
      </c>
      <c r="J2733" s="110">
        <f>ROUND(I2733*H2733,2)</f>
        <v>408</v>
      </c>
      <c r="K2733" s="107" t="s">
        <v>111</v>
      </c>
      <c r="L2733" s="25"/>
      <c r="M2733" s="111" t="s">
        <v>3</v>
      </c>
      <c r="N2733" s="112" t="s">
        <v>37</v>
      </c>
      <c r="O2733" s="113">
        <v>0</v>
      </c>
      <c r="P2733" s="113">
        <f>O2733*H2733</f>
        <v>0</v>
      </c>
      <c r="Q2733" s="113">
        <v>0</v>
      </c>
      <c r="R2733" s="113">
        <f>Q2733*H2733</f>
        <v>0</v>
      </c>
      <c r="S2733" s="113">
        <v>0</v>
      </c>
      <c r="T2733" s="114">
        <f>S2733*H2733</f>
        <v>0</v>
      </c>
      <c r="AR2733" s="115" t="s">
        <v>112</v>
      </c>
      <c r="AT2733" s="115" t="s">
        <v>107</v>
      </c>
      <c r="AU2733" s="115" t="s">
        <v>66</v>
      </c>
      <c r="AY2733" s="13" t="s">
        <v>113</v>
      </c>
      <c r="BE2733" s="116">
        <f>IF(N2733="základní",J2733,0)</f>
        <v>408</v>
      </c>
      <c r="BF2733" s="116">
        <f>IF(N2733="snížená",J2733,0)</f>
        <v>0</v>
      </c>
      <c r="BG2733" s="116">
        <f>IF(N2733="zákl. přenesená",J2733,0)</f>
        <v>0</v>
      </c>
      <c r="BH2733" s="116">
        <f>IF(N2733="sníž. přenesená",J2733,0)</f>
        <v>0</v>
      </c>
      <c r="BI2733" s="116">
        <f>IF(N2733="nulová",J2733,0)</f>
        <v>0</v>
      </c>
      <c r="BJ2733" s="13" t="s">
        <v>74</v>
      </c>
      <c r="BK2733" s="116">
        <f>ROUND(I2733*H2733,2)</f>
        <v>408</v>
      </c>
      <c r="BL2733" s="13" t="s">
        <v>112</v>
      </c>
      <c r="BM2733" s="115" t="s">
        <v>6068</v>
      </c>
    </row>
    <row r="2734" spans="2:65" s="1" customFormat="1" ht="19.5">
      <c r="B2734" s="25"/>
      <c r="D2734" s="117" t="s">
        <v>114</v>
      </c>
      <c r="F2734" s="118" t="s">
        <v>6069</v>
      </c>
      <c r="L2734" s="25"/>
      <c r="M2734" s="119"/>
      <c r="T2734" s="46"/>
      <c r="AT2734" s="13" t="s">
        <v>114</v>
      </c>
      <c r="AU2734" s="13" t="s">
        <v>66</v>
      </c>
    </row>
    <row r="2735" spans="2:65" s="1" customFormat="1" ht="16.5" customHeight="1">
      <c r="B2735" s="104"/>
      <c r="C2735" s="105" t="s">
        <v>3097</v>
      </c>
      <c r="D2735" s="105" t="s">
        <v>107</v>
      </c>
      <c r="E2735" s="106" t="s">
        <v>6070</v>
      </c>
      <c r="F2735" s="107" t="s">
        <v>6071</v>
      </c>
      <c r="G2735" s="108" t="s">
        <v>135</v>
      </c>
      <c r="H2735" s="109">
        <v>2</v>
      </c>
      <c r="I2735" s="110">
        <v>3580</v>
      </c>
      <c r="J2735" s="110">
        <f>ROUND(I2735*H2735,2)</f>
        <v>7160</v>
      </c>
      <c r="K2735" s="107" t="s">
        <v>111</v>
      </c>
      <c r="L2735" s="25"/>
      <c r="M2735" s="111" t="s">
        <v>3</v>
      </c>
      <c r="N2735" s="112" t="s">
        <v>37</v>
      </c>
      <c r="O2735" s="113">
        <v>0</v>
      </c>
      <c r="P2735" s="113">
        <f>O2735*H2735</f>
        <v>0</v>
      </c>
      <c r="Q2735" s="113">
        <v>0</v>
      </c>
      <c r="R2735" s="113">
        <f>Q2735*H2735</f>
        <v>0</v>
      </c>
      <c r="S2735" s="113">
        <v>0</v>
      </c>
      <c r="T2735" s="114">
        <f>S2735*H2735</f>
        <v>0</v>
      </c>
      <c r="AR2735" s="115" t="s">
        <v>112</v>
      </c>
      <c r="AT2735" s="115" t="s">
        <v>107</v>
      </c>
      <c r="AU2735" s="115" t="s">
        <v>66</v>
      </c>
      <c r="AY2735" s="13" t="s">
        <v>113</v>
      </c>
      <c r="BE2735" s="116">
        <f>IF(N2735="základní",J2735,0)</f>
        <v>7160</v>
      </c>
      <c r="BF2735" s="116">
        <f>IF(N2735="snížená",J2735,0)</f>
        <v>0</v>
      </c>
      <c r="BG2735" s="116">
        <f>IF(N2735="zákl. přenesená",J2735,0)</f>
        <v>0</v>
      </c>
      <c r="BH2735" s="116">
        <f>IF(N2735="sníž. přenesená",J2735,0)</f>
        <v>0</v>
      </c>
      <c r="BI2735" s="116">
        <f>IF(N2735="nulová",J2735,0)</f>
        <v>0</v>
      </c>
      <c r="BJ2735" s="13" t="s">
        <v>74</v>
      </c>
      <c r="BK2735" s="116">
        <f>ROUND(I2735*H2735,2)</f>
        <v>7160</v>
      </c>
      <c r="BL2735" s="13" t="s">
        <v>112</v>
      </c>
      <c r="BM2735" s="115" t="s">
        <v>6072</v>
      </c>
    </row>
    <row r="2736" spans="2:65" s="1" customFormat="1" ht="19.5">
      <c r="B2736" s="25"/>
      <c r="D2736" s="117" t="s">
        <v>114</v>
      </c>
      <c r="F2736" s="118" t="s">
        <v>6073</v>
      </c>
      <c r="L2736" s="25"/>
      <c r="M2736" s="119"/>
      <c r="T2736" s="46"/>
      <c r="AT2736" s="13" t="s">
        <v>114</v>
      </c>
      <c r="AU2736" s="13" t="s">
        <v>66</v>
      </c>
    </row>
    <row r="2737" spans="2:65" s="1" customFormat="1" ht="16.5" customHeight="1">
      <c r="B2737" s="104"/>
      <c r="C2737" s="105" t="s">
        <v>6074</v>
      </c>
      <c r="D2737" s="105" t="s">
        <v>107</v>
      </c>
      <c r="E2737" s="106" t="s">
        <v>6075</v>
      </c>
      <c r="F2737" s="107" t="s">
        <v>6076</v>
      </c>
      <c r="G2737" s="108" t="s">
        <v>124</v>
      </c>
      <c r="H2737" s="109">
        <v>2</v>
      </c>
      <c r="I2737" s="110">
        <v>61.9</v>
      </c>
      <c r="J2737" s="110">
        <f>ROUND(I2737*H2737,2)</f>
        <v>123.8</v>
      </c>
      <c r="K2737" s="107" t="s">
        <v>111</v>
      </c>
      <c r="L2737" s="25"/>
      <c r="M2737" s="111" t="s">
        <v>3</v>
      </c>
      <c r="N2737" s="112" t="s">
        <v>37</v>
      </c>
      <c r="O2737" s="113">
        <v>0</v>
      </c>
      <c r="P2737" s="113">
        <f>O2737*H2737</f>
        <v>0</v>
      </c>
      <c r="Q2737" s="113">
        <v>0</v>
      </c>
      <c r="R2737" s="113">
        <f>Q2737*H2737</f>
        <v>0</v>
      </c>
      <c r="S2737" s="113">
        <v>0</v>
      </c>
      <c r="T2737" s="114">
        <f>S2737*H2737</f>
        <v>0</v>
      </c>
      <c r="AR2737" s="115" t="s">
        <v>112</v>
      </c>
      <c r="AT2737" s="115" t="s">
        <v>107</v>
      </c>
      <c r="AU2737" s="115" t="s">
        <v>66</v>
      </c>
      <c r="AY2737" s="13" t="s">
        <v>113</v>
      </c>
      <c r="BE2737" s="116">
        <f>IF(N2737="základní",J2737,0)</f>
        <v>123.8</v>
      </c>
      <c r="BF2737" s="116">
        <f>IF(N2737="snížená",J2737,0)</f>
        <v>0</v>
      </c>
      <c r="BG2737" s="116">
        <f>IF(N2737="zákl. přenesená",J2737,0)</f>
        <v>0</v>
      </c>
      <c r="BH2737" s="116">
        <f>IF(N2737="sníž. přenesená",J2737,0)</f>
        <v>0</v>
      </c>
      <c r="BI2737" s="116">
        <f>IF(N2737="nulová",J2737,0)</f>
        <v>0</v>
      </c>
      <c r="BJ2737" s="13" t="s">
        <v>74</v>
      </c>
      <c r="BK2737" s="116">
        <f>ROUND(I2737*H2737,2)</f>
        <v>123.8</v>
      </c>
      <c r="BL2737" s="13" t="s">
        <v>112</v>
      </c>
      <c r="BM2737" s="115" t="s">
        <v>6077</v>
      </c>
    </row>
    <row r="2738" spans="2:65" s="1" customFormat="1" ht="19.5">
      <c r="B2738" s="25"/>
      <c r="D2738" s="117" t="s">
        <v>114</v>
      </c>
      <c r="F2738" s="118" t="s">
        <v>6078</v>
      </c>
      <c r="L2738" s="25"/>
      <c r="M2738" s="119"/>
      <c r="T2738" s="46"/>
      <c r="AT2738" s="13" t="s">
        <v>114</v>
      </c>
      <c r="AU2738" s="13" t="s">
        <v>66</v>
      </c>
    </row>
    <row r="2739" spans="2:65" s="1" customFormat="1" ht="16.5" customHeight="1">
      <c r="B2739" s="104"/>
      <c r="C2739" s="105" t="s">
        <v>3102</v>
      </c>
      <c r="D2739" s="105" t="s">
        <v>107</v>
      </c>
      <c r="E2739" s="106" t="s">
        <v>6079</v>
      </c>
      <c r="F2739" s="107" t="s">
        <v>6080</v>
      </c>
      <c r="G2739" s="108" t="s">
        <v>135</v>
      </c>
      <c r="H2739" s="109">
        <v>2</v>
      </c>
      <c r="I2739" s="110">
        <v>1440</v>
      </c>
      <c r="J2739" s="110">
        <f>ROUND(I2739*H2739,2)</f>
        <v>2880</v>
      </c>
      <c r="K2739" s="107" t="s">
        <v>111</v>
      </c>
      <c r="L2739" s="25"/>
      <c r="M2739" s="111" t="s">
        <v>3</v>
      </c>
      <c r="N2739" s="112" t="s">
        <v>37</v>
      </c>
      <c r="O2739" s="113">
        <v>0</v>
      </c>
      <c r="P2739" s="113">
        <f>O2739*H2739</f>
        <v>0</v>
      </c>
      <c r="Q2739" s="113">
        <v>0</v>
      </c>
      <c r="R2739" s="113">
        <f>Q2739*H2739</f>
        <v>0</v>
      </c>
      <c r="S2739" s="113">
        <v>0</v>
      </c>
      <c r="T2739" s="114">
        <f>S2739*H2739</f>
        <v>0</v>
      </c>
      <c r="AR2739" s="115" t="s">
        <v>112</v>
      </c>
      <c r="AT2739" s="115" t="s">
        <v>107</v>
      </c>
      <c r="AU2739" s="115" t="s">
        <v>66</v>
      </c>
      <c r="AY2739" s="13" t="s">
        <v>113</v>
      </c>
      <c r="BE2739" s="116">
        <f>IF(N2739="základní",J2739,0)</f>
        <v>2880</v>
      </c>
      <c r="BF2739" s="116">
        <f>IF(N2739="snížená",J2739,0)</f>
        <v>0</v>
      </c>
      <c r="BG2739" s="116">
        <f>IF(N2739="zákl. přenesená",J2739,0)</f>
        <v>0</v>
      </c>
      <c r="BH2739" s="116">
        <f>IF(N2739="sníž. přenesená",J2739,0)</f>
        <v>0</v>
      </c>
      <c r="BI2739" s="116">
        <f>IF(N2739="nulová",J2739,0)</f>
        <v>0</v>
      </c>
      <c r="BJ2739" s="13" t="s">
        <v>74</v>
      </c>
      <c r="BK2739" s="116">
        <f>ROUND(I2739*H2739,2)</f>
        <v>2880</v>
      </c>
      <c r="BL2739" s="13" t="s">
        <v>112</v>
      </c>
      <c r="BM2739" s="115" t="s">
        <v>6081</v>
      </c>
    </row>
    <row r="2740" spans="2:65" s="1" customFormat="1" ht="19.5">
      <c r="B2740" s="25"/>
      <c r="D2740" s="117" t="s">
        <v>114</v>
      </c>
      <c r="F2740" s="118" t="s">
        <v>6082</v>
      </c>
      <c r="L2740" s="25"/>
      <c r="M2740" s="119"/>
      <c r="T2740" s="46"/>
      <c r="AT2740" s="13" t="s">
        <v>114</v>
      </c>
      <c r="AU2740" s="13" t="s">
        <v>66</v>
      </c>
    </row>
    <row r="2741" spans="2:65" s="1" customFormat="1" ht="16.5" customHeight="1">
      <c r="B2741" s="104"/>
      <c r="C2741" s="105" t="s">
        <v>6083</v>
      </c>
      <c r="D2741" s="105" t="s">
        <v>107</v>
      </c>
      <c r="E2741" s="106" t="s">
        <v>6084</v>
      </c>
      <c r="F2741" s="107" t="s">
        <v>6085</v>
      </c>
      <c r="G2741" s="108" t="s">
        <v>124</v>
      </c>
      <c r="H2741" s="109">
        <v>2</v>
      </c>
      <c r="I2741" s="110">
        <v>18.600000000000001</v>
      </c>
      <c r="J2741" s="110">
        <f>ROUND(I2741*H2741,2)</f>
        <v>37.200000000000003</v>
      </c>
      <c r="K2741" s="107" t="s">
        <v>111</v>
      </c>
      <c r="L2741" s="25"/>
      <c r="M2741" s="111" t="s">
        <v>3</v>
      </c>
      <c r="N2741" s="112" t="s">
        <v>37</v>
      </c>
      <c r="O2741" s="113">
        <v>0</v>
      </c>
      <c r="P2741" s="113">
        <f>O2741*H2741</f>
        <v>0</v>
      </c>
      <c r="Q2741" s="113">
        <v>0</v>
      </c>
      <c r="R2741" s="113">
        <f>Q2741*H2741</f>
        <v>0</v>
      </c>
      <c r="S2741" s="113">
        <v>0</v>
      </c>
      <c r="T2741" s="114">
        <f>S2741*H2741</f>
        <v>0</v>
      </c>
      <c r="AR2741" s="115" t="s">
        <v>112</v>
      </c>
      <c r="AT2741" s="115" t="s">
        <v>107</v>
      </c>
      <c r="AU2741" s="115" t="s">
        <v>66</v>
      </c>
      <c r="AY2741" s="13" t="s">
        <v>113</v>
      </c>
      <c r="BE2741" s="116">
        <f>IF(N2741="základní",J2741,0)</f>
        <v>37.200000000000003</v>
      </c>
      <c r="BF2741" s="116">
        <f>IF(N2741="snížená",J2741,0)</f>
        <v>0</v>
      </c>
      <c r="BG2741" s="116">
        <f>IF(N2741="zákl. přenesená",J2741,0)</f>
        <v>0</v>
      </c>
      <c r="BH2741" s="116">
        <f>IF(N2741="sníž. přenesená",J2741,0)</f>
        <v>0</v>
      </c>
      <c r="BI2741" s="116">
        <f>IF(N2741="nulová",J2741,0)</f>
        <v>0</v>
      </c>
      <c r="BJ2741" s="13" t="s">
        <v>74</v>
      </c>
      <c r="BK2741" s="116">
        <f>ROUND(I2741*H2741,2)</f>
        <v>37.200000000000003</v>
      </c>
      <c r="BL2741" s="13" t="s">
        <v>112</v>
      </c>
      <c r="BM2741" s="115" t="s">
        <v>6086</v>
      </c>
    </row>
    <row r="2742" spans="2:65" s="1" customFormat="1" ht="19.5">
      <c r="B2742" s="25"/>
      <c r="D2742" s="117" t="s">
        <v>114</v>
      </c>
      <c r="F2742" s="118" t="s">
        <v>6087</v>
      </c>
      <c r="L2742" s="25"/>
      <c r="M2742" s="119"/>
      <c r="T2742" s="46"/>
      <c r="AT2742" s="13" t="s">
        <v>114</v>
      </c>
      <c r="AU2742" s="13" t="s">
        <v>66</v>
      </c>
    </row>
    <row r="2743" spans="2:65" s="1" customFormat="1" ht="16.5" customHeight="1">
      <c r="B2743" s="104"/>
      <c r="C2743" s="105" t="s">
        <v>3106</v>
      </c>
      <c r="D2743" s="105" t="s">
        <v>107</v>
      </c>
      <c r="E2743" s="106" t="s">
        <v>6088</v>
      </c>
      <c r="F2743" s="107" t="s">
        <v>6089</v>
      </c>
      <c r="G2743" s="108" t="s">
        <v>135</v>
      </c>
      <c r="H2743" s="109">
        <v>2</v>
      </c>
      <c r="I2743" s="110">
        <v>2150</v>
      </c>
      <c r="J2743" s="110">
        <f>ROUND(I2743*H2743,2)</f>
        <v>4300</v>
      </c>
      <c r="K2743" s="107" t="s">
        <v>111</v>
      </c>
      <c r="L2743" s="25"/>
      <c r="M2743" s="111" t="s">
        <v>3</v>
      </c>
      <c r="N2743" s="112" t="s">
        <v>37</v>
      </c>
      <c r="O2743" s="113">
        <v>0</v>
      </c>
      <c r="P2743" s="113">
        <f>O2743*H2743</f>
        <v>0</v>
      </c>
      <c r="Q2743" s="113">
        <v>0</v>
      </c>
      <c r="R2743" s="113">
        <f>Q2743*H2743</f>
        <v>0</v>
      </c>
      <c r="S2743" s="113">
        <v>0</v>
      </c>
      <c r="T2743" s="114">
        <f>S2743*H2743</f>
        <v>0</v>
      </c>
      <c r="AR2743" s="115" t="s">
        <v>112</v>
      </c>
      <c r="AT2743" s="115" t="s">
        <v>107</v>
      </c>
      <c r="AU2743" s="115" t="s">
        <v>66</v>
      </c>
      <c r="AY2743" s="13" t="s">
        <v>113</v>
      </c>
      <c r="BE2743" s="116">
        <f>IF(N2743="základní",J2743,0)</f>
        <v>4300</v>
      </c>
      <c r="BF2743" s="116">
        <f>IF(N2743="snížená",J2743,0)</f>
        <v>0</v>
      </c>
      <c r="BG2743" s="116">
        <f>IF(N2743="zákl. přenesená",J2743,0)</f>
        <v>0</v>
      </c>
      <c r="BH2743" s="116">
        <f>IF(N2743="sníž. přenesená",J2743,0)</f>
        <v>0</v>
      </c>
      <c r="BI2743" s="116">
        <f>IF(N2743="nulová",J2743,0)</f>
        <v>0</v>
      </c>
      <c r="BJ2743" s="13" t="s">
        <v>74</v>
      </c>
      <c r="BK2743" s="116">
        <f>ROUND(I2743*H2743,2)</f>
        <v>4300</v>
      </c>
      <c r="BL2743" s="13" t="s">
        <v>112</v>
      </c>
      <c r="BM2743" s="115" t="s">
        <v>6090</v>
      </c>
    </row>
    <row r="2744" spans="2:65" s="1" customFormat="1" ht="19.5">
      <c r="B2744" s="25"/>
      <c r="D2744" s="117" t="s">
        <v>114</v>
      </c>
      <c r="F2744" s="118" t="s">
        <v>6091</v>
      </c>
      <c r="L2744" s="25"/>
      <c r="M2744" s="119"/>
      <c r="T2744" s="46"/>
      <c r="AT2744" s="13" t="s">
        <v>114</v>
      </c>
      <c r="AU2744" s="13" t="s">
        <v>66</v>
      </c>
    </row>
    <row r="2745" spans="2:65" s="1" customFormat="1" ht="16.5" customHeight="1">
      <c r="B2745" s="104"/>
      <c r="C2745" s="105" t="s">
        <v>6092</v>
      </c>
      <c r="D2745" s="105" t="s">
        <v>107</v>
      </c>
      <c r="E2745" s="106" t="s">
        <v>6093</v>
      </c>
      <c r="F2745" s="107" t="s">
        <v>6094</v>
      </c>
      <c r="G2745" s="108" t="s">
        <v>124</v>
      </c>
      <c r="H2745" s="109">
        <v>2</v>
      </c>
      <c r="I2745" s="110">
        <v>30.9</v>
      </c>
      <c r="J2745" s="110">
        <f>ROUND(I2745*H2745,2)</f>
        <v>61.8</v>
      </c>
      <c r="K2745" s="107" t="s">
        <v>111</v>
      </c>
      <c r="L2745" s="25"/>
      <c r="M2745" s="111" t="s">
        <v>3</v>
      </c>
      <c r="N2745" s="112" t="s">
        <v>37</v>
      </c>
      <c r="O2745" s="113">
        <v>0</v>
      </c>
      <c r="P2745" s="113">
        <f>O2745*H2745</f>
        <v>0</v>
      </c>
      <c r="Q2745" s="113">
        <v>0</v>
      </c>
      <c r="R2745" s="113">
        <f>Q2745*H2745</f>
        <v>0</v>
      </c>
      <c r="S2745" s="113">
        <v>0</v>
      </c>
      <c r="T2745" s="114">
        <f>S2745*H2745</f>
        <v>0</v>
      </c>
      <c r="AR2745" s="115" t="s">
        <v>112</v>
      </c>
      <c r="AT2745" s="115" t="s">
        <v>107</v>
      </c>
      <c r="AU2745" s="115" t="s">
        <v>66</v>
      </c>
      <c r="AY2745" s="13" t="s">
        <v>113</v>
      </c>
      <c r="BE2745" s="116">
        <f>IF(N2745="základní",J2745,0)</f>
        <v>61.8</v>
      </c>
      <c r="BF2745" s="116">
        <f>IF(N2745="snížená",J2745,0)</f>
        <v>0</v>
      </c>
      <c r="BG2745" s="116">
        <f>IF(N2745="zákl. přenesená",J2745,0)</f>
        <v>0</v>
      </c>
      <c r="BH2745" s="116">
        <f>IF(N2745="sníž. přenesená",J2745,0)</f>
        <v>0</v>
      </c>
      <c r="BI2745" s="116">
        <f>IF(N2745="nulová",J2745,0)</f>
        <v>0</v>
      </c>
      <c r="BJ2745" s="13" t="s">
        <v>74</v>
      </c>
      <c r="BK2745" s="116">
        <f>ROUND(I2745*H2745,2)</f>
        <v>61.8</v>
      </c>
      <c r="BL2745" s="13" t="s">
        <v>112</v>
      </c>
      <c r="BM2745" s="115" t="s">
        <v>6095</v>
      </c>
    </row>
    <row r="2746" spans="2:65" s="1" customFormat="1" ht="19.5">
      <c r="B2746" s="25"/>
      <c r="D2746" s="117" t="s">
        <v>114</v>
      </c>
      <c r="F2746" s="118" t="s">
        <v>6096</v>
      </c>
      <c r="L2746" s="25"/>
      <c r="M2746" s="119"/>
      <c r="T2746" s="46"/>
      <c r="AT2746" s="13" t="s">
        <v>114</v>
      </c>
      <c r="AU2746" s="13" t="s">
        <v>66</v>
      </c>
    </row>
    <row r="2747" spans="2:65" s="1" customFormat="1" ht="16.5" customHeight="1">
      <c r="B2747" s="104"/>
      <c r="C2747" s="105" t="s">
        <v>3111</v>
      </c>
      <c r="D2747" s="105" t="s">
        <v>107</v>
      </c>
      <c r="E2747" s="106" t="s">
        <v>6097</v>
      </c>
      <c r="F2747" s="107" t="s">
        <v>6098</v>
      </c>
      <c r="G2747" s="108" t="s">
        <v>124</v>
      </c>
      <c r="H2747" s="109">
        <v>2</v>
      </c>
      <c r="I2747" s="110">
        <v>18.600000000000001</v>
      </c>
      <c r="J2747" s="110">
        <f>ROUND(I2747*H2747,2)</f>
        <v>37.200000000000003</v>
      </c>
      <c r="K2747" s="107" t="s">
        <v>111</v>
      </c>
      <c r="L2747" s="25"/>
      <c r="M2747" s="111" t="s">
        <v>3</v>
      </c>
      <c r="N2747" s="112" t="s">
        <v>37</v>
      </c>
      <c r="O2747" s="113">
        <v>0</v>
      </c>
      <c r="P2747" s="113">
        <f>O2747*H2747</f>
        <v>0</v>
      </c>
      <c r="Q2747" s="113">
        <v>0</v>
      </c>
      <c r="R2747" s="113">
        <f>Q2747*H2747</f>
        <v>0</v>
      </c>
      <c r="S2747" s="113">
        <v>0</v>
      </c>
      <c r="T2747" s="114">
        <f>S2747*H2747</f>
        <v>0</v>
      </c>
      <c r="AR2747" s="115" t="s">
        <v>112</v>
      </c>
      <c r="AT2747" s="115" t="s">
        <v>107</v>
      </c>
      <c r="AU2747" s="115" t="s">
        <v>66</v>
      </c>
      <c r="AY2747" s="13" t="s">
        <v>113</v>
      </c>
      <c r="BE2747" s="116">
        <f>IF(N2747="základní",J2747,0)</f>
        <v>37.200000000000003</v>
      </c>
      <c r="BF2747" s="116">
        <f>IF(N2747="snížená",J2747,0)</f>
        <v>0</v>
      </c>
      <c r="BG2747" s="116">
        <f>IF(N2747="zákl. přenesená",J2747,0)</f>
        <v>0</v>
      </c>
      <c r="BH2747" s="116">
        <f>IF(N2747="sníž. přenesená",J2747,0)</f>
        <v>0</v>
      </c>
      <c r="BI2747" s="116">
        <f>IF(N2747="nulová",J2747,0)</f>
        <v>0</v>
      </c>
      <c r="BJ2747" s="13" t="s">
        <v>74</v>
      </c>
      <c r="BK2747" s="116">
        <f>ROUND(I2747*H2747,2)</f>
        <v>37.200000000000003</v>
      </c>
      <c r="BL2747" s="13" t="s">
        <v>112</v>
      </c>
      <c r="BM2747" s="115" t="s">
        <v>6099</v>
      </c>
    </row>
    <row r="2748" spans="2:65" s="1" customFormat="1" ht="19.5">
      <c r="B2748" s="25"/>
      <c r="D2748" s="117" t="s">
        <v>114</v>
      </c>
      <c r="F2748" s="118" t="s">
        <v>6100</v>
      </c>
      <c r="L2748" s="25"/>
      <c r="M2748" s="119"/>
      <c r="T2748" s="46"/>
      <c r="AT2748" s="13" t="s">
        <v>114</v>
      </c>
      <c r="AU2748" s="13" t="s">
        <v>66</v>
      </c>
    </row>
    <row r="2749" spans="2:65" s="1" customFormat="1" ht="16.5" customHeight="1">
      <c r="B2749" s="104"/>
      <c r="C2749" s="105" t="s">
        <v>6101</v>
      </c>
      <c r="D2749" s="105" t="s">
        <v>107</v>
      </c>
      <c r="E2749" s="106" t="s">
        <v>6102</v>
      </c>
      <c r="F2749" s="107" t="s">
        <v>6103</v>
      </c>
      <c r="G2749" s="108" t="s">
        <v>135</v>
      </c>
      <c r="H2749" s="109">
        <v>2</v>
      </c>
      <c r="I2749" s="110">
        <v>2480</v>
      </c>
      <c r="J2749" s="110">
        <f>ROUND(I2749*H2749,2)</f>
        <v>4960</v>
      </c>
      <c r="K2749" s="107" t="s">
        <v>111</v>
      </c>
      <c r="L2749" s="25"/>
      <c r="M2749" s="111" t="s">
        <v>3</v>
      </c>
      <c r="N2749" s="112" t="s">
        <v>37</v>
      </c>
      <c r="O2749" s="113">
        <v>0</v>
      </c>
      <c r="P2749" s="113">
        <f>O2749*H2749</f>
        <v>0</v>
      </c>
      <c r="Q2749" s="113">
        <v>0</v>
      </c>
      <c r="R2749" s="113">
        <f>Q2749*H2749</f>
        <v>0</v>
      </c>
      <c r="S2749" s="113">
        <v>0</v>
      </c>
      <c r="T2749" s="114">
        <f>S2749*H2749</f>
        <v>0</v>
      </c>
      <c r="AR2749" s="115" t="s">
        <v>112</v>
      </c>
      <c r="AT2749" s="115" t="s">
        <v>107</v>
      </c>
      <c r="AU2749" s="115" t="s">
        <v>66</v>
      </c>
      <c r="AY2749" s="13" t="s">
        <v>113</v>
      </c>
      <c r="BE2749" s="116">
        <f>IF(N2749="základní",J2749,0)</f>
        <v>4960</v>
      </c>
      <c r="BF2749" s="116">
        <f>IF(N2749="snížená",J2749,0)</f>
        <v>0</v>
      </c>
      <c r="BG2749" s="116">
        <f>IF(N2749="zákl. přenesená",J2749,0)</f>
        <v>0</v>
      </c>
      <c r="BH2749" s="116">
        <f>IF(N2749="sníž. přenesená",J2749,0)</f>
        <v>0</v>
      </c>
      <c r="BI2749" s="116">
        <f>IF(N2749="nulová",J2749,0)</f>
        <v>0</v>
      </c>
      <c r="BJ2749" s="13" t="s">
        <v>74</v>
      </c>
      <c r="BK2749" s="116">
        <f>ROUND(I2749*H2749,2)</f>
        <v>4960</v>
      </c>
      <c r="BL2749" s="13" t="s">
        <v>112</v>
      </c>
      <c r="BM2749" s="115" t="s">
        <v>6104</v>
      </c>
    </row>
    <row r="2750" spans="2:65" s="1" customFormat="1" ht="19.5">
      <c r="B2750" s="25"/>
      <c r="D2750" s="117" t="s">
        <v>114</v>
      </c>
      <c r="F2750" s="118" t="s">
        <v>6105</v>
      </c>
      <c r="L2750" s="25"/>
      <c r="M2750" s="119"/>
      <c r="T2750" s="46"/>
      <c r="AT2750" s="13" t="s">
        <v>114</v>
      </c>
      <c r="AU2750" s="13" t="s">
        <v>66</v>
      </c>
    </row>
    <row r="2751" spans="2:65" s="1" customFormat="1" ht="16.5" customHeight="1">
      <c r="B2751" s="104"/>
      <c r="C2751" s="105" t="s">
        <v>3115</v>
      </c>
      <c r="D2751" s="105" t="s">
        <v>107</v>
      </c>
      <c r="E2751" s="106" t="s">
        <v>6106</v>
      </c>
      <c r="F2751" s="107" t="s">
        <v>6107</v>
      </c>
      <c r="G2751" s="108" t="s">
        <v>124</v>
      </c>
      <c r="H2751" s="109">
        <v>2</v>
      </c>
      <c r="I2751" s="110">
        <v>61.9</v>
      </c>
      <c r="J2751" s="110">
        <f>ROUND(I2751*H2751,2)</f>
        <v>123.8</v>
      </c>
      <c r="K2751" s="107" t="s">
        <v>111</v>
      </c>
      <c r="L2751" s="25"/>
      <c r="M2751" s="111" t="s">
        <v>3</v>
      </c>
      <c r="N2751" s="112" t="s">
        <v>37</v>
      </c>
      <c r="O2751" s="113">
        <v>0</v>
      </c>
      <c r="P2751" s="113">
        <f>O2751*H2751</f>
        <v>0</v>
      </c>
      <c r="Q2751" s="113">
        <v>0</v>
      </c>
      <c r="R2751" s="113">
        <f>Q2751*H2751</f>
        <v>0</v>
      </c>
      <c r="S2751" s="113">
        <v>0</v>
      </c>
      <c r="T2751" s="114">
        <f>S2751*H2751</f>
        <v>0</v>
      </c>
      <c r="AR2751" s="115" t="s">
        <v>112</v>
      </c>
      <c r="AT2751" s="115" t="s">
        <v>107</v>
      </c>
      <c r="AU2751" s="115" t="s">
        <v>66</v>
      </c>
      <c r="AY2751" s="13" t="s">
        <v>113</v>
      </c>
      <c r="BE2751" s="116">
        <f>IF(N2751="základní",J2751,0)</f>
        <v>123.8</v>
      </c>
      <c r="BF2751" s="116">
        <f>IF(N2751="snížená",J2751,0)</f>
        <v>0</v>
      </c>
      <c r="BG2751" s="116">
        <f>IF(N2751="zákl. přenesená",J2751,0)</f>
        <v>0</v>
      </c>
      <c r="BH2751" s="116">
        <f>IF(N2751="sníž. přenesená",J2751,0)</f>
        <v>0</v>
      </c>
      <c r="BI2751" s="116">
        <f>IF(N2751="nulová",J2751,0)</f>
        <v>0</v>
      </c>
      <c r="BJ2751" s="13" t="s">
        <v>74</v>
      </c>
      <c r="BK2751" s="116">
        <f>ROUND(I2751*H2751,2)</f>
        <v>123.8</v>
      </c>
      <c r="BL2751" s="13" t="s">
        <v>112</v>
      </c>
      <c r="BM2751" s="115" t="s">
        <v>6108</v>
      </c>
    </row>
    <row r="2752" spans="2:65" s="1" customFormat="1" ht="19.5">
      <c r="B2752" s="25"/>
      <c r="D2752" s="117" t="s">
        <v>114</v>
      </c>
      <c r="F2752" s="118" t="s">
        <v>6109</v>
      </c>
      <c r="L2752" s="25"/>
      <c r="M2752" s="119"/>
      <c r="T2752" s="46"/>
      <c r="AT2752" s="13" t="s">
        <v>114</v>
      </c>
      <c r="AU2752" s="13" t="s">
        <v>66</v>
      </c>
    </row>
    <row r="2753" spans="2:65" s="1" customFormat="1" ht="16.5" customHeight="1">
      <c r="B2753" s="104"/>
      <c r="C2753" s="105" t="s">
        <v>6110</v>
      </c>
      <c r="D2753" s="105" t="s">
        <v>107</v>
      </c>
      <c r="E2753" s="106" t="s">
        <v>6111</v>
      </c>
      <c r="F2753" s="107" t="s">
        <v>6112</v>
      </c>
      <c r="G2753" s="108" t="s">
        <v>135</v>
      </c>
      <c r="H2753" s="109">
        <v>2</v>
      </c>
      <c r="I2753" s="110">
        <v>990</v>
      </c>
      <c r="J2753" s="110">
        <f>ROUND(I2753*H2753,2)</f>
        <v>1980</v>
      </c>
      <c r="K2753" s="107" t="s">
        <v>111</v>
      </c>
      <c r="L2753" s="25"/>
      <c r="M2753" s="111" t="s">
        <v>3</v>
      </c>
      <c r="N2753" s="112" t="s">
        <v>37</v>
      </c>
      <c r="O2753" s="113">
        <v>0</v>
      </c>
      <c r="P2753" s="113">
        <f>O2753*H2753</f>
        <v>0</v>
      </c>
      <c r="Q2753" s="113">
        <v>0</v>
      </c>
      <c r="R2753" s="113">
        <f>Q2753*H2753</f>
        <v>0</v>
      </c>
      <c r="S2753" s="113">
        <v>0</v>
      </c>
      <c r="T2753" s="114">
        <f>S2753*H2753</f>
        <v>0</v>
      </c>
      <c r="AR2753" s="115" t="s">
        <v>112</v>
      </c>
      <c r="AT2753" s="115" t="s">
        <v>107</v>
      </c>
      <c r="AU2753" s="115" t="s">
        <v>66</v>
      </c>
      <c r="AY2753" s="13" t="s">
        <v>113</v>
      </c>
      <c r="BE2753" s="116">
        <f>IF(N2753="základní",J2753,0)</f>
        <v>1980</v>
      </c>
      <c r="BF2753" s="116">
        <f>IF(N2753="snížená",J2753,0)</f>
        <v>0</v>
      </c>
      <c r="BG2753" s="116">
        <f>IF(N2753="zákl. přenesená",J2753,0)</f>
        <v>0</v>
      </c>
      <c r="BH2753" s="116">
        <f>IF(N2753="sníž. přenesená",J2753,0)</f>
        <v>0</v>
      </c>
      <c r="BI2753" s="116">
        <f>IF(N2753="nulová",J2753,0)</f>
        <v>0</v>
      </c>
      <c r="BJ2753" s="13" t="s">
        <v>74</v>
      </c>
      <c r="BK2753" s="116">
        <f>ROUND(I2753*H2753,2)</f>
        <v>1980</v>
      </c>
      <c r="BL2753" s="13" t="s">
        <v>112</v>
      </c>
      <c r="BM2753" s="115" t="s">
        <v>6113</v>
      </c>
    </row>
    <row r="2754" spans="2:65" s="1" customFormat="1" ht="19.5">
      <c r="B2754" s="25"/>
      <c r="D2754" s="117" t="s">
        <v>114</v>
      </c>
      <c r="F2754" s="118" t="s">
        <v>6114</v>
      </c>
      <c r="L2754" s="25"/>
      <c r="M2754" s="119"/>
      <c r="T2754" s="46"/>
      <c r="AT2754" s="13" t="s">
        <v>114</v>
      </c>
      <c r="AU2754" s="13" t="s">
        <v>66</v>
      </c>
    </row>
    <row r="2755" spans="2:65" s="1" customFormat="1" ht="16.5" customHeight="1">
      <c r="B2755" s="104"/>
      <c r="C2755" s="105" t="s">
        <v>3120</v>
      </c>
      <c r="D2755" s="105" t="s">
        <v>107</v>
      </c>
      <c r="E2755" s="106" t="s">
        <v>6115</v>
      </c>
      <c r="F2755" s="107" t="s">
        <v>6116</v>
      </c>
      <c r="G2755" s="108" t="s">
        <v>124</v>
      </c>
      <c r="H2755" s="109">
        <v>2</v>
      </c>
      <c r="I2755" s="110">
        <v>18.600000000000001</v>
      </c>
      <c r="J2755" s="110">
        <f>ROUND(I2755*H2755,2)</f>
        <v>37.200000000000003</v>
      </c>
      <c r="K2755" s="107" t="s">
        <v>111</v>
      </c>
      <c r="L2755" s="25"/>
      <c r="M2755" s="111" t="s">
        <v>3</v>
      </c>
      <c r="N2755" s="112" t="s">
        <v>37</v>
      </c>
      <c r="O2755" s="113">
        <v>0</v>
      </c>
      <c r="P2755" s="113">
        <f>O2755*H2755</f>
        <v>0</v>
      </c>
      <c r="Q2755" s="113">
        <v>0</v>
      </c>
      <c r="R2755" s="113">
        <f>Q2755*H2755</f>
        <v>0</v>
      </c>
      <c r="S2755" s="113">
        <v>0</v>
      </c>
      <c r="T2755" s="114">
        <f>S2755*H2755</f>
        <v>0</v>
      </c>
      <c r="AR2755" s="115" t="s">
        <v>112</v>
      </c>
      <c r="AT2755" s="115" t="s">
        <v>107</v>
      </c>
      <c r="AU2755" s="115" t="s">
        <v>66</v>
      </c>
      <c r="AY2755" s="13" t="s">
        <v>113</v>
      </c>
      <c r="BE2755" s="116">
        <f>IF(N2755="základní",J2755,0)</f>
        <v>37.200000000000003</v>
      </c>
      <c r="BF2755" s="116">
        <f>IF(N2755="snížená",J2755,0)</f>
        <v>0</v>
      </c>
      <c r="BG2755" s="116">
        <f>IF(N2755="zákl. přenesená",J2755,0)</f>
        <v>0</v>
      </c>
      <c r="BH2755" s="116">
        <f>IF(N2755="sníž. přenesená",J2755,0)</f>
        <v>0</v>
      </c>
      <c r="BI2755" s="116">
        <f>IF(N2755="nulová",J2755,0)</f>
        <v>0</v>
      </c>
      <c r="BJ2755" s="13" t="s">
        <v>74</v>
      </c>
      <c r="BK2755" s="116">
        <f>ROUND(I2755*H2755,2)</f>
        <v>37.200000000000003</v>
      </c>
      <c r="BL2755" s="13" t="s">
        <v>112</v>
      </c>
      <c r="BM2755" s="115" t="s">
        <v>6117</v>
      </c>
    </row>
    <row r="2756" spans="2:65" s="1" customFormat="1" ht="19.5">
      <c r="B2756" s="25"/>
      <c r="D2756" s="117" t="s">
        <v>114</v>
      </c>
      <c r="F2756" s="118" t="s">
        <v>6118</v>
      </c>
      <c r="L2756" s="25"/>
      <c r="M2756" s="119"/>
      <c r="T2756" s="46"/>
      <c r="AT2756" s="13" t="s">
        <v>114</v>
      </c>
      <c r="AU2756" s="13" t="s">
        <v>66</v>
      </c>
    </row>
    <row r="2757" spans="2:65" s="1" customFormat="1" ht="16.5" customHeight="1">
      <c r="B2757" s="104"/>
      <c r="C2757" s="105" t="s">
        <v>6119</v>
      </c>
      <c r="D2757" s="105" t="s">
        <v>107</v>
      </c>
      <c r="E2757" s="106" t="s">
        <v>6120</v>
      </c>
      <c r="F2757" s="107" t="s">
        <v>6121</v>
      </c>
      <c r="G2757" s="108" t="s">
        <v>135</v>
      </c>
      <c r="H2757" s="109">
        <v>2</v>
      </c>
      <c r="I2757" s="110">
        <v>1490</v>
      </c>
      <c r="J2757" s="110">
        <f>ROUND(I2757*H2757,2)</f>
        <v>2980</v>
      </c>
      <c r="K2757" s="107" t="s">
        <v>111</v>
      </c>
      <c r="L2757" s="25"/>
      <c r="M2757" s="111" t="s">
        <v>3</v>
      </c>
      <c r="N2757" s="112" t="s">
        <v>37</v>
      </c>
      <c r="O2757" s="113">
        <v>0</v>
      </c>
      <c r="P2757" s="113">
        <f>O2757*H2757</f>
        <v>0</v>
      </c>
      <c r="Q2757" s="113">
        <v>0</v>
      </c>
      <c r="R2757" s="113">
        <f>Q2757*H2757</f>
        <v>0</v>
      </c>
      <c r="S2757" s="113">
        <v>0</v>
      </c>
      <c r="T2757" s="114">
        <f>S2757*H2757</f>
        <v>0</v>
      </c>
      <c r="AR2757" s="115" t="s">
        <v>112</v>
      </c>
      <c r="AT2757" s="115" t="s">
        <v>107</v>
      </c>
      <c r="AU2757" s="115" t="s">
        <v>66</v>
      </c>
      <c r="AY2757" s="13" t="s">
        <v>113</v>
      </c>
      <c r="BE2757" s="116">
        <f>IF(N2757="základní",J2757,0)</f>
        <v>2980</v>
      </c>
      <c r="BF2757" s="116">
        <f>IF(N2757="snížená",J2757,0)</f>
        <v>0</v>
      </c>
      <c r="BG2757" s="116">
        <f>IF(N2757="zákl. přenesená",J2757,0)</f>
        <v>0</v>
      </c>
      <c r="BH2757" s="116">
        <f>IF(N2757="sníž. přenesená",J2757,0)</f>
        <v>0</v>
      </c>
      <c r="BI2757" s="116">
        <f>IF(N2757="nulová",J2757,0)</f>
        <v>0</v>
      </c>
      <c r="BJ2757" s="13" t="s">
        <v>74</v>
      </c>
      <c r="BK2757" s="116">
        <f>ROUND(I2757*H2757,2)</f>
        <v>2980</v>
      </c>
      <c r="BL2757" s="13" t="s">
        <v>112</v>
      </c>
      <c r="BM2757" s="115" t="s">
        <v>6122</v>
      </c>
    </row>
    <row r="2758" spans="2:65" s="1" customFormat="1" ht="19.5">
      <c r="B2758" s="25"/>
      <c r="D2758" s="117" t="s">
        <v>114</v>
      </c>
      <c r="F2758" s="118" t="s">
        <v>6123</v>
      </c>
      <c r="L2758" s="25"/>
      <c r="M2758" s="119"/>
      <c r="T2758" s="46"/>
      <c r="AT2758" s="13" t="s">
        <v>114</v>
      </c>
      <c r="AU2758" s="13" t="s">
        <v>66</v>
      </c>
    </row>
    <row r="2759" spans="2:65" s="1" customFormat="1" ht="16.5" customHeight="1">
      <c r="B2759" s="104"/>
      <c r="C2759" s="105" t="s">
        <v>3124</v>
      </c>
      <c r="D2759" s="105" t="s">
        <v>107</v>
      </c>
      <c r="E2759" s="106" t="s">
        <v>6124</v>
      </c>
      <c r="F2759" s="107" t="s">
        <v>6125</v>
      </c>
      <c r="G2759" s="108" t="s">
        <v>124</v>
      </c>
      <c r="H2759" s="109">
        <v>2</v>
      </c>
      <c r="I2759" s="110">
        <v>30.9</v>
      </c>
      <c r="J2759" s="110">
        <f>ROUND(I2759*H2759,2)</f>
        <v>61.8</v>
      </c>
      <c r="K2759" s="107" t="s">
        <v>111</v>
      </c>
      <c r="L2759" s="25"/>
      <c r="M2759" s="111" t="s">
        <v>3</v>
      </c>
      <c r="N2759" s="112" t="s">
        <v>37</v>
      </c>
      <c r="O2759" s="113">
        <v>0</v>
      </c>
      <c r="P2759" s="113">
        <f>O2759*H2759</f>
        <v>0</v>
      </c>
      <c r="Q2759" s="113">
        <v>0</v>
      </c>
      <c r="R2759" s="113">
        <f>Q2759*H2759</f>
        <v>0</v>
      </c>
      <c r="S2759" s="113">
        <v>0</v>
      </c>
      <c r="T2759" s="114">
        <f>S2759*H2759</f>
        <v>0</v>
      </c>
      <c r="AR2759" s="115" t="s">
        <v>112</v>
      </c>
      <c r="AT2759" s="115" t="s">
        <v>107</v>
      </c>
      <c r="AU2759" s="115" t="s">
        <v>66</v>
      </c>
      <c r="AY2759" s="13" t="s">
        <v>113</v>
      </c>
      <c r="BE2759" s="116">
        <f>IF(N2759="základní",J2759,0)</f>
        <v>61.8</v>
      </c>
      <c r="BF2759" s="116">
        <f>IF(N2759="snížená",J2759,0)</f>
        <v>0</v>
      </c>
      <c r="BG2759" s="116">
        <f>IF(N2759="zákl. přenesená",J2759,0)</f>
        <v>0</v>
      </c>
      <c r="BH2759" s="116">
        <f>IF(N2759="sníž. přenesená",J2759,0)</f>
        <v>0</v>
      </c>
      <c r="BI2759" s="116">
        <f>IF(N2759="nulová",J2759,0)</f>
        <v>0</v>
      </c>
      <c r="BJ2759" s="13" t="s">
        <v>74</v>
      </c>
      <c r="BK2759" s="116">
        <f>ROUND(I2759*H2759,2)</f>
        <v>61.8</v>
      </c>
      <c r="BL2759" s="13" t="s">
        <v>112</v>
      </c>
      <c r="BM2759" s="115" t="s">
        <v>6126</v>
      </c>
    </row>
    <row r="2760" spans="2:65" s="1" customFormat="1" ht="19.5">
      <c r="B2760" s="25"/>
      <c r="D2760" s="117" t="s">
        <v>114</v>
      </c>
      <c r="F2760" s="118" t="s">
        <v>6127</v>
      </c>
      <c r="L2760" s="25"/>
      <c r="M2760" s="119"/>
      <c r="T2760" s="46"/>
      <c r="AT2760" s="13" t="s">
        <v>114</v>
      </c>
      <c r="AU2760" s="13" t="s">
        <v>66</v>
      </c>
    </row>
    <row r="2761" spans="2:65" s="1" customFormat="1" ht="16.5" customHeight="1">
      <c r="B2761" s="104"/>
      <c r="C2761" s="105" t="s">
        <v>6128</v>
      </c>
      <c r="D2761" s="105" t="s">
        <v>107</v>
      </c>
      <c r="E2761" s="106" t="s">
        <v>6129</v>
      </c>
      <c r="F2761" s="107" t="s">
        <v>6130</v>
      </c>
      <c r="G2761" s="108" t="s">
        <v>124</v>
      </c>
      <c r="H2761" s="109">
        <v>2</v>
      </c>
      <c r="I2761" s="110">
        <v>23.4</v>
      </c>
      <c r="J2761" s="110">
        <f>ROUND(I2761*H2761,2)</f>
        <v>46.8</v>
      </c>
      <c r="K2761" s="107" t="s">
        <v>111</v>
      </c>
      <c r="L2761" s="25"/>
      <c r="M2761" s="111" t="s">
        <v>3</v>
      </c>
      <c r="N2761" s="112" t="s">
        <v>37</v>
      </c>
      <c r="O2761" s="113">
        <v>0</v>
      </c>
      <c r="P2761" s="113">
        <f>O2761*H2761</f>
        <v>0</v>
      </c>
      <c r="Q2761" s="113">
        <v>0</v>
      </c>
      <c r="R2761" s="113">
        <f>Q2761*H2761</f>
        <v>0</v>
      </c>
      <c r="S2761" s="113">
        <v>0</v>
      </c>
      <c r="T2761" s="114">
        <f>S2761*H2761</f>
        <v>0</v>
      </c>
      <c r="AR2761" s="115" t="s">
        <v>112</v>
      </c>
      <c r="AT2761" s="115" t="s">
        <v>107</v>
      </c>
      <c r="AU2761" s="115" t="s">
        <v>66</v>
      </c>
      <c r="AY2761" s="13" t="s">
        <v>113</v>
      </c>
      <c r="BE2761" s="116">
        <f>IF(N2761="základní",J2761,0)</f>
        <v>46.8</v>
      </c>
      <c r="BF2761" s="116">
        <f>IF(N2761="snížená",J2761,0)</f>
        <v>0</v>
      </c>
      <c r="BG2761" s="116">
        <f>IF(N2761="zákl. přenesená",J2761,0)</f>
        <v>0</v>
      </c>
      <c r="BH2761" s="116">
        <f>IF(N2761="sníž. přenesená",J2761,0)</f>
        <v>0</v>
      </c>
      <c r="BI2761" s="116">
        <f>IF(N2761="nulová",J2761,0)</f>
        <v>0</v>
      </c>
      <c r="BJ2761" s="13" t="s">
        <v>74</v>
      </c>
      <c r="BK2761" s="116">
        <f>ROUND(I2761*H2761,2)</f>
        <v>46.8</v>
      </c>
      <c r="BL2761" s="13" t="s">
        <v>112</v>
      </c>
      <c r="BM2761" s="115" t="s">
        <v>6131</v>
      </c>
    </row>
    <row r="2762" spans="2:65" s="1" customFormat="1" ht="19.5">
      <c r="B2762" s="25"/>
      <c r="D2762" s="117" t="s">
        <v>114</v>
      </c>
      <c r="F2762" s="118" t="s">
        <v>6132</v>
      </c>
      <c r="L2762" s="25"/>
      <c r="M2762" s="119"/>
      <c r="T2762" s="46"/>
      <c r="AT2762" s="13" t="s">
        <v>114</v>
      </c>
      <c r="AU2762" s="13" t="s">
        <v>66</v>
      </c>
    </row>
    <row r="2763" spans="2:65" s="1" customFormat="1" ht="16.5" customHeight="1">
      <c r="B2763" s="104"/>
      <c r="C2763" s="105" t="s">
        <v>3129</v>
      </c>
      <c r="D2763" s="105" t="s">
        <v>107</v>
      </c>
      <c r="E2763" s="106" t="s">
        <v>6133</v>
      </c>
      <c r="F2763" s="107" t="s">
        <v>6134</v>
      </c>
      <c r="G2763" s="108" t="s">
        <v>135</v>
      </c>
      <c r="H2763" s="109">
        <v>2</v>
      </c>
      <c r="I2763" s="110">
        <v>2540</v>
      </c>
      <c r="J2763" s="110">
        <f>ROUND(I2763*H2763,2)</f>
        <v>5080</v>
      </c>
      <c r="K2763" s="107" t="s">
        <v>111</v>
      </c>
      <c r="L2763" s="25"/>
      <c r="M2763" s="111" t="s">
        <v>3</v>
      </c>
      <c r="N2763" s="112" t="s">
        <v>37</v>
      </c>
      <c r="O2763" s="113">
        <v>0</v>
      </c>
      <c r="P2763" s="113">
        <f>O2763*H2763</f>
        <v>0</v>
      </c>
      <c r="Q2763" s="113">
        <v>0</v>
      </c>
      <c r="R2763" s="113">
        <f>Q2763*H2763</f>
        <v>0</v>
      </c>
      <c r="S2763" s="113">
        <v>0</v>
      </c>
      <c r="T2763" s="114">
        <f>S2763*H2763</f>
        <v>0</v>
      </c>
      <c r="AR2763" s="115" t="s">
        <v>112</v>
      </c>
      <c r="AT2763" s="115" t="s">
        <v>107</v>
      </c>
      <c r="AU2763" s="115" t="s">
        <v>66</v>
      </c>
      <c r="AY2763" s="13" t="s">
        <v>113</v>
      </c>
      <c r="BE2763" s="116">
        <f>IF(N2763="základní",J2763,0)</f>
        <v>5080</v>
      </c>
      <c r="BF2763" s="116">
        <f>IF(N2763="snížená",J2763,0)</f>
        <v>0</v>
      </c>
      <c r="BG2763" s="116">
        <f>IF(N2763="zákl. přenesená",J2763,0)</f>
        <v>0</v>
      </c>
      <c r="BH2763" s="116">
        <f>IF(N2763="sníž. přenesená",J2763,0)</f>
        <v>0</v>
      </c>
      <c r="BI2763" s="116">
        <f>IF(N2763="nulová",J2763,0)</f>
        <v>0</v>
      </c>
      <c r="BJ2763" s="13" t="s">
        <v>74</v>
      </c>
      <c r="BK2763" s="116">
        <f>ROUND(I2763*H2763,2)</f>
        <v>5080</v>
      </c>
      <c r="BL2763" s="13" t="s">
        <v>112</v>
      </c>
      <c r="BM2763" s="115" t="s">
        <v>6135</v>
      </c>
    </row>
    <row r="2764" spans="2:65" s="1" customFormat="1" ht="19.5">
      <c r="B2764" s="25"/>
      <c r="D2764" s="117" t="s">
        <v>114</v>
      </c>
      <c r="F2764" s="118" t="s">
        <v>6136</v>
      </c>
      <c r="L2764" s="25"/>
      <c r="M2764" s="119"/>
      <c r="T2764" s="46"/>
      <c r="AT2764" s="13" t="s">
        <v>114</v>
      </c>
      <c r="AU2764" s="13" t="s">
        <v>66</v>
      </c>
    </row>
    <row r="2765" spans="2:65" s="1" customFormat="1" ht="16.5" customHeight="1">
      <c r="B2765" s="104"/>
      <c r="C2765" s="105" t="s">
        <v>6137</v>
      </c>
      <c r="D2765" s="105" t="s">
        <v>107</v>
      </c>
      <c r="E2765" s="106" t="s">
        <v>6138</v>
      </c>
      <c r="F2765" s="107" t="s">
        <v>6139</v>
      </c>
      <c r="G2765" s="108" t="s">
        <v>135</v>
      </c>
      <c r="H2765" s="109">
        <v>2</v>
      </c>
      <c r="I2765" s="110">
        <v>2380</v>
      </c>
      <c r="J2765" s="110">
        <f>ROUND(I2765*H2765,2)</f>
        <v>4760</v>
      </c>
      <c r="K2765" s="107" t="s">
        <v>111</v>
      </c>
      <c r="L2765" s="25"/>
      <c r="M2765" s="111" t="s">
        <v>3</v>
      </c>
      <c r="N2765" s="112" t="s">
        <v>37</v>
      </c>
      <c r="O2765" s="113">
        <v>0</v>
      </c>
      <c r="P2765" s="113">
        <f>O2765*H2765</f>
        <v>0</v>
      </c>
      <c r="Q2765" s="113">
        <v>0</v>
      </c>
      <c r="R2765" s="113">
        <f>Q2765*H2765</f>
        <v>0</v>
      </c>
      <c r="S2765" s="113">
        <v>0</v>
      </c>
      <c r="T2765" s="114">
        <f>S2765*H2765</f>
        <v>0</v>
      </c>
      <c r="AR2765" s="115" t="s">
        <v>112</v>
      </c>
      <c r="AT2765" s="115" t="s">
        <v>107</v>
      </c>
      <c r="AU2765" s="115" t="s">
        <v>66</v>
      </c>
      <c r="AY2765" s="13" t="s">
        <v>113</v>
      </c>
      <c r="BE2765" s="116">
        <f>IF(N2765="základní",J2765,0)</f>
        <v>4760</v>
      </c>
      <c r="BF2765" s="116">
        <f>IF(N2765="snížená",J2765,0)</f>
        <v>0</v>
      </c>
      <c r="BG2765" s="116">
        <f>IF(N2765="zákl. přenesená",J2765,0)</f>
        <v>0</v>
      </c>
      <c r="BH2765" s="116">
        <f>IF(N2765="sníž. přenesená",J2765,0)</f>
        <v>0</v>
      </c>
      <c r="BI2765" s="116">
        <f>IF(N2765="nulová",J2765,0)</f>
        <v>0</v>
      </c>
      <c r="BJ2765" s="13" t="s">
        <v>74</v>
      </c>
      <c r="BK2765" s="116">
        <f>ROUND(I2765*H2765,2)</f>
        <v>4760</v>
      </c>
      <c r="BL2765" s="13" t="s">
        <v>112</v>
      </c>
      <c r="BM2765" s="115" t="s">
        <v>6140</v>
      </c>
    </row>
    <row r="2766" spans="2:65" s="1" customFormat="1" ht="19.5">
      <c r="B2766" s="25"/>
      <c r="D2766" s="117" t="s">
        <v>114</v>
      </c>
      <c r="F2766" s="118" t="s">
        <v>6141</v>
      </c>
      <c r="L2766" s="25"/>
      <c r="M2766" s="119"/>
      <c r="T2766" s="46"/>
      <c r="AT2766" s="13" t="s">
        <v>114</v>
      </c>
      <c r="AU2766" s="13" t="s">
        <v>66</v>
      </c>
    </row>
    <row r="2767" spans="2:65" s="1" customFormat="1" ht="16.5" customHeight="1">
      <c r="B2767" s="104"/>
      <c r="C2767" s="105" t="s">
        <v>3133</v>
      </c>
      <c r="D2767" s="105" t="s">
        <v>107</v>
      </c>
      <c r="E2767" s="106" t="s">
        <v>6142</v>
      </c>
      <c r="F2767" s="107" t="s">
        <v>6143</v>
      </c>
      <c r="G2767" s="108" t="s">
        <v>124</v>
      </c>
      <c r="H2767" s="109">
        <v>2</v>
      </c>
      <c r="I2767" s="110">
        <v>18.600000000000001</v>
      </c>
      <c r="J2767" s="110">
        <f>ROUND(I2767*H2767,2)</f>
        <v>37.200000000000003</v>
      </c>
      <c r="K2767" s="107" t="s">
        <v>111</v>
      </c>
      <c r="L2767" s="25"/>
      <c r="M2767" s="111" t="s">
        <v>3</v>
      </c>
      <c r="N2767" s="112" t="s">
        <v>37</v>
      </c>
      <c r="O2767" s="113">
        <v>0</v>
      </c>
      <c r="P2767" s="113">
        <f>O2767*H2767</f>
        <v>0</v>
      </c>
      <c r="Q2767" s="113">
        <v>0</v>
      </c>
      <c r="R2767" s="113">
        <f>Q2767*H2767</f>
        <v>0</v>
      </c>
      <c r="S2767" s="113">
        <v>0</v>
      </c>
      <c r="T2767" s="114">
        <f>S2767*H2767</f>
        <v>0</v>
      </c>
      <c r="AR2767" s="115" t="s">
        <v>112</v>
      </c>
      <c r="AT2767" s="115" t="s">
        <v>107</v>
      </c>
      <c r="AU2767" s="115" t="s">
        <v>66</v>
      </c>
      <c r="AY2767" s="13" t="s">
        <v>113</v>
      </c>
      <c r="BE2767" s="116">
        <f>IF(N2767="základní",J2767,0)</f>
        <v>37.200000000000003</v>
      </c>
      <c r="BF2767" s="116">
        <f>IF(N2767="snížená",J2767,0)</f>
        <v>0</v>
      </c>
      <c r="BG2767" s="116">
        <f>IF(N2767="zákl. přenesená",J2767,0)</f>
        <v>0</v>
      </c>
      <c r="BH2767" s="116">
        <f>IF(N2767="sníž. přenesená",J2767,0)</f>
        <v>0</v>
      </c>
      <c r="BI2767" s="116">
        <f>IF(N2767="nulová",J2767,0)</f>
        <v>0</v>
      </c>
      <c r="BJ2767" s="13" t="s">
        <v>74</v>
      </c>
      <c r="BK2767" s="116">
        <f>ROUND(I2767*H2767,2)</f>
        <v>37.200000000000003</v>
      </c>
      <c r="BL2767" s="13" t="s">
        <v>112</v>
      </c>
      <c r="BM2767" s="115" t="s">
        <v>6144</v>
      </c>
    </row>
    <row r="2768" spans="2:65" s="1" customFormat="1" ht="19.5">
      <c r="B2768" s="25"/>
      <c r="D2768" s="117" t="s">
        <v>114</v>
      </c>
      <c r="F2768" s="118" t="s">
        <v>6145</v>
      </c>
      <c r="L2768" s="25"/>
      <c r="M2768" s="119"/>
      <c r="T2768" s="46"/>
      <c r="AT2768" s="13" t="s">
        <v>114</v>
      </c>
      <c r="AU2768" s="13" t="s">
        <v>66</v>
      </c>
    </row>
    <row r="2769" spans="2:65" s="1" customFormat="1" ht="16.5" customHeight="1">
      <c r="B2769" s="104"/>
      <c r="C2769" s="105" t="s">
        <v>6146</v>
      </c>
      <c r="D2769" s="105" t="s">
        <v>107</v>
      </c>
      <c r="E2769" s="106" t="s">
        <v>6147</v>
      </c>
      <c r="F2769" s="107" t="s">
        <v>6148</v>
      </c>
      <c r="G2769" s="108" t="s">
        <v>135</v>
      </c>
      <c r="H2769" s="109">
        <v>2</v>
      </c>
      <c r="I2769" s="110">
        <v>1030</v>
      </c>
      <c r="J2769" s="110">
        <f>ROUND(I2769*H2769,2)</f>
        <v>2060</v>
      </c>
      <c r="K2769" s="107" t="s">
        <v>111</v>
      </c>
      <c r="L2769" s="25"/>
      <c r="M2769" s="111" t="s">
        <v>3</v>
      </c>
      <c r="N2769" s="112" t="s">
        <v>37</v>
      </c>
      <c r="O2769" s="113">
        <v>0</v>
      </c>
      <c r="P2769" s="113">
        <f>O2769*H2769</f>
        <v>0</v>
      </c>
      <c r="Q2769" s="113">
        <v>0</v>
      </c>
      <c r="R2769" s="113">
        <f>Q2769*H2769</f>
        <v>0</v>
      </c>
      <c r="S2769" s="113">
        <v>0</v>
      </c>
      <c r="T2769" s="114">
        <f>S2769*H2769</f>
        <v>0</v>
      </c>
      <c r="AR2769" s="115" t="s">
        <v>112</v>
      </c>
      <c r="AT2769" s="115" t="s">
        <v>107</v>
      </c>
      <c r="AU2769" s="115" t="s">
        <v>66</v>
      </c>
      <c r="AY2769" s="13" t="s">
        <v>113</v>
      </c>
      <c r="BE2769" s="116">
        <f>IF(N2769="základní",J2769,0)</f>
        <v>2060</v>
      </c>
      <c r="BF2769" s="116">
        <f>IF(N2769="snížená",J2769,0)</f>
        <v>0</v>
      </c>
      <c r="BG2769" s="116">
        <f>IF(N2769="zákl. přenesená",J2769,0)</f>
        <v>0</v>
      </c>
      <c r="BH2769" s="116">
        <f>IF(N2769="sníž. přenesená",J2769,0)</f>
        <v>0</v>
      </c>
      <c r="BI2769" s="116">
        <f>IF(N2769="nulová",J2769,0)</f>
        <v>0</v>
      </c>
      <c r="BJ2769" s="13" t="s">
        <v>74</v>
      </c>
      <c r="BK2769" s="116">
        <f>ROUND(I2769*H2769,2)</f>
        <v>2060</v>
      </c>
      <c r="BL2769" s="13" t="s">
        <v>112</v>
      </c>
      <c r="BM2769" s="115" t="s">
        <v>6149</v>
      </c>
    </row>
    <row r="2770" spans="2:65" s="1" customFormat="1" ht="19.5">
      <c r="B2770" s="25"/>
      <c r="D2770" s="117" t="s">
        <v>114</v>
      </c>
      <c r="F2770" s="118" t="s">
        <v>6150</v>
      </c>
      <c r="L2770" s="25"/>
      <c r="M2770" s="119"/>
      <c r="T2770" s="46"/>
      <c r="AT2770" s="13" t="s">
        <v>114</v>
      </c>
      <c r="AU2770" s="13" t="s">
        <v>66</v>
      </c>
    </row>
    <row r="2771" spans="2:65" s="1" customFormat="1" ht="16.5" customHeight="1">
      <c r="B2771" s="104"/>
      <c r="C2771" s="105" t="s">
        <v>3138</v>
      </c>
      <c r="D2771" s="105" t="s">
        <v>107</v>
      </c>
      <c r="E2771" s="106" t="s">
        <v>6151</v>
      </c>
      <c r="F2771" s="107" t="s">
        <v>6152</v>
      </c>
      <c r="G2771" s="108" t="s">
        <v>135</v>
      </c>
      <c r="H2771" s="109">
        <v>2</v>
      </c>
      <c r="I2771" s="110">
        <v>990</v>
      </c>
      <c r="J2771" s="110">
        <f>ROUND(I2771*H2771,2)</f>
        <v>1980</v>
      </c>
      <c r="K2771" s="107" t="s">
        <v>111</v>
      </c>
      <c r="L2771" s="25"/>
      <c r="M2771" s="111" t="s">
        <v>3</v>
      </c>
      <c r="N2771" s="112" t="s">
        <v>37</v>
      </c>
      <c r="O2771" s="113">
        <v>0</v>
      </c>
      <c r="P2771" s="113">
        <f>O2771*H2771</f>
        <v>0</v>
      </c>
      <c r="Q2771" s="113">
        <v>0</v>
      </c>
      <c r="R2771" s="113">
        <f>Q2771*H2771</f>
        <v>0</v>
      </c>
      <c r="S2771" s="113">
        <v>0</v>
      </c>
      <c r="T2771" s="114">
        <f>S2771*H2771</f>
        <v>0</v>
      </c>
      <c r="AR2771" s="115" t="s">
        <v>112</v>
      </c>
      <c r="AT2771" s="115" t="s">
        <v>107</v>
      </c>
      <c r="AU2771" s="115" t="s">
        <v>66</v>
      </c>
      <c r="AY2771" s="13" t="s">
        <v>113</v>
      </c>
      <c r="BE2771" s="116">
        <f>IF(N2771="základní",J2771,0)</f>
        <v>1980</v>
      </c>
      <c r="BF2771" s="116">
        <f>IF(N2771="snížená",J2771,0)</f>
        <v>0</v>
      </c>
      <c r="BG2771" s="116">
        <f>IF(N2771="zákl. přenesená",J2771,0)</f>
        <v>0</v>
      </c>
      <c r="BH2771" s="116">
        <f>IF(N2771="sníž. přenesená",J2771,0)</f>
        <v>0</v>
      </c>
      <c r="BI2771" s="116">
        <f>IF(N2771="nulová",J2771,0)</f>
        <v>0</v>
      </c>
      <c r="BJ2771" s="13" t="s">
        <v>74</v>
      </c>
      <c r="BK2771" s="116">
        <f>ROUND(I2771*H2771,2)</f>
        <v>1980</v>
      </c>
      <c r="BL2771" s="13" t="s">
        <v>112</v>
      </c>
      <c r="BM2771" s="115" t="s">
        <v>6153</v>
      </c>
    </row>
    <row r="2772" spans="2:65" s="1" customFormat="1" ht="19.5">
      <c r="B2772" s="25"/>
      <c r="D2772" s="117" t="s">
        <v>114</v>
      </c>
      <c r="F2772" s="118" t="s">
        <v>6154</v>
      </c>
      <c r="L2772" s="25"/>
      <c r="M2772" s="119"/>
      <c r="T2772" s="46"/>
      <c r="AT2772" s="13" t="s">
        <v>114</v>
      </c>
      <c r="AU2772" s="13" t="s">
        <v>66</v>
      </c>
    </row>
    <row r="2773" spans="2:65" s="1" customFormat="1" ht="16.5" customHeight="1">
      <c r="B2773" s="104"/>
      <c r="C2773" s="105" t="s">
        <v>6155</v>
      </c>
      <c r="D2773" s="105" t="s">
        <v>107</v>
      </c>
      <c r="E2773" s="106" t="s">
        <v>6156</v>
      </c>
      <c r="F2773" s="107" t="s">
        <v>6157</v>
      </c>
      <c r="G2773" s="108" t="s">
        <v>124</v>
      </c>
      <c r="H2773" s="109">
        <v>2</v>
      </c>
      <c r="I2773" s="110">
        <v>12.4</v>
      </c>
      <c r="J2773" s="110">
        <f>ROUND(I2773*H2773,2)</f>
        <v>24.8</v>
      </c>
      <c r="K2773" s="107" t="s">
        <v>111</v>
      </c>
      <c r="L2773" s="25"/>
      <c r="M2773" s="111" t="s">
        <v>3</v>
      </c>
      <c r="N2773" s="112" t="s">
        <v>37</v>
      </c>
      <c r="O2773" s="113">
        <v>0</v>
      </c>
      <c r="P2773" s="113">
        <f>O2773*H2773</f>
        <v>0</v>
      </c>
      <c r="Q2773" s="113">
        <v>0</v>
      </c>
      <c r="R2773" s="113">
        <f>Q2773*H2773</f>
        <v>0</v>
      </c>
      <c r="S2773" s="113">
        <v>0</v>
      </c>
      <c r="T2773" s="114">
        <f>S2773*H2773</f>
        <v>0</v>
      </c>
      <c r="AR2773" s="115" t="s">
        <v>112</v>
      </c>
      <c r="AT2773" s="115" t="s">
        <v>107</v>
      </c>
      <c r="AU2773" s="115" t="s">
        <v>66</v>
      </c>
      <c r="AY2773" s="13" t="s">
        <v>113</v>
      </c>
      <c r="BE2773" s="116">
        <f>IF(N2773="základní",J2773,0)</f>
        <v>24.8</v>
      </c>
      <c r="BF2773" s="116">
        <f>IF(N2773="snížená",J2773,0)</f>
        <v>0</v>
      </c>
      <c r="BG2773" s="116">
        <f>IF(N2773="zákl. přenesená",J2773,0)</f>
        <v>0</v>
      </c>
      <c r="BH2773" s="116">
        <f>IF(N2773="sníž. přenesená",J2773,0)</f>
        <v>0</v>
      </c>
      <c r="BI2773" s="116">
        <f>IF(N2773="nulová",J2773,0)</f>
        <v>0</v>
      </c>
      <c r="BJ2773" s="13" t="s">
        <v>74</v>
      </c>
      <c r="BK2773" s="116">
        <f>ROUND(I2773*H2773,2)</f>
        <v>24.8</v>
      </c>
      <c r="BL2773" s="13" t="s">
        <v>112</v>
      </c>
      <c r="BM2773" s="115" t="s">
        <v>6158</v>
      </c>
    </row>
    <row r="2774" spans="2:65" s="1" customFormat="1" ht="19.5">
      <c r="B2774" s="25"/>
      <c r="D2774" s="117" t="s">
        <v>114</v>
      </c>
      <c r="F2774" s="118" t="s">
        <v>6159</v>
      </c>
      <c r="L2774" s="25"/>
      <c r="M2774" s="119"/>
      <c r="T2774" s="46"/>
      <c r="AT2774" s="13" t="s">
        <v>114</v>
      </c>
      <c r="AU2774" s="13" t="s">
        <v>66</v>
      </c>
    </row>
    <row r="2775" spans="2:65" s="1" customFormat="1" ht="16.5" customHeight="1">
      <c r="B2775" s="104"/>
      <c r="C2775" s="105" t="s">
        <v>3142</v>
      </c>
      <c r="D2775" s="105" t="s">
        <v>107</v>
      </c>
      <c r="E2775" s="106" t="s">
        <v>6160</v>
      </c>
      <c r="F2775" s="107" t="s">
        <v>6161</v>
      </c>
      <c r="G2775" s="108" t="s">
        <v>135</v>
      </c>
      <c r="H2775" s="109">
        <v>2</v>
      </c>
      <c r="I2775" s="110">
        <v>1540</v>
      </c>
      <c r="J2775" s="110">
        <f>ROUND(I2775*H2775,2)</f>
        <v>3080</v>
      </c>
      <c r="K2775" s="107" t="s">
        <v>111</v>
      </c>
      <c r="L2775" s="25"/>
      <c r="M2775" s="111" t="s">
        <v>3</v>
      </c>
      <c r="N2775" s="112" t="s">
        <v>37</v>
      </c>
      <c r="O2775" s="113">
        <v>0</v>
      </c>
      <c r="P2775" s="113">
        <f>O2775*H2775</f>
        <v>0</v>
      </c>
      <c r="Q2775" s="113">
        <v>0</v>
      </c>
      <c r="R2775" s="113">
        <f>Q2775*H2775</f>
        <v>0</v>
      </c>
      <c r="S2775" s="113">
        <v>0</v>
      </c>
      <c r="T2775" s="114">
        <f>S2775*H2775</f>
        <v>0</v>
      </c>
      <c r="AR2775" s="115" t="s">
        <v>112</v>
      </c>
      <c r="AT2775" s="115" t="s">
        <v>107</v>
      </c>
      <c r="AU2775" s="115" t="s">
        <v>66</v>
      </c>
      <c r="AY2775" s="13" t="s">
        <v>113</v>
      </c>
      <c r="BE2775" s="116">
        <f>IF(N2775="základní",J2775,0)</f>
        <v>3080</v>
      </c>
      <c r="BF2775" s="116">
        <f>IF(N2775="snížená",J2775,0)</f>
        <v>0</v>
      </c>
      <c r="BG2775" s="116">
        <f>IF(N2775="zákl. přenesená",J2775,0)</f>
        <v>0</v>
      </c>
      <c r="BH2775" s="116">
        <f>IF(N2775="sníž. přenesená",J2775,0)</f>
        <v>0</v>
      </c>
      <c r="BI2775" s="116">
        <f>IF(N2775="nulová",J2775,0)</f>
        <v>0</v>
      </c>
      <c r="BJ2775" s="13" t="s">
        <v>74</v>
      </c>
      <c r="BK2775" s="116">
        <f>ROUND(I2775*H2775,2)</f>
        <v>3080</v>
      </c>
      <c r="BL2775" s="13" t="s">
        <v>112</v>
      </c>
      <c r="BM2775" s="115" t="s">
        <v>6162</v>
      </c>
    </row>
    <row r="2776" spans="2:65" s="1" customFormat="1" ht="19.5">
      <c r="B2776" s="25"/>
      <c r="D2776" s="117" t="s">
        <v>114</v>
      </c>
      <c r="F2776" s="118" t="s">
        <v>6163</v>
      </c>
      <c r="L2776" s="25"/>
      <c r="M2776" s="119"/>
      <c r="T2776" s="46"/>
      <c r="AT2776" s="13" t="s">
        <v>114</v>
      </c>
      <c r="AU2776" s="13" t="s">
        <v>66</v>
      </c>
    </row>
    <row r="2777" spans="2:65" s="1" customFormat="1" ht="16.5" customHeight="1">
      <c r="B2777" s="104"/>
      <c r="C2777" s="105" t="s">
        <v>6164</v>
      </c>
      <c r="D2777" s="105" t="s">
        <v>107</v>
      </c>
      <c r="E2777" s="106" t="s">
        <v>6165</v>
      </c>
      <c r="F2777" s="107" t="s">
        <v>6166</v>
      </c>
      <c r="G2777" s="108" t="s">
        <v>135</v>
      </c>
      <c r="H2777" s="109">
        <v>2</v>
      </c>
      <c r="I2777" s="110">
        <v>1490</v>
      </c>
      <c r="J2777" s="110">
        <f>ROUND(I2777*H2777,2)</f>
        <v>2980</v>
      </c>
      <c r="K2777" s="107" t="s">
        <v>111</v>
      </c>
      <c r="L2777" s="25"/>
      <c r="M2777" s="111" t="s">
        <v>3</v>
      </c>
      <c r="N2777" s="112" t="s">
        <v>37</v>
      </c>
      <c r="O2777" s="113">
        <v>0</v>
      </c>
      <c r="P2777" s="113">
        <f>O2777*H2777</f>
        <v>0</v>
      </c>
      <c r="Q2777" s="113">
        <v>0</v>
      </c>
      <c r="R2777" s="113">
        <f>Q2777*H2777</f>
        <v>0</v>
      </c>
      <c r="S2777" s="113">
        <v>0</v>
      </c>
      <c r="T2777" s="114">
        <f>S2777*H2777</f>
        <v>0</v>
      </c>
      <c r="AR2777" s="115" t="s">
        <v>112</v>
      </c>
      <c r="AT2777" s="115" t="s">
        <v>107</v>
      </c>
      <c r="AU2777" s="115" t="s">
        <v>66</v>
      </c>
      <c r="AY2777" s="13" t="s">
        <v>113</v>
      </c>
      <c r="BE2777" s="116">
        <f>IF(N2777="základní",J2777,0)</f>
        <v>2980</v>
      </c>
      <c r="BF2777" s="116">
        <f>IF(N2777="snížená",J2777,0)</f>
        <v>0</v>
      </c>
      <c r="BG2777" s="116">
        <f>IF(N2777="zákl. přenesená",J2777,0)</f>
        <v>0</v>
      </c>
      <c r="BH2777" s="116">
        <f>IF(N2777="sníž. přenesená",J2777,0)</f>
        <v>0</v>
      </c>
      <c r="BI2777" s="116">
        <f>IF(N2777="nulová",J2777,0)</f>
        <v>0</v>
      </c>
      <c r="BJ2777" s="13" t="s">
        <v>74</v>
      </c>
      <c r="BK2777" s="116">
        <f>ROUND(I2777*H2777,2)</f>
        <v>2980</v>
      </c>
      <c r="BL2777" s="13" t="s">
        <v>112</v>
      </c>
      <c r="BM2777" s="115" t="s">
        <v>6167</v>
      </c>
    </row>
    <row r="2778" spans="2:65" s="1" customFormat="1" ht="19.5">
      <c r="B2778" s="25"/>
      <c r="D2778" s="117" t="s">
        <v>114</v>
      </c>
      <c r="F2778" s="118" t="s">
        <v>6168</v>
      </c>
      <c r="L2778" s="25"/>
      <c r="M2778" s="119"/>
      <c r="T2778" s="46"/>
      <c r="AT2778" s="13" t="s">
        <v>114</v>
      </c>
      <c r="AU2778" s="13" t="s">
        <v>66</v>
      </c>
    </row>
    <row r="2779" spans="2:65" s="1" customFormat="1" ht="16.5" customHeight="1">
      <c r="B2779" s="104"/>
      <c r="C2779" s="105" t="s">
        <v>3147</v>
      </c>
      <c r="D2779" s="105" t="s">
        <v>107</v>
      </c>
      <c r="E2779" s="106" t="s">
        <v>6169</v>
      </c>
      <c r="F2779" s="107" t="s">
        <v>6170</v>
      </c>
      <c r="G2779" s="108" t="s">
        <v>124</v>
      </c>
      <c r="H2779" s="109">
        <v>2</v>
      </c>
      <c r="I2779" s="110">
        <v>30.9</v>
      </c>
      <c r="J2779" s="110">
        <f>ROUND(I2779*H2779,2)</f>
        <v>61.8</v>
      </c>
      <c r="K2779" s="107" t="s">
        <v>111</v>
      </c>
      <c r="L2779" s="25"/>
      <c r="M2779" s="111" t="s">
        <v>3</v>
      </c>
      <c r="N2779" s="112" t="s">
        <v>37</v>
      </c>
      <c r="O2779" s="113">
        <v>0</v>
      </c>
      <c r="P2779" s="113">
        <f>O2779*H2779</f>
        <v>0</v>
      </c>
      <c r="Q2779" s="113">
        <v>0</v>
      </c>
      <c r="R2779" s="113">
        <f>Q2779*H2779</f>
        <v>0</v>
      </c>
      <c r="S2779" s="113">
        <v>0</v>
      </c>
      <c r="T2779" s="114">
        <f>S2779*H2779</f>
        <v>0</v>
      </c>
      <c r="AR2779" s="115" t="s">
        <v>112</v>
      </c>
      <c r="AT2779" s="115" t="s">
        <v>107</v>
      </c>
      <c r="AU2779" s="115" t="s">
        <v>66</v>
      </c>
      <c r="AY2779" s="13" t="s">
        <v>113</v>
      </c>
      <c r="BE2779" s="116">
        <f>IF(N2779="základní",J2779,0)</f>
        <v>61.8</v>
      </c>
      <c r="BF2779" s="116">
        <f>IF(N2779="snížená",J2779,0)</f>
        <v>0</v>
      </c>
      <c r="BG2779" s="116">
        <f>IF(N2779="zákl. přenesená",J2779,0)</f>
        <v>0</v>
      </c>
      <c r="BH2779" s="116">
        <f>IF(N2779="sníž. přenesená",J2779,0)</f>
        <v>0</v>
      </c>
      <c r="BI2779" s="116">
        <f>IF(N2779="nulová",J2779,0)</f>
        <v>0</v>
      </c>
      <c r="BJ2779" s="13" t="s">
        <v>74</v>
      </c>
      <c r="BK2779" s="116">
        <f>ROUND(I2779*H2779,2)</f>
        <v>61.8</v>
      </c>
      <c r="BL2779" s="13" t="s">
        <v>112</v>
      </c>
      <c r="BM2779" s="115" t="s">
        <v>6171</v>
      </c>
    </row>
    <row r="2780" spans="2:65" s="1" customFormat="1" ht="19.5">
      <c r="B2780" s="25"/>
      <c r="D2780" s="117" t="s">
        <v>114</v>
      </c>
      <c r="F2780" s="118" t="s">
        <v>6172</v>
      </c>
      <c r="L2780" s="25"/>
      <c r="M2780" s="119"/>
      <c r="T2780" s="46"/>
      <c r="AT2780" s="13" t="s">
        <v>114</v>
      </c>
      <c r="AU2780" s="13" t="s">
        <v>66</v>
      </c>
    </row>
    <row r="2781" spans="2:65" s="1" customFormat="1" ht="16.5" customHeight="1">
      <c r="B2781" s="104"/>
      <c r="C2781" s="105" t="s">
        <v>6173</v>
      </c>
      <c r="D2781" s="105" t="s">
        <v>107</v>
      </c>
      <c r="E2781" s="106" t="s">
        <v>6174</v>
      </c>
      <c r="F2781" s="107" t="s">
        <v>6175</v>
      </c>
      <c r="G2781" s="108" t="s">
        <v>124</v>
      </c>
      <c r="H2781" s="109">
        <v>2</v>
      </c>
      <c r="I2781" s="110">
        <v>23.4</v>
      </c>
      <c r="J2781" s="110">
        <f>ROUND(I2781*H2781,2)</f>
        <v>46.8</v>
      </c>
      <c r="K2781" s="107" t="s">
        <v>111</v>
      </c>
      <c r="L2781" s="25"/>
      <c r="M2781" s="111" t="s">
        <v>3</v>
      </c>
      <c r="N2781" s="112" t="s">
        <v>37</v>
      </c>
      <c r="O2781" s="113">
        <v>0</v>
      </c>
      <c r="P2781" s="113">
        <f>O2781*H2781</f>
        <v>0</v>
      </c>
      <c r="Q2781" s="113">
        <v>0</v>
      </c>
      <c r="R2781" s="113">
        <f>Q2781*H2781</f>
        <v>0</v>
      </c>
      <c r="S2781" s="113">
        <v>0</v>
      </c>
      <c r="T2781" s="114">
        <f>S2781*H2781</f>
        <v>0</v>
      </c>
      <c r="AR2781" s="115" t="s">
        <v>112</v>
      </c>
      <c r="AT2781" s="115" t="s">
        <v>107</v>
      </c>
      <c r="AU2781" s="115" t="s">
        <v>66</v>
      </c>
      <c r="AY2781" s="13" t="s">
        <v>113</v>
      </c>
      <c r="BE2781" s="116">
        <f>IF(N2781="základní",J2781,0)</f>
        <v>46.8</v>
      </c>
      <c r="BF2781" s="116">
        <f>IF(N2781="snížená",J2781,0)</f>
        <v>0</v>
      </c>
      <c r="BG2781" s="116">
        <f>IF(N2781="zákl. přenesená",J2781,0)</f>
        <v>0</v>
      </c>
      <c r="BH2781" s="116">
        <f>IF(N2781="sníž. přenesená",J2781,0)</f>
        <v>0</v>
      </c>
      <c r="BI2781" s="116">
        <f>IF(N2781="nulová",J2781,0)</f>
        <v>0</v>
      </c>
      <c r="BJ2781" s="13" t="s">
        <v>74</v>
      </c>
      <c r="BK2781" s="116">
        <f>ROUND(I2781*H2781,2)</f>
        <v>46.8</v>
      </c>
      <c r="BL2781" s="13" t="s">
        <v>112</v>
      </c>
      <c r="BM2781" s="115" t="s">
        <v>6176</v>
      </c>
    </row>
    <row r="2782" spans="2:65" s="1" customFormat="1" ht="19.5">
      <c r="B2782" s="25"/>
      <c r="D2782" s="117" t="s">
        <v>114</v>
      </c>
      <c r="F2782" s="118" t="s">
        <v>6177</v>
      </c>
      <c r="L2782" s="25"/>
      <c r="M2782" s="119"/>
      <c r="T2782" s="46"/>
      <c r="AT2782" s="13" t="s">
        <v>114</v>
      </c>
      <c r="AU2782" s="13" t="s">
        <v>66</v>
      </c>
    </row>
    <row r="2783" spans="2:65" s="1" customFormat="1" ht="16.5" customHeight="1">
      <c r="B2783" s="104"/>
      <c r="C2783" s="105" t="s">
        <v>3151</v>
      </c>
      <c r="D2783" s="105" t="s">
        <v>107</v>
      </c>
      <c r="E2783" s="106" t="s">
        <v>6178</v>
      </c>
      <c r="F2783" s="107" t="s">
        <v>6179</v>
      </c>
      <c r="G2783" s="108" t="s">
        <v>135</v>
      </c>
      <c r="H2783" s="109">
        <v>2</v>
      </c>
      <c r="I2783" s="110">
        <v>433</v>
      </c>
      <c r="J2783" s="110">
        <f>ROUND(I2783*H2783,2)</f>
        <v>866</v>
      </c>
      <c r="K2783" s="107" t="s">
        <v>111</v>
      </c>
      <c r="L2783" s="25"/>
      <c r="M2783" s="111" t="s">
        <v>3</v>
      </c>
      <c r="N2783" s="112" t="s">
        <v>37</v>
      </c>
      <c r="O2783" s="113">
        <v>0</v>
      </c>
      <c r="P2783" s="113">
        <f>O2783*H2783</f>
        <v>0</v>
      </c>
      <c r="Q2783" s="113">
        <v>0</v>
      </c>
      <c r="R2783" s="113">
        <f>Q2783*H2783</f>
        <v>0</v>
      </c>
      <c r="S2783" s="113">
        <v>0</v>
      </c>
      <c r="T2783" s="114">
        <f>S2783*H2783</f>
        <v>0</v>
      </c>
      <c r="AR2783" s="115" t="s">
        <v>112</v>
      </c>
      <c r="AT2783" s="115" t="s">
        <v>107</v>
      </c>
      <c r="AU2783" s="115" t="s">
        <v>66</v>
      </c>
      <c r="AY2783" s="13" t="s">
        <v>113</v>
      </c>
      <c r="BE2783" s="116">
        <f>IF(N2783="základní",J2783,0)</f>
        <v>866</v>
      </c>
      <c r="BF2783" s="116">
        <f>IF(N2783="snížená",J2783,0)</f>
        <v>0</v>
      </c>
      <c r="BG2783" s="116">
        <f>IF(N2783="zákl. přenesená",J2783,0)</f>
        <v>0</v>
      </c>
      <c r="BH2783" s="116">
        <f>IF(N2783="sníž. přenesená",J2783,0)</f>
        <v>0</v>
      </c>
      <c r="BI2783" s="116">
        <f>IF(N2783="nulová",J2783,0)</f>
        <v>0</v>
      </c>
      <c r="BJ2783" s="13" t="s">
        <v>74</v>
      </c>
      <c r="BK2783" s="116">
        <f>ROUND(I2783*H2783,2)</f>
        <v>866</v>
      </c>
      <c r="BL2783" s="13" t="s">
        <v>112</v>
      </c>
      <c r="BM2783" s="115" t="s">
        <v>6180</v>
      </c>
    </row>
    <row r="2784" spans="2:65" s="1" customFormat="1" ht="19.5">
      <c r="B2784" s="25"/>
      <c r="D2784" s="117" t="s">
        <v>114</v>
      </c>
      <c r="F2784" s="118" t="s">
        <v>6181</v>
      </c>
      <c r="L2784" s="25"/>
      <c r="M2784" s="119"/>
      <c r="T2784" s="46"/>
      <c r="AT2784" s="13" t="s">
        <v>114</v>
      </c>
      <c r="AU2784" s="13" t="s">
        <v>66</v>
      </c>
    </row>
    <row r="2785" spans="2:65" s="1" customFormat="1" ht="16.5" customHeight="1">
      <c r="B2785" s="104"/>
      <c r="C2785" s="105" t="s">
        <v>6182</v>
      </c>
      <c r="D2785" s="105" t="s">
        <v>107</v>
      </c>
      <c r="E2785" s="106" t="s">
        <v>6183</v>
      </c>
      <c r="F2785" s="107" t="s">
        <v>6184</v>
      </c>
      <c r="G2785" s="108" t="s">
        <v>135</v>
      </c>
      <c r="H2785" s="109">
        <v>2</v>
      </c>
      <c r="I2785" s="110">
        <v>371</v>
      </c>
      <c r="J2785" s="110">
        <f>ROUND(I2785*H2785,2)</f>
        <v>742</v>
      </c>
      <c r="K2785" s="107" t="s">
        <v>111</v>
      </c>
      <c r="L2785" s="25"/>
      <c r="M2785" s="111" t="s">
        <v>3</v>
      </c>
      <c r="N2785" s="112" t="s">
        <v>37</v>
      </c>
      <c r="O2785" s="113">
        <v>0</v>
      </c>
      <c r="P2785" s="113">
        <f>O2785*H2785</f>
        <v>0</v>
      </c>
      <c r="Q2785" s="113">
        <v>0</v>
      </c>
      <c r="R2785" s="113">
        <f>Q2785*H2785</f>
        <v>0</v>
      </c>
      <c r="S2785" s="113">
        <v>0</v>
      </c>
      <c r="T2785" s="114">
        <f>S2785*H2785</f>
        <v>0</v>
      </c>
      <c r="AR2785" s="115" t="s">
        <v>112</v>
      </c>
      <c r="AT2785" s="115" t="s">
        <v>107</v>
      </c>
      <c r="AU2785" s="115" t="s">
        <v>66</v>
      </c>
      <c r="AY2785" s="13" t="s">
        <v>113</v>
      </c>
      <c r="BE2785" s="116">
        <f>IF(N2785="základní",J2785,0)</f>
        <v>742</v>
      </c>
      <c r="BF2785" s="116">
        <f>IF(N2785="snížená",J2785,0)</f>
        <v>0</v>
      </c>
      <c r="BG2785" s="116">
        <f>IF(N2785="zákl. přenesená",J2785,0)</f>
        <v>0</v>
      </c>
      <c r="BH2785" s="116">
        <f>IF(N2785="sníž. přenesená",J2785,0)</f>
        <v>0</v>
      </c>
      <c r="BI2785" s="116">
        <f>IF(N2785="nulová",J2785,0)</f>
        <v>0</v>
      </c>
      <c r="BJ2785" s="13" t="s">
        <v>74</v>
      </c>
      <c r="BK2785" s="116">
        <f>ROUND(I2785*H2785,2)</f>
        <v>742</v>
      </c>
      <c r="BL2785" s="13" t="s">
        <v>112</v>
      </c>
      <c r="BM2785" s="115" t="s">
        <v>6185</v>
      </c>
    </row>
    <row r="2786" spans="2:65" s="1" customFormat="1" ht="19.5">
      <c r="B2786" s="25"/>
      <c r="D2786" s="117" t="s">
        <v>114</v>
      </c>
      <c r="F2786" s="118" t="s">
        <v>6186</v>
      </c>
      <c r="L2786" s="25"/>
      <c r="M2786" s="119"/>
      <c r="T2786" s="46"/>
      <c r="AT2786" s="13" t="s">
        <v>114</v>
      </c>
      <c r="AU2786" s="13" t="s">
        <v>66</v>
      </c>
    </row>
    <row r="2787" spans="2:65" s="1" customFormat="1" ht="16.5" customHeight="1">
      <c r="B2787" s="104"/>
      <c r="C2787" s="105" t="s">
        <v>3156</v>
      </c>
      <c r="D2787" s="105" t="s">
        <v>107</v>
      </c>
      <c r="E2787" s="106" t="s">
        <v>6187</v>
      </c>
      <c r="F2787" s="107" t="s">
        <v>6188</v>
      </c>
      <c r="G2787" s="108" t="s">
        <v>6189</v>
      </c>
      <c r="H2787" s="109">
        <v>10</v>
      </c>
      <c r="I2787" s="110">
        <v>645</v>
      </c>
      <c r="J2787" s="110">
        <f>ROUND(I2787*H2787,2)</f>
        <v>6450</v>
      </c>
      <c r="K2787" s="107" t="s">
        <v>111</v>
      </c>
      <c r="L2787" s="25"/>
      <c r="M2787" s="111" t="s">
        <v>3</v>
      </c>
      <c r="N2787" s="112" t="s">
        <v>37</v>
      </c>
      <c r="O2787" s="113">
        <v>0</v>
      </c>
      <c r="P2787" s="113">
        <f>O2787*H2787</f>
        <v>0</v>
      </c>
      <c r="Q2787" s="113">
        <v>0</v>
      </c>
      <c r="R2787" s="113">
        <f>Q2787*H2787</f>
        <v>0</v>
      </c>
      <c r="S2787" s="113">
        <v>0</v>
      </c>
      <c r="T2787" s="114">
        <f>S2787*H2787</f>
        <v>0</v>
      </c>
      <c r="AR2787" s="115" t="s">
        <v>112</v>
      </c>
      <c r="AT2787" s="115" t="s">
        <v>107</v>
      </c>
      <c r="AU2787" s="115" t="s">
        <v>66</v>
      </c>
      <c r="AY2787" s="13" t="s">
        <v>113</v>
      </c>
      <c r="BE2787" s="116">
        <f>IF(N2787="základní",J2787,0)</f>
        <v>6450</v>
      </c>
      <c r="BF2787" s="116">
        <f>IF(N2787="snížená",J2787,0)</f>
        <v>0</v>
      </c>
      <c r="BG2787" s="116">
        <f>IF(N2787="zákl. přenesená",J2787,0)</f>
        <v>0</v>
      </c>
      <c r="BH2787" s="116">
        <f>IF(N2787="sníž. přenesená",J2787,0)</f>
        <v>0</v>
      </c>
      <c r="BI2787" s="116">
        <f>IF(N2787="nulová",J2787,0)</f>
        <v>0</v>
      </c>
      <c r="BJ2787" s="13" t="s">
        <v>74</v>
      </c>
      <c r="BK2787" s="116">
        <f>ROUND(I2787*H2787,2)</f>
        <v>6450</v>
      </c>
      <c r="BL2787" s="13" t="s">
        <v>112</v>
      </c>
      <c r="BM2787" s="115" t="s">
        <v>6190</v>
      </c>
    </row>
    <row r="2788" spans="2:65" s="1" customFormat="1" ht="29.25">
      <c r="B2788" s="25"/>
      <c r="D2788" s="117" t="s">
        <v>114</v>
      </c>
      <c r="F2788" s="118" t="s">
        <v>6191</v>
      </c>
      <c r="L2788" s="25"/>
      <c r="M2788" s="119"/>
      <c r="T2788" s="46"/>
      <c r="AT2788" s="13" t="s">
        <v>114</v>
      </c>
      <c r="AU2788" s="13" t="s">
        <v>66</v>
      </c>
    </row>
    <row r="2789" spans="2:65" s="1" customFormat="1" ht="16.5" customHeight="1">
      <c r="B2789" s="104"/>
      <c r="C2789" s="105" t="s">
        <v>6192</v>
      </c>
      <c r="D2789" s="105" t="s">
        <v>107</v>
      </c>
      <c r="E2789" s="106" t="s">
        <v>6193</v>
      </c>
      <c r="F2789" s="107" t="s">
        <v>6194</v>
      </c>
      <c r="G2789" s="108" t="s">
        <v>110</v>
      </c>
      <c r="H2789" s="109">
        <v>1</v>
      </c>
      <c r="I2789" s="110">
        <v>5160</v>
      </c>
      <c r="J2789" s="110">
        <f>ROUND(I2789*H2789,2)</f>
        <v>5160</v>
      </c>
      <c r="K2789" s="107" t="s">
        <v>111</v>
      </c>
      <c r="L2789" s="25"/>
      <c r="M2789" s="111" t="s">
        <v>3</v>
      </c>
      <c r="N2789" s="112" t="s">
        <v>37</v>
      </c>
      <c r="O2789" s="113">
        <v>0</v>
      </c>
      <c r="P2789" s="113">
        <f>O2789*H2789</f>
        <v>0</v>
      </c>
      <c r="Q2789" s="113">
        <v>0</v>
      </c>
      <c r="R2789" s="113">
        <f>Q2789*H2789</f>
        <v>0</v>
      </c>
      <c r="S2789" s="113">
        <v>0</v>
      </c>
      <c r="T2789" s="114">
        <f>S2789*H2789</f>
        <v>0</v>
      </c>
      <c r="AR2789" s="115" t="s">
        <v>112</v>
      </c>
      <c r="AT2789" s="115" t="s">
        <v>107</v>
      </c>
      <c r="AU2789" s="115" t="s">
        <v>66</v>
      </c>
      <c r="AY2789" s="13" t="s">
        <v>113</v>
      </c>
      <c r="BE2789" s="116">
        <f>IF(N2789="základní",J2789,0)</f>
        <v>5160</v>
      </c>
      <c r="BF2789" s="116">
        <f>IF(N2789="snížená",J2789,0)</f>
        <v>0</v>
      </c>
      <c r="BG2789" s="116">
        <f>IF(N2789="zákl. přenesená",J2789,0)</f>
        <v>0</v>
      </c>
      <c r="BH2789" s="116">
        <f>IF(N2789="sníž. přenesená",J2789,0)</f>
        <v>0</v>
      </c>
      <c r="BI2789" s="116">
        <f>IF(N2789="nulová",J2789,0)</f>
        <v>0</v>
      </c>
      <c r="BJ2789" s="13" t="s">
        <v>74</v>
      </c>
      <c r="BK2789" s="116">
        <f>ROUND(I2789*H2789,2)</f>
        <v>5160</v>
      </c>
      <c r="BL2789" s="13" t="s">
        <v>112</v>
      </c>
      <c r="BM2789" s="115" t="s">
        <v>6195</v>
      </c>
    </row>
    <row r="2790" spans="2:65" s="1" customFormat="1" ht="29.25">
      <c r="B2790" s="25"/>
      <c r="D2790" s="117" t="s">
        <v>114</v>
      </c>
      <c r="F2790" s="118" t="s">
        <v>6196</v>
      </c>
      <c r="L2790" s="25"/>
      <c r="M2790" s="119"/>
      <c r="T2790" s="46"/>
      <c r="AT2790" s="13" t="s">
        <v>114</v>
      </c>
      <c r="AU2790" s="13" t="s">
        <v>66</v>
      </c>
    </row>
    <row r="2791" spans="2:65" s="1" customFormat="1" ht="16.5" customHeight="1">
      <c r="B2791" s="104"/>
      <c r="C2791" s="105" t="s">
        <v>3160</v>
      </c>
      <c r="D2791" s="105" t="s">
        <v>107</v>
      </c>
      <c r="E2791" s="106" t="s">
        <v>6197</v>
      </c>
      <c r="F2791" s="107" t="s">
        <v>6198</v>
      </c>
      <c r="G2791" s="108" t="s">
        <v>110</v>
      </c>
      <c r="H2791" s="109">
        <v>1</v>
      </c>
      <c r="I2791" s="110">
        <v>8270</v>
      </c>
      <c r="J2791" s="110">
        <f>ROUND(I2791*H2791,2)</f>
        <v>8270</v>
      </c>
      <c r="K2791" s="107" t="s">
        <v>111</v>
      </c>
      <c r="L2791" s="25"/>
      <c r="M2791" s="111" t="s">
        <v>3</v>
      </c>
      <c r="N2791" s="112" t="s">
        <v>37</v>
      </c>
      <c r="O2791" s="113">
        <v>0</v>
      </c>
      <c r="P2791" s="113">
        <f>O2791*H2791</f>
        <v>0</v>
      </c>
      <c r="Q2791" s="113">
        <v>0</v>
      </c>
      <c r="R2791" s="113">
        <f>Q2791*H2791</f>
        <v>0</v>
      </c>
      <c r="S2791" s="113">
        <v>0</v>
      </c>
      <c r="T2791" s="114">
        <f>S2791*H2791</f>
        <v>0</v>
      </c>
      <c r="AR2791" s="115" t="s">
        <v>112</v>
      </c>
      <c r="AT2791" s="115" t="s">
        <v>107</v>
      </c>
      <c r="AU2791" s="115" t="s">
        <v>66</v>
      </c>
      <c r="AY2791" s="13" t="s">
        <v>113</v>
      </c>
      <c r="BE2791" s="116">
        <f>IF(N2791="základní",J2791,0)</f>
        <v>8270</v>
      </c>
      <c r="BF2791" s="116">
        <f>IF(N2791="snížená",J2791,0)</f>
        <v>0</v>
      </c>
      <c r="BG2791" s="116">
        <f>IF(N2791="zákl. přenesená",J2791,0)</f>
        <v>0</v>
      </c>
      <c r="BH2791" s="116">
        <f>IF(N2791="sníž. přenesená",J2791,0)</f>
        <v>0</v>
      </c>
      <c r="BI2791" s="116">
        <f>IF(N2791="nulová",J2791,0)</f>
        <v>0</v>
      </c>
      <c r="BJ2791" s="13" t="s">
        <v>74</v>
      </c>
      <c r="BK2791" s="116">
        <f>ROUND(I2791*H2791,2)</f>
        <v>8270</v>
      </c>
      <c r="BL2791" s="13" t="s">
        <v>112</v>
      </c>
      <c r="BM2791" s="115" t="s">
        <v>6199</v>
      </c>
    </row>
    <row r="2792" spans="2:65" s="1" customFormat="1" ht="29.25">
      <c r="B2792" s="25"/>
      <c r="D2792" s="117" t="s">
        <v>114</v>
      </c>
      <c r="F2792" s="118" t="s">
        <v>6200</v>
      </c>
      <c r="L2792" s="25"/>
      <c r="M2792" s="119"/>
      <c r="T2792" s="46"/>
      <c r="AT2792" s="13" t="s">
        <v>114</v>
      </c>
      <c r="AU2792" s="13" t="s">
        <v>66</v>
      </c>
    </row>
    <row r="2793" spans="2:65" s="1" customFormat="1" ht="16.5" customHeight="1">
      <c r="B2793" s="104"/>
      <c r="C2793" s="105" t="s">
        <v>6201</v>
      </c>
      <c r="D2793" s="105" t="s">
        <v>107</v>
      </c>
      <c r="E2793" s="106" t="s">
        <v>6202</v>
      </c>
      <c r="F2793" s="107" t="s">
        <v>6203</v>
      </c>
      <c r="G2793" s="108" t="s">
        <v>110</v>
      </c>
      <c r="H2793" s="109">
        <v>1</v>
      </c>
      <c r="I2793" s="110">
        <v>5750</v>
      </c>
      <c r="J2793" s="110">
        <f>ROUND(I2793*H2793,2)</f>
        <v>5750</v>
      </c>
      <c r="K2793" s="107" t="s">
        <v>111</v>
      </c>
      <c r="L2793" s="25"/>
      <c r="M2793" s="111" t="s">
        <v>3</v>
      </c>
      <c r="N2793" s="112" t="s">
        <v>37</v>
      </c>
      <c r="O2793" s="113">
        <v>0</v>
      </c>
      <c r="P2793" s="113">
        <f>O2793*H2793</f>
        <v>0</v>
      </c>
      <c r="Q2793" s="113">
        <v>0</v>
      </c>
      <c r="R2793" s="113">
        <f>Q2793*H2793</f>
        <v>0</v>
      </c>
      <c r="S2793" s="113">
        <v>0</v>
      </c>
      <c r="T2793" s="114">
        <f>S2793*H2793</f>
        <v>0</v>
      </c>
      <c r="AR2793" s="115" t="s">
        <v>112</v>
      </c>
      <c r="AT2793" s="115" t="s">
        <v>107</v>
      </c>
      <c r="AU2793" s="115" t="s">
        <v>66</v>
      </c>
      <c r="AY2793" s="13" t="s">
        <v>113</v>
      </c>
      <c r="BE2793" s="116">
        <f>IF(N2793="základní",J2793,0)</f>
        <v>5750</v>
      </c>
      <c r="BF2793" s="116">
        <f>IF(N2793="snížená",J2793,0)</f>
        <v>0</v>
      </c>
      <c r="BG2793" s="116">
        <f>IF(N2793="zákl. přenesená",J2793,0)</f>
        <v>0</v>
      </c>
      <c r="BH2793" s="116">
        <f>IF(N2793="sníž. přenesená",J2793,0)</f>
        <v>0</v>
      </c>
      <c r="BI2793" s="116">
        <f>IF(N2793="nulová",J2793,0)</f>
        <v>0</v>
      </c>
      <c r="BJ2793" s="13" t="s">
        <v>74</v>
      </c>
      <c r="BK2793" s="116">
        <f>ROUND(I2793*H2793,2)</f>
        <v>5750</v>
      </c>
      <c r="BL2793" s="13" t="s">
        <v>112</v>
      </c>
      <c r="BM2793" s="115" t="s">
        <v>6204</v>
      </c>
    </row>
    <row r="2794" spans="2:65" s="1" customFormat="1" ht="29.25">
      <c r="B2794" s="25"/>
      <c r="D2794" s="117" t="s">
        <v>114</v>
      </c>
      <c r="F2794" s="118" t="s">
        <v>6205</v>
      </c>
      <c r="L2794" s="25"/>
      <c r="M2794" s="119"/>
      <c r="T2794" s="46"/>
      <c r="AT2794" s="13" t="s">
        <v>114</v>
      </c>
      <c r="AU2794" s="13" t="s">
        <v>66</v>
      </c>
    </row>
    <row r="2795" spans="2:65" s="1" customFormat="1" ht="16.5" customHeight="1">
      <c r="B2795" s="104"/>
      <c r="C2795" s="105" t="s">
        <v>3165</v>
      </c>
      <c r="D2795" s="105" t="s">
        <v>107</v>
      </c>
      <c r="E2795" s="106" t="s">
        <v>6206</v>
      </c>
      <c r="F2795" s="107" t="s">
        <v>6207</v>
      </c>
      <c r="G2795" s="108" t="s">
        <v>110</v>
      </c>
      <c r="H2795" s="109">
        <v>1</v>
      </c>
      <c r="I2795" s="110">
        <v>6760</v>
      </c>
      <c r="J2795" s="110">
        <f>ROUND(I2795*H2795,2)</f>
        <v>6760</v>
      </c>
      <c r="K2795" s="107" t="s">
        <v>111</v>
      </c>
      <c r="L2795" s="25"/>
      <c r="M2795" s="111" t="s">
        <v>3</v>
      </c>
      <c r="N2795" s="112" t="s">
        <v>37</v>
      </c>
      <c r="O2795" s="113">
        <v>0</v>
      </c>
      <c r="P2795" s="113">
        <f>O2795*H2795</f>
        <v>0</v>
      </c>
      <c r="Q2795" s="113">
        <v>0</v>
      </c>
      <c r="R2795" s="113">
        <f>Q2795*H2795</f>
        <v>0</v>
      </c>
      <c r="S2795" s="113">
        <v>0</v>
      </c>
      <c r="T2795" s="114">
        <f>S2795*H2795</f>
        <v>0</v>
      </c>
      <c r="AR2795" s="115" t="s">
        <v>112</v>
      </c>
      <c r="AT2795" s="115" t="s">
        <v>107</v>
      </c>
      <c r="AU2795" s="115" t="s">
        <v>66</v>
      </c>
      <c r="AY2795" s="13" t="s">
        <v>113</v>
      </c>
      <c r="BE2795" s="116">
        <f>IF(N2795="základní",J2795,0)</f>
        <v>6760</v>
      </c>
      <c r="BF2795" s="116">
        <f>IF(N2795="snížená",J2795,0)</f>
        <v>0</v>
      </c>
      <c r="BG2795" s="116">
        <f>IF(N2795="zákl. přenesená",J2795,0)</f>
        <v>0</v>
      </c>
      <c r="BH2795" s="116">
        <f>IF(N2795="sníž. přenesená",J2795,0)</f>
        <v>0</v>
      </c>
      <c r="BI2795" s="116">
        <f>IF(N2795="nulová",J2795,0)</f>
        <v>0</v>
      </c>
      <c r="BJ2795" s="13" t="s">
        <v>74</v>
      </c>
      <c r="BK2795" s="116">
        <f>ROUND(I2795*H2795,2)</f>
        <v>6760</v>
      </c>
      <c r="BL2795" s="13" t="s">
        <v>112</v>
      </c>
      <c r="BM2795" s="115" t="s">
        <v>6208</v>
      </c>
    </row>
    <row r="2796" spans="2:65" s="1" customFormat="1" ht="29.25">
      <c r="B2796" s="25"/>
      <c r="D2796" s="117" t="s">
        <v>114</v>
      </c>
      <c r="F2796" s="118" t="s">
        <v>6209</v>
      </c>
      <c r="L2796" s="25"/>
      <c r="M2796" s="119"/>
      <c r="T2796" s="46"/>
      <c r="AT2796" s="13" t="s">
        <v>114</v>
      </c>
      <c r="AU2796" s="13" t="s">
        <v>66</v>
      </c>
    </row>
    <row r="2797" spans="2:65" s="1" customFormat="1" ht="16.5" customHeight="1">
      <c r="B2797" s="104"/>
      <c r="C2797" s="105" t="s">
        <v>6210</v>
      </c>
      <c r="D2797" s="105" t="s">
        <v>107</v>
      </c>
      <c r="E2797" s="106" t="s">
        <v>6211</v>
      </c>
      <c r="F2797" s="107" t="s">
        <v>6212</v>
      </c>
      <c r="G2797" s="108" t="s">
        <v>110</v>
      </c>
      <c r="H2797" s="109">
        <v>1</v>
      </c>
      <c r="I2797" s="110">
        <v>3290</v>
      </c>
      <c r="J2797" s="110">
        <f>ROUND(I2797*H2797,2)</f>
        <v>3290</v>
      </c>
      <c r="K2797" s="107" t="s">
        <v>111</v>
      </c>
      <c r="L2797" s="25"/>
      <c r="M2797" s="111" t="s">
        <v>3</v>
      </c>
      <c r="N2797" s="112" t="s">
        <v>37</v>
      </c>
      <c r="O2797" s="113">
        <v>0</v>
      </c>
      <c r="P2797" s="113">
        <f>O2797*H2797</f>
        <v>0</v>
      </c>
      <c r="Q2797" s="113">
        <v>0</v>
      </c>
      <c r="R2797" s="113">
        <f>Q2797*H2797</f>
        <v>0</v>
      </c>
      <c r="S2797" s="113">
        <v>0</v>
      </c>
      <c r="T2797" s="114">
        <f>S2797*H2797</f>
        <v>0</v>
      </c>
      <c r="AR2797" s="115" t="s">
        <v>112</v>
      </c>
      <c r="AT2797" s="115" t="s">
        <v>107</v>
      </c>
      <c r="AU2797" s="115" t="s">
        <v>66</v>
      </c>
      <c r="AY2797" s="13" t="s">
        <v>113</v>
      </c>
      <c r="BE2797" s="116">
        <f>IF(N2797="základní",J2797,0)</f>
        <v>3290</v>
      </c>
      <c r="BF2797" s="116">
        <f>IF(N2797="snížená",J2797,0)</f>
        <v>0</v>
      </c>
      <c r="BG2797" s="116">
        <f>IF(N2797="zákl. přenesená",J2797,0)</f>
        <v>0</v>
      </c>
      <c r="BH2797" s="116">
        <f>IF(N2797="sníž. přenesená",J2797,0)</f>
        <v>0</v>
      </c>
      <c r="BI2797" s="116">
        <f>IF(N2797="nulová",J2797,0)</f>
        <v>0</v>
      </c>
      <c r="BJ2797" s="13" t="s">
        <v>74</v>
      </c>
      <c r="BK2797" s="116">
        <f>ROUND(I2797*H2797,2)</f>
        <v>3290</v>
      </c>
      <c r="BL2797" s="13" t="s">
        <v>112</v>
      </c>
      <c r="BM2797" s="115" t="s">
        <v>6213</v>
      </c>
    </row>
    <row r="2798" spans="2:65" s="1" customFormat="1" ht="29.25">
      <c r="B2798" s="25"/>
      <c r="D2798" s="117" t="s">
        <v>114</v>
      </c>
      <c r="F2798" s="118" t="s">
        <v>6214</v>
      </c>
      <c r="L2798" s="25"/>
      <c r="M2798" s="119"/>
      <c r="T2798" s="46"/>
      <c r="AT2798" s="13" t="s">
        <v>114</v>
      </c>
      <c r="AU2798" s="13" t="s">
        <v>66</v>
      </c>
    </row>
    <row r="2799" spans="2:65" s="1" customFormat="1" ht="16.5" customHeight="1">
      <c r="B2799" s="104"/>
      <c r="C2799" s="105" t="s">
        <v>3169</v>
      </c>
      <c r="D2799" s="105" t="s">
        <v>107</v>
      </c>
      <c r="E2799" s="106" t="s">
        <v>6215</v>
      </c>
      <c r="F2799" s="107" t="s">
        <v>6216</v>
      </c>
      <c r="G2799" s="108" t="s">
        <v>124</v>
      </c>
      <c r="H2799" s="109">
        <v>2</v>
      </c>
      <c r="I2799" s="110">
        <v>645</v>
      </c>
      <c r="J2799" s="110">
        <f>ROUND(I2799*H2799,2)</f>
        <v>1290</v>
      </c>
      <c r="K2799" s="107" t="s">
        <v>111</v>
      </c>
      <c r="L2799" s="25"/>
      <c r="M2799" s="111" t="s">
        <v>3</v>
      </c>
      <c r="N2799" s="112" t="s">
        <v>37</v>
      </c>
      <c r="O2799" s="113">
        <v>0</v>
      </c>
      <c r="P2799" s="113">
        <f>O2799*H2799</f>
        <v>0</v>
      </c>
      <c r="Q2799" s="113">
        <v>0</v>
      </c>
      <c r="R2799" s="113">
        <f>Q2799*H2799</f>
        <v>0</v>
      </c>
      <c r="S2799" s="113">
        <v>0</v>
      </c>
      <c r="T2799" s="114">
        <f>S2799*H2799</f>
        <v>0</v>
      </c>
      <c r="AR2799" s="115" t="s">
        <v>112</v>
      </c>
      <c r="AT2799" s="115" t="s">
        <v>107</v>
      </c>
      <c r="AU2799" s="115" t="s">
        <v>66</v>
      </c>
      <c r="AY2799" s="13" t="s">
        <v>113</v>
      </c>
      <c r="BE2799" s="116">
        <f>IF(N2799="základní",J2799,0)</f>
        <v>1290</v>
      </c>
      <c r="BF2799" s="116">
        <f>IF(N2799="snížená",J2799,0)</f>
        <v>0</v>
      </c>
      <c r="BG2799" s="116">
        <f>IF(N2799="zákl. přenesená",J2799,0)</f>
        <v>0</v>
      </c>
      <c r="BH2799" s="116">
        <f>IF(N2799="sníž. přenesená",J2799,0)</f>
        <v>0</v>
      </c>
      <c r="BI2799" s="116">
        <f>IF(N2799="nulová",J2799,0)</f>
        <v>0</v>
      </c>
      <c r="BJ2799" s="13" t="s">
        <v>74</v>
      </c>
      <c r="BK2799" s="116">
        <f>ROUND(I2799*H2799,2)</f>
        <v>1290</v>
      </c>
      <c r="BL2799" s="13" t="s">
        <v>112</v>
      </c>
      <c r="BM2799" s="115" t="s">
        <v>6217</v>
      </c>
    </row>
    <row r="2800" spans="2:65" s="1" customFormat="1" ht="19.5">
      <c r="B2800" s="25"/>
      <c r="D2800" s="117" t="s">
        <v>114</v>
      </c>
      <c r="F2800" s="118" t="s">
        <v>6218</v>
      </c>
      <c r="L2800" s="25"/>
      <c r="M2800" s="119"/>
      <c r="T2800" s="46"/>
      <c r="AT2800" s="13" t="s">
        <v>114</v>
      </c>
      <c r="AU2800" s="13" t="s">
        <v>66</v>
      </c>
    </row>
    <row r="2801" spans="2:65" s="1" customFormat="1" ht="16.5" customHeight="1">
      <c r="B2801" s="104"/>
      <c r="C2801" s="105" t="s">
        <v>6219</v>
      </c>
      <c r="D2801" s="105" t="s">
        <v>107</v>
      </c>
      <c r="E2801" s="106" t="s">
        <v>6220</v>
      </c>
      <c r="F2801" s="107" t="s">
        <v>6221</v>
      </c>
      <c r="G2801" s="108" t="s">
        <v>124</v>
      </c>
      <c r="H2801" s="109">
        <v>2</v>
      </c>
      <c r="I2801" s="110">
        <v>258</v>
      </c>
      <c r="J2801" s="110">
        <f>ROUND(I2801*H2801,2)</f>
        <v>516</v>
      </c>
      <c r="K2801" s="107" t="s">
        <v>111</v>
      </c>
      <c r="L2801" s="25"/>
      <c r="M2801" s="111" t="s">
        <v>3</v>
      </c>
      <c r="N2801" s="112" t="s">
        <v>37</v>
      </c>
      <c r="O2801" s="113">
        <v>0</v>
      </c>
      <c r="P2801" s="113">
        <f>O2801*H2801</f>
        <v>0</v>
      </c>
      <c r="Q2801" s="113">
        <v>0</v>
      </c>
      <c r="R2801" s="113">
        <f>Q2801*H2801</f>
        <v>0</v>
      </c>
      <c r="S2801" s="113">
        <v>0</v>
      </c>
      <c r="T2801" s="114">
        <f>S2801*H2801</f>
        <v>0</v>
      </c>
      <c r="AR2801" s="115" t="s">
        <v>112</v>
      </c>
      <c r="AT2801" s="115" t="s">
        <v>107</v>
      </c>
      <c r="AU2801" s="115" t="s">
        <v>66</v>
      </c>
      <c r="AY2801" s="13" t="s">
        <v>113</v>
      </c>
      <c r="BE2801" s="116">
        <f>IF(N2801="základní",J2801,0)</f>
        <v>516</v>
      </c>
      <c r="BF2801" s="116">
        <f>IF(N2801="snížená",J2801,0)</f>
        <v>0</v>
      </c>
      <c r="BG2801" s="116">
        <f>IF(N2801="zákl. přenesená",J2801,0)</f>
        <v>0</v>
      </c>
      <c r="BH2801" s="116">
        <f>IF(N2801="sníž. přenesená",J2801,0)</f>
        <v>0</v>
      </c>
      <c r="BI2801" s="116">
        <f>IF(N2801="nulová",J2801,0)</f>
        <v>0</v>
      </c>
      <c r="BJ2801" s="13" t="s">
        <v>74</v>
      </c>
      <c r="BK2801" s="116">
        <f>ROUND(I2801*H2801,2)</f>
        <v>516</v>
      </c>
      <c r="BL2801" s="13" t="s">
        <v>112</v>
      </c>
      <c r="BM2801" s="115" t="s">
        <v>6222</v>
      </c>
    </row>
    <row r="2802" spans="2:65" s="1" customFormat="1" ht="19.5">
      <c r="B2802" s="25"/>
      <c r="D2802" s="117" t="s">
        <v>114</v>
      </c>
      <c r="F2802" s="118" t="s">
        <v>6223</v>
      </c>
      <c r="L2802" s="25"/>
      <c r="M2802" s="119"/>
      <c r="T2802" s="46"/>
      <c r="AT2802" s="13" t="s">
        <v>114</v>
      </c>
      <c r="AU2802" s="13" t="s">
        <v>66</v>
      </c>
    </row>
    <row r="2803" spans="2:65" s="1" customFormat="1" ht="16.5" customHeight="1">
      <c r="B2803" s="104"/>
      <c r="C2803" s="105" t="s">
        <v>3174</v>
      </c>
      <c r="D2803" s="105" t="s">
        <v>107</v>
      </c>
      <c r="E2803" s="106" t="s">
        <v>6224</v>
      </c>
      <c r="F2803" s="107" t="s">
        <v>6225</v>
      </c>
      <c r="G2803" s="108" t="s">
        <v>124</v>
      </c>
      <c r="H2803" s="109">
        <v>2</v>
      </c>
      <c r="I2803" s="110">
        <v>387</v>
      </c>
      <c r="J2803" s="110">
        <f>ROUND(I2803*H2803,2)</f>
        <v>774</v>
      </c>
      <c r="K2803" s="107" t="s">
        <v>111</v>
      </c>
      <c r="L2803" s="25"/>
      <c r="M2803" s="111" t="s">
        <v>3</v>
      </c>
      <c r="N2803" s="112" t="s">
        <v>37</v>
      </c>
      <c r="O2803" s="113">
        <v>0</v>
      </c>
      <c r="P2803" s="113">
        <f>O2803*H2803</f>
        <v>0</v>
      </c>
      <c r="Q2803" s="113">
        <v>0</v>
      </c>
      <c r="R2803" s="113">
        <f>Q2803*H2803</f>
        <v>0</v>
      </c>
      <c r="S2803" s="113">
        <v>0</v>
      </c>
      <c r="T2803" s="114">
        <f>S2803*H2803</f>
        <v>0</v>
      </c>
      <c r="AR2803" s="115" t="s">
        <v>112</v>
      </c>
      <c r="AT2803" s="115" t="s">
        <v>107</v>
      </c>
      <c r="AU2803" s="115" t="s">
        <v>66</v>
      </c>
      <c r="AY2803" s="13" t="s">
        <v>113</v>
      </c>
      <c r="BE2803" s="116">
        <f>IF(N2803="základní",J2803,0)</f>
        <v>774</v>
      </c>
      <c r="BF2803" s="116">
        <f>IF(N2803="snížená",J2803,0)</f>
        <v>0</v>
      </c>
      <c r="BG2803" s="116">
        <f>IF(N2803="zákl. přenesená",J2803,0)</f>
        <v>0</v>
      </c>
      <c r="BH2803" s="116">
        <f>IF(N2803="sníž. přenesená",J2803,0)</f>
        <v>0</v>
      </c>
      <c r="BI2803" s="116">
        <f>IF(N2803="nulová",J2803,0)</f>
        <v>0</v>
      </c>
      <c r="BJ2803" s="13" t="s">
        <v>74</v>
      </c>
      <c r="BK2803" s="116">
        <f>ROUND(I2803*H2803,2)</f>
        <v>774</v>
      </c>
      <c r="BL2803" s="13" t="s">
        <v>112</v>
      </c>
      <c r="BM2803" s="115" t="s">
        <v>6226</v>
      </c>
    </row>
    <row r="2804" spans="2:65" s="1" customFormat="1" ht="19.5">
      <c r="B2804" s="25"/>
      <c r="D2804" s="117" t="s">
        <v>114</v>
      </c>
      <c r="F2804" s="118" t="s">
        <v>6227</v>
      </c>
      <c r="L2804" s="25"/>
      <c r="M2804" s="119"/>
      <c r="T2804" s="46"/>
      <c r="AT2804" s="13" t="s">
        <v>114</v>
      </c>
      <c r="AU2804" s="13" t="s">
        <v>66</v>
      </c>
    </row>
    <row r="2805" spans="2:65" s="1" customFormat="1" ht="16.5" customHeight="1">
      <c r="B2805" s="104"/>
      <c r="C2805" s="105" t="s">
        <v>6228</v>
      </c>
      <c r="D2805" s="105" t="s">
        <v>107</v>
      </c>
      <c r="E2805" s="106" t="s">
        <v>6229</v>
      </c>
      <c r="F2805" s="107" t="s">
        <v>6230</v>
      </c>
      <c r="G2805" s="108" t="s">
        <v>124</v>
      </c>
      <c r="H2805" s="109">
        <v>2</v>
      </c>
      <c r="I2805" s="110">
        <v>750</v>
      </c>
      <c r="J2805" s="110">
        <f>ROUND(I2805*H2805,2)</f>
        <v>1500</v>
      </c>
      <c r="K2805" s="107" t="s">
        <v>111</v>
      </c>
      <c r="L2805" s="25"/>
      <c r="M2805" s="111" t="s">
        <v>3</v>
      </c>
      <c r="N2805" s="112" t="s">
        <v>37</v>
      </c>
      <c r="O2805" s="113">
        <v>0</v>
      </c>
      <c r="P2805" s="113">
        <f>O2805*H2805</f>
        <v>0</v>
      </c>
      <c r="Q2805" s="113">
        <v>0</v>
      </c>
      <c r="R2805" s="113">
        <f>Q2805*H2805</f>
        <v>0</v>
      </c>
      <c r="S2805" s="113">
        <v>0</v>
      </c>
      <c r="T2805" s="114">
        <f>S2805*H2805</f>
        <v>0</v>
      </c>
      <c r="AR2805" s="115" t="s">
        <v>112</v>
      </c>
      <c r="AT2805" s="115" t="s">
        <v>107</v>
      </c>
      <c r="AU2805" s="115" t="s">
        <v>66</v>
      </c>
      <c r="AY2805" s="13" t="s">
        <v>113</v>
      </c>
      <c r="BE2805" s="116">
        <f>IF(N2805="základní",J2805,0)</f>
        <v>1500</v>
      </c>
      <c r="BF2805" s="116">
        <f>IF(N2805="snížená",J2805,0)</f>
        <v>0</v>
      </c>
      <c r="BG2805" s="116">
        <f>IF(N2805="zákl. přenesená",J2805,0)</f>
        <v>0</v>
      </c>
      <c r="BH2805" s="116">
        <f>IF(N2805="sníž. přenesená",J2805,0)</f>
        <v>0</v>
      </c>
      <c r="BI2805" s="116">
        <f>IF(N2805="nulová",J2805,0)</f>
        <v>0</v>
      </c>
      <c r="BJ2805" s="13" t="s">
        <v>74</v>
      </c>
      <c r="BK2805" s="116">
        <f>ROUND(I2805*H2805,2)</f>
        <v>1500</v>
      </c>
      <c r="BL2805" s="13" t="s">
        <v>112</v>
      </c>
      <c r="BM2805" s="115" t="s">
        <v>6231</v>
      </c>
    </row>
    <row r="2806" spans="2:65" s="1" customFormat="1" ht="19.5">
      <c r="B2806" s="25"/>
      <c r="D2806" s="117" t="s">
        <v>114</v>
      </c>
      <c r="F2806" s="118" t="s">
        <v>6232</v>
      </c>
      <c r="L2806" s="25"/>
      <c r="M2806" s="119"/>
      <c r="T2806" s="46"/>
      <c r="AT2806" s="13" t="s">
        <v>114</v>
      </c>
      <c r="AU2806" s="13" t="s">
        <v>66</v>
      </c>
    </row>
    <row r="2807" spans="2:65" s="1" customFormat="1" ht="16.5" customHeight="1">
      <c r="B2807" s="104"/>
      <c r="C2807" s="105" t="s">
        <v>3178</v>
      </c>
      <c r="D2807" s="105" t="s">
        <v>107</v>
      </c>
      <c r="E2807" s="106" t="s">
        <v>6233</v>
      </c>
      <c r="F2807" s="107" t="s">
        <v>6234</v>
      </c>
      <c r="G2807" s="108" t="s">
        <v>129</v>
      </c>
      <c r="H2807" s="109">
        <v>200</v>
      </c>
      <c r="I2807" s="110">
        <v>3580</v>
      </c>
      <c r="J2807" s="110">
        <f>ROUND(I2807*H2807,2)</f>
        <v>716000</v>
      </c>
      <c r="K2807" s="107" t="s">
        <v>111</v>
      </c>
      <c r="L2807" s="25"/>
      <c r="M2807" s="111" t="s">
        <v>3</v>
      </c>
      <c r="N2807" s="112" t="s">
        <v>37</v>
      </c>
      <c r="O2807" s="113">
        <v>0</v>
      </c>
      <c r="P2807" s="113">
        <f>O2807*H2807</f>
        <v>0</v>
      </c>
      <c r="Q2807" s="113">
        <v>0</v>
      </c>
      <c r="R2807" s="113">
        <f>Q2807*H2807</f>
        <v>0</v>
      </c>
      <c r="S2807" s="113">
        <v>0</v>
      </c>
      <c r="T2807" s="114">
        <f>S2807*H2807</f>
        <v>0</v>
      </c>
      <c r="AR2807" s="115" t="s">
        <v>112</v>
      </c>
      <c r="AT2807" s="115" t="s">
        <v>107</v>
      </c>
      <c r="AU2807" s="115" t="s">
        <v>66</v>
      </c>
      <c r="AY2807" s="13" t="s">
        <v>113</v>
      </c>
      <c r="BE2807" s="116">
        <f>IF(N2807="základní",J2807,0)</f>
        <v>716000</v>
      </c>
      <c r="BF2807" s="116">
        <f>IF(N2807="snížená",J2807,0)</f>
        <v>0</v>
      </c>
      <c r="BG2807" s="116">
        <f>IF(N2807="zákl. přenesená",J2807,0)</f>
        <v>0</v>
      </c>
      <c r="BH2807" s="116">
        <f>IF(N2807="sníž. přenesená",J2807,0)</f>
        <v>0</v>
      </c>
      <c r="BI2807" s="116">
        <f>IF(N2807="nulová",J2807,0)</f>
        <v>0</v>
      </c>
      <c r="BJ2807" s="13" t="s">
        <v>74</v>
      </c>
      <c r="BK2807" s="116">
        <f>ROUND(I2807*H2807,2)</f>
        <v>716000</v>
      </c>
      <c r="BL2807" s="13" t="s">
        <v>112</v>
      </c>
      <c r="BM2807" s="115" t="s">
        <v>6235</v>
      </c>
    </row>
    <row r="2808" spans="2:65" s="1" customFormat="1" ht="19.5">
      <c r="B2808" s="25"/>
      <c r="D2808" s="117" t="s">
        <v>114</v>
      </c>
      <c r="F2808" s="118" t="s">
        <v>6236</v>
      </c>
      <c r="L2808" s="25"/>
      <c r="M2808" s="119"/>
      <c r="T2808" s="46"/>
      <c r="AT2808" s="13" t="s">
        <v>114</v>
      </c>
      <c r="AU2808" s="13" t="s">
        <v>66</v>
      </c>
    </row>
    <row r="2809" spans="2:65" s="1" customFormat="1" ht="16.5" customHeight="1">
      <c r="B2809" s="104"/>
      <c r="C2809" s="120" t="s">
        <v>6237</v>
      </c>
      <c r="D2809" s="120" t="s">
        <v>5109</v>
      </c>
      <c r="E2809" s="121" t="s">
        <v>6238</v>
      </c>
      <c r="F2809" s="122" t="s">
        <v>6239</v>
      </c>
      <c r="G2809" s="123" t="s">
        <v>6240</v>
      </c>
      <c r="H2809" s="124">
        <v>5000</v>
      </c>
      <c r="I2809" s="125">
        <v>555</v>
      </c>
      <c r="J2809" s="125">
        <f>ROUND(I2809*H2809,2)</f>
        <v>2775000</v>
      </c>
      <c r="K2809" s="122" t="s">
        <v>111</v>
      </c>
      <c r="L2809" s="126"/>
      <c r="M2809" s="127" t="s">
        <v>3</v>
      </c>
      <c r="N2809" s="128" t="s">
        <v>37</v>
      </c>
      <c r="O2809" s="113">
        <v>0</v>
      </c>
      <c r="P2809" s="113">
        <f>O2809*H2809</f>
        <v>0</v>
      </c>
      <c r="Q2809" s="113">
        <v>1</v>
      </c>
      <c r="R2809" s="113">
        <f>Q2809*H2809</f>
        <v>5000</v>
      </c>
      <c r="S2809" s="113">
        <v>0</v>
      </c>
      <c r="T2809" s="114">
        <f>S2809*H2809</f>
        <v>0</v>
      </c>
      <c r="AR2809" s="115" t="s">
        <v>112</v>
      </c>
      <c r="AT2809" s="115" t="s">
        <v>5109</v>
      </c>
      <c r="AU2809" s="115" t="s">
        <v>66</v>
      </c>
      <c r="AY2809" s="13" t="s">
        <v>113</v>
      </c>
      <c r="BE2809" s="116">
        <f>IF(N2809="základní",J2809,0)</f>
        <v>2775000</v>
      </c>
      <c r="BF2809" s="116">
        <f>IF(N2809="snížená",J2809,0)</f>
        <v>0</v>
      </c>
      <c r="BG2809" s="116">
        <f>IF(N2809="zákl. přenesená",J2809,0)</f>
        <v>0</v>
      </c>
      <c r="BH2809" s="116">
        <f>IF(N2809="sníž. přenesená",J2809,0)</f>
        <v>0</v>
      </c>
      <c r="BI2809" s="116">
        <f>IF(N2809="nulová",J2809,0)</f>
        <v>0</v>
      </c>
      <c r="BJ2809" s="13" t="s">
        <v>74</v>
      </c>
      <c r="BK2809" s="116">
        <f>ROUND(I2809*H2809,2)</f>
        <v>2775000</v>
      </c>
      <c r="BL2809" s="13" t="s">
        <v>112</v>
      </c>
      <c r="BM2809" s="115" t="s">
        <v>6241</v>
      </c>
    </row>
    <row r="2810" spans="2:65" s="1" customFormat="1" ht="11.25">
      <c r="B2810" s="25"/>
      <c r="D2810" s="117" t="s">
        <v>114</v>
      </c>
      <c r="F2810" s="118" t="s">
        <v>6239</v>
      </c>
      <c r="L2810" s="25"/>
      <c r="M2810" s="119"/>
      <c r="T2810" s="46"/>
      <c r="AT2810" s="13" t="s">
        <v>114</v>
      </c>
      <c r="AU2810" s="13" t="s">
        <v>66</v>
      </c>
    </row>
    <row r="2811" spans="2:65" s="1" customFormat="1" ht="16.5" customHeight="1">
      <c r="B2811" s="104"/>
      <c r="C2811" s="120" t="s">
        <v>3183</v>
      </c>
      <c r="D2811" s="120" t="s">
        <v>5109</v>
      </c>
      <c r="E2811" s="121" t="s">
        <v>6242</v>
      </c>
      <c r="F2811" s="122" t="s">
        <v>6243</v>
      </c>
      <c r="G2811" s="123" t="s">
        <v>6240</v>
      </c>
      <c r="H2811" s="124">
        <v>300</v>
      </c>
      <c r="I2811" s="125">
        <v>305</v>
      </c>
      <c r="J2811" s="125">
        <f>ROUND(I2811*H2811,2)</f>
        <v>91500</v>
      </c>
      <c r="K2811" s="122" t="s">
        <v>111</v>
      </c>
      <c r="L2811" s="126"/>
      <c r="M2811" s="127" t="s">
        <v>3</v>
      </c>
      <c r="N2811" s="128" t="s">
        <v>37</v>
      </c>
      <c r="O2811" s="113">
        <v>0</v>
      </c>
      <c r="P2811" s="113">
        <f>O2811*H2811</f>
        <v>0</v>
      </c>
      <c r="Q2811" s="113">
        <v>1</v>
      </c>
      <c r="R2811" s="113">
        <f>Q2811*H2811</f>
        <v>300</v>
      </c>
      <c r="S2811" s="113">
        <v>0</v>
      </c>
      <c r="T2811" s="114">
        <f>S2811*H2811</f>
        <v>0</v>
      </c>
      <c r="AR2811" s="115" t="s">
        <v>112</v>
      </c>
      <c r="AT2811" s="115" t="s">
        <v>5109</v>
      </c>
      <c r="AU2811" s="115" t="s">
        <v>66</v>
      </c>
      <c r="AY2811" s="13" t="s">
        <v>113</v>
      </c>
      <c r="BE2811" s="116">
        <f>IF(N2811="základní",J2811,0)</f>
        <v>91500</v>
      </c>
      <c r="BF2811" s="116">
        <f>IF(N2811="snížená",J2811,0)</f>
        <v>0</v>
      </c>
      <c r="BG2811" s="116">
        <f>IF(N2811="zákl. přenesená",J2811,0)</f>
        <v>0</v>
      </c>
      <c r="BH2811" s="116">
        <f>IF(N2811="sníž. přenesená",J2811,0)</f>
        <v>0</v>
      </c>
      <c r="BI2811" s="116">
        <f>IF(N2811="nulová",J2811,0)</f>
        <v>0</v>
      </c>
      <c r="BJ2811" s="13" t="s">
        <v>74</v>
      </c>
      <c r="BK2811" s="116">
        <f>ROUND(I2811*H2811,2)</f>
        <v>91500</v>
      </c>
      <c r="BL2811" s="13" t="s">
        <v>112</v>
      </c>
      <c r="BM2811" s="115" t="s">
        <v>6244</v>
      </c>
    </row>
    <row r="2812" spans="2:65" s="1" customFormat="1" ht="11.25">
      <c r="B2812" s="25"/>
      <c r="D2812" s="117" t="s">
        <v>114</v>
      </c>
      <c r="F2812" s="118" t="s">
        <v>6243</v>
      </c>
      <c r="L2812" s="25"/>
      <c r="M2812" s="119"/>
      <c r="T2812" s="46"/>
      <c r="AT2812" s="13" t="s">
        <v>114</v>
      </c>
      <c r="AU2812" s="13" t="s">
        <v>66</v>
      </c>
    </row>
    <row r="2813" spans="2:65" s="1" customFormat="1" ht="16.5" customHeight="1">
      <c r="B2813" s="104"/>
      <c r="C2813" s="120" t="s">
        <v>6245</v>
      </c>
      <c r="D2813" s="120" t="s">
        <v>5109</v>
      </c>
      <c r="E2813" s="121" t="s">
        <v>6246</v>
      </c>
      <c r="F2813" s="122" t="s">
        <v>6247</v>
      </c>
      <c r="G2813" s="123" t="s">
        <v>6240</v>
      </c>
      <c r="H2813" s="124">
        <v>200</v>
      </c>
      <c r="I2813" s="125">
        <v>445</v>
      </c>
      <c r="J2813" s="125">
        <f>ROUND(I2813*H2813,2)</f>
        <v>89000</v>
      </c>
      <c r="K2813" s="122" t="s">
        <v>111</v>
      </c>
      <c r="L2813" s="126"/>
      <c r="M2813" s="127" t="s">
        <v>3</v>
      </c>
      <c r="N2813" s="128" t="s">
        <v>37</v>
      </c>
      <c r="O2813" s="113">
        <v>0</v>
      </c>
      <c r="P2813" s="113">
        <f>O2813*H2813</f>
        <v>0</v>
      </c>
      <c r="Q2813" s="113">
        <v>1</v>
      </c>
      <c r="R2813" s="113">
        <f>Q2813*H2813</f>
        <v>200</v>
      </c>
      <c r="S2813" s="113">
        <v>0</v>
      </c>
      <c r="T2813" s="114">
        <f>S2813*H2813</f>
        <v>0</v>
      </c>
      <c r="AR2813" s="115" t="s">
        <v>112</v>
      </c>
      <c r="AT2813" s="115" t="s">
        <v>5109</v>
      </c>
      <c r="AU2813" s="115" t="s">
        <v>66</v>
      </c>
      <c r="AY2813" s="13" t="s">
        <v>113</v>
      </c>
      <c r="BE2813" s="116">
        <f>IF(N2813="základní",J2813,0)</f>
        <v>89000</v>
      </c>
      <c r="BF2813" s="116">
        <f>IF(N2813="snížená",J2813,0)</f>
        <v>0</v>
      </c>
      <c r="BG2813" s="116">
        <f>IF(N2813="zákl. přenesená",J2813,0)</f>
        <v>0</v>
      </c>
      <c r="BH2813" s="116">
        <f>IF(N2813="sníž. přenesená",J2813,0)</f>
        <v>0</v>
      </c>
      <c r="BI2813" s="116">
        <f>IF(N2813="nulová",J2813,0)</f>
        <v>0</v>
      </c>
      <c r="BJ2813" s="13" t="s">
        <v>74</v>
      </c>
      <c r="BK2813" s="116">
        <f>ROUND(I2813*H2813,2)</f>
        <v>89000</v>
      </c>
      <c r="BL2813" s="13" t="s">
        <v>112</v>
      </c>
      <c r="BM2813" s="115" t="s">
        <v>6248</v>
      </c>
    </row>
    <row r="2814" spans="2:65" s="1" customFormat="1" ht="11.25">
      <c r="B2814" s="25"/>
      <c r="D2814" s="117" t="s">
        <v>114</v>
      </c>
      <c r="F2814" s="118" t="s">
        <v>6247</v>
      </c>
      <c r="L2814" s="25"/>
      <c r="M2814" s="119"/>
      <c r="T2814" s="46"/>
      <c r="AT2814" s="13" t="s">
        <v>114</v>
      </c>
      <c r="AU2814" s="13" t="s">
        <v>66</v>
      </c>
    </row>
    <row r="2815" spans="2:65" s="1" customFormat="1" ht="16.5" customHeight="1">
      <c r="B2815" s="104"/>
      <c r="C2815" s="120" t="s">
        <v>3187</v>
      </c>
      <c r="D2815" s="120" t="s">
        <v>5109</v>
      </c>
      <c r="E2815" s="121" t="s">
        <v>6249</v>
      </c>
      <c r="F2815" s="122" t="s">
        <v>6250</v>
      </c>
      <c r="G2815" s="123" t="s">
        <v>6240</v>
      </c>
      <c r="H2815" s="124">
        <v>100</v>
      </c>
      <c r="I2815" s="125">
        <v>472</v>
      </c>
      <c r="J2815" s="125">
        <f>ROUND(I2815*H2815,2)</f>
        <v>47200</v>
      </c>
      <c r="K2815" s="122" t="s">
        <v>111</v>
      </c>
      <c r="L2815" s="126"/>
      <c r="M2815" s="127" t="s">
        <v>3</v>
      </c>
      <c r="N2815" s="128" t="s">
        <v>37</v>
      </c>
      <c r="O2815" s="113">
        <v>0</v>
      </c>
      <c r="P2815" s="113">
        <f>O2815*H2815</f>
        <v>0</v>
      </c>
      <c r="Q2815" s="113">
        <v>1</v>
      </c>
      <c r="R2815" s="113">
        <f>Q2815*H2815</f>
        <v>100</v>
      </c>
      <c r="S2815" s="113">
        <v>0</v>
      </c>
      <c r="T2815" s="114">
        <f>S2815*H2815</f>
        <v>0</v>
      </c>
      <c r="AR2815" s="115" t="s">
        <v>112</v>
      </c>
      <c r="AT2815" s="115" t="s">
        <v>5109</v>
      </c>
      <c r="AU2815" s="115" t="s">
        <v>66</v>
      </c>
      <c r="AY2815" s="13" t="s">
        <v>113</v>
      </c>
      <c r="BE2815" s="116">
        <f>IF(N2815="základní",J2815,0)</f>
        <v>47200</v>
      </c>
      <c r="BF2815" s="116">
        <f>IF(N2815="snížená",J2815,0)</f>
        <v>0</v>
      </c>
      <c r="BG2815" s="116">
        <f>IF(N2815="zákl. přenesená",J2815,0)</f>
        <v>0</v>
      </c>
      <c r="BH2815" s="116">
        <f>IF(N2815="sníž. přenesená",J2815,0)</f>
        <v>0</v>
      </c>
      <c r="BI2815" s="116">
        <f>IF(N2815="nulová",J2815,0)</f>
        <v>0</v>
      </c>
      <c r="BJ2815" s="13" t="s">
        <v>74</v>
      </c>
      <c r="BK2815" s="116">
        <f>ROUND(I2815*H2815,2)</f>
        <v>47200</v>
      </c>
      <c r="BL2815" s="13" t="s">
        <v>112</v>
      </c>
      <c r="BM2815" s="115" t="s">
        <v>6251</v>
      </c>
    </row>
    <row r="2816" spans="2:65" s="1" customFormat="1" ht="11.25">
      <c r="B2816" s="25"/>
      <c r="D2816" s="117" t="s">
        <v>114</v>
      </c>
      <c r="F2816" s="118" t="s">
        <v>6250</v>
      </c>
      <c r="L2816" s="25"/>
      <c r="M2816" s="119"/>
      <c r="T2816" s="46"/>
      <c r="AT2816" s="13" t="s">
        <v>114</v>
      </c>
      <c r="AU2816" s="13" t="s">
        <v>66</v>
      </c>
    </row>
    <row r="2817" spans="2:65" s="1" customFormat="1" ht="16.5" customHeight="1">
      <c r="B2817" s="104"/>
      <c r="C2817" s="120" t="s">
        <v>6252</v>
      </c>
      <c r="D2817" s="120" t="s">
        <v>5109</v>
      </c>
      <c r="E2817" s="121" t="s">
        <v>6253</v>
      </c>
      <c r="F2817" s="122" t="s">
        <v>6254</v>
      </c>
      <c r="G2817" s="123" t="s">
        <v>110</v>
      </c>
      <c r="H2817" s="124">
        <v>2</v>
      </c>
      <c r="I2817" s="125">
        <v>2760</v>
      </c>
      <c r="J2817" s="125">
        <f>ROUND(I2817*H2817,2)</f>
        <v>5520</v>
      </c>
      <c r="K2817" s="122" t="s">
        <v>111</v>
      </c>
      <c r="L2817" s="126"/>
      <c r="M2817" s="127" t="s">
        <v>3</v>
      </c>
      <c r="N2817" s="128" t="s">
        <v>37</v>
      </c>
      <c r="O2817" s="113">
        <v>0</v>
      </c>
      <c r="P2817" s="113">
        <f>O2817*H2817</f>
        <v>0</v>
      </c>
      <c r="Q2817" s="113">
        <v>0.10299999999999999</v>
      </c>
      <c r="R2817" s="113">
        <f>Q2817*H2817</f>
        <v>0.20599999999999999</v>
      </c>
      <c r="S2817" s="113">
        <v>0</v>
      </c>
      <c r="T2817" s="114">
        <f>S2817*H2817</f>
        <v>0</v>
      </c>
      <c r="AR2817" s="115" t="s">
        <v>112</v>
      </c>
      <c r="AT2817" s="115" t="s">
        <v>5109</v>
      </c>
      <c r="AU2817" s="115" t="s">
        <v>66</v>
      </c>
      <c r="AY2817" s="13" t="s">
        <v>113</v>
      </c>
      <c r="BE2817" s="116">
        <f>IF(N2817="základní",J2817,0)</f>
        <v>5520</v>
      </c>
      <c r="BF2817" s="116">
        <f>IF(N2817="snížená",J2817,0)</f>
        <v>0</v>
      </c>
      <c r="BG2817" s="116">
        <f>IF(N2817="zákl. přenesená",J2817,0)</f>
        <v>0</v>
      </c>
      <c r="BH2817" s="116">
        <f>IF(N2817="sníž. přenesená",J2817,0)</f>
        <v>0</v>
      </c>
      <c r="BI2817" s="116">
        <f>IF(N2817="nulová",J2817,0)</f>
        <v>0</v>
      </c>
      <c r="BJ2817" s="13" t="s">
        <v>74</v>
      </c>
      <c r="BK2817" s="116">
        <f>ROUND(I2817*H2817,2)</f>
        <v>5520</v>
      </c>
      <c r="BL2817" s="13" t="s">
        <v>112</v>
      </c>
      <c r="BM2817" s="115" t="s">
        <v>6255</v>
      </c>
    </row>
    <row r="2818" spans="2:65" s="1" customFormat="1" ht="11.25">
      <c r="B2818" s="25"/>
      <c r="D2818" s="117" t="s">
        <v>114</v>
      </c>
      <c r="F2818" s="118" t="s">
        <v>6254</v>
      </c>
      <c r="L2818" s="25"/>
      <c r="M2818" s="119"/>
      <c r="T2818" s="46"/>
      <c r="AT2818" s="13" t="s">
        <v>114</v>
      </c>
      <c r="AU2818" s="13" t="s">
        <v>66</v>
      </c>
    </row>
    <row r="2819" spans="2:65" s="1" customFormat="1" ht="16.5" customHeight="1">
      <c r="B2819" s="104"/>
      <c r="C2819" s="120" t="s">
        <v>3192</v>
      </c>
      <c r="D2819" s="120" t="s">
        <v>5109</v>
      </c>
      <c r="E2819" s="121" t="s">
        <v>6256</v>
      </c>
      <c r="F2819" s="122" t="s">
        <v>6257</v>
      </c>
      <c r="G2819" s="123" t="s">
        <v>409</v>
      </c>
      <c r="H2819" s="124">
        <v>2</v>
      </c>
      <c r="I2819" s="125">
        <v>27500</v>
      </c>
      <c r="J2819" s="125">
        <f>ROUND(I2819*H2819,2)</f>
        <v>55000</v>
      </c>
      <c r="K2819" s="122" t="s">
        <v>111</v>
      </c>
      <c r="L2819" s="126"/>
      <c r="M2819" s="127" t="s">
        <v>3</v>
      </c>
      <c r="N2819" s="128" t="s">
        <v>37</v>
      </c>
      <c r="O2819" s="113">
        <v>0</v>
      </c>
      <c r="P2819" s="113">
        <f>O2819*H2819</f>
        <v>0</v>
      </c>
      <c r="Q2819" s="113">
        <v>0.95499999999999996</v>
      </c>
      <c r="R2819" s="113">
        <f>Q2819*H2819</f>
        <v>1.91</v>
      </c>
      <c r="S2819" s="113">
        <v>0</v>
      </c>
      <c r="T2819" s="114">
        <f>S2819*H2819</f>
        <v>0</v>
      </c>
      <c r="AR2819" s="115" t="s">
        <v>112</v>
      </c>
      <c r="AT2819" s="115" t="s">
        <v>5109</v>
      </c>
      <c r="AU2819" s="115" t="s">
        <v>66</v>
      </c>
      <c r="AY2819" s="13" t="s">
        <v>113</v>
      </c>
      <c r="BE2819" s="116">
        <f>IF(N2819="základní",J2819,0)</f>
        <v>55000</v>
      </c>
      <c r="BF2819" s="116">
        <f>IF(N2819="snížená",J2819,0)</f>
        <v>0</v>
      </c>
      <c r="BG2819" s="116">
        <f>IF(N2819="zákl. přenesená",J2819,0)</f>
        <v>0</v>
      </c>
      <c r="BH2819" s="116">
        <f>IF(N2819="sníž. přenesená",J2819,0)</f>
        <v>0</v>
      </c>
      <c r="BI2819" s="116">
        <f>IF(N2819="nulová",J2819,0)</f>
        <v>0</v>
      </c>
      <c r="BJ2819" s="13" t="s">
        <v>74</v>
      </c>
      <c r="BK2819" s="116">
        <f>ROUND(I2819*H2819,2)</f>
        <v>55000</v>
      </c>
      <c r="BL2819" s="13" t="s">
        <v>112</v>
      </c>
      <c r="BM2819" s="115" t="s">
        <v>6258</v>
      </c>
    </row>
    <row r="2820" spans="2:65" s="1" customFormat="1" ht="11.25">
      <c r="B2820" s="25"/>
      <c r="D2820" s="117" t="s">
        <v>114</v>
      </c>
      <c r="F2820" s="118" t="s">
        <v>6257</v>
      </c>
      <c r="L2820" s="25"/>
      <c r="M2820" s="119"/>
      <c r="T2820" s="46"/>
      <c r="AT2820" s="13" t="s">
        <v>114</v>
      </c>
      <c r="AU2820" s="13" t="s">
        <v>66</v>
      </c>
    </row>
    <row r="2821" spans="2:65" s="1" customFormat="1" ht="16.5" customHeight="1">
      <c r="B2821" s="104"/>
      <c r="C2821" s="120" t="s">
        <v>6259</v>
      </c>
      <c r="D2821" s="120" t="s">
        <v>5109</v>
      </c>
      <c r="E2821" s="121" t="s">
        <v>6260</v>
      </c>
      <c r="F2821" s="122" t="s">
        <v>6261</v>
      </c>
      <c r="G2821" s="123" t="s">
        <v>110</v>
      </c>
      <c r="H2821" s="124">
        <v>100</v>
      </c>
      <c r="I2821" s="125">
        <v>2460</v>
      </c>
      <c r="J2821" s="125">
        <f>ROUND(I2821*H2821,2)</f>
        <v>246000</v>
      </c>
      <c r="K2821" s="122" t="s">
        <v>111</v>
      </c>
      <c r="L2821" s="126"/>
      <c r="M2821" s="127" t="s">
        <v>3</v>
      </c>
      <c r="N2821" s="128" t="s">
        <v>37</v>
      </c>
      <c r="O2821" s="113">
        <v>0</v>
      </c>
      <c r="P2821" s="113">
        <f>O2821*H2821</f>
        <v>0</v>
      </c>
      <c r="Q2821" s="113">
        <v>8.208E-2</v>
      </c>
      <c r="R2821" s="113">
        <f>Q2821*H2821</f>
        <v>8.2080000000000002</v>
      </c>
      <c r="S2821" s="113">
        <v>0</v>
      </c>
      <c r="T2821" s="114">
        <f>S2821*H2821</f>
        <v>0</v>
      </c>
      <c r="AR2821" s="115" t="s">
        <v>112</v>
      </c>
      <c r="AT2821" s="115" t="s">
        <v>5109</v>
      </c>
      <c r="AU2821" s="115" t="s">
        <v>66</v>
      </c>
      <c r="AY2821" s="13" t="s">
        <v>113</v>
      </c>
      <c r="BE2821" s="116">
        <f>IF(N2821="základní",J2821,0)</f>
        <v>246000</v>
      </c>
      <c r="BF2821" s="116">
        <f>IF(N2821="snížená",J2821,0)</f>
        <v>0</v>
      </c>
      <c r="BG2821" s="116">
        <f>IF(N2821="zákl. přenesená",J2821,0)</f>
        <v>0</v>
      </c>
      <c r="BH2821" s="116">
        <f>IF(N2821="sníž. přenesená",J2821,0)</f>
        <v>0</v>
      </c>
      <c r="BI2821" s="116">
        <f>IF(N2821="nulová",J2821,0)</f>
        <v>0</v>
      </c>
      <c r="BJ2821" s="13" t="s">
        <v>74</v>
      </c>
      <c r="BK2821" s="116">
        <f>ROUND(I2821*H2821,2)</f>
        <v>246000</v>
      </c>
      <c r="BL2821" s="13" t="s">
        <v>112</v>
      </c>
      <c r="BM2821" s="115" t="s">
        <v>6262</v>
      </c>
    </row>
    <row r="2822" spans="2:65" s="1" customFormat="1" ht="11.25">
      <c r="B2822" s="25"/>
      <c r="D2822" s="117" t="s">
        <v>114</v>
      </c>
      <c r="F2822" s="118" t="s">
        <v>6261</v>
      </c>
      <c r="L2822" s="25"/>
      <c r="M2822" s="119"/>
      <c r="T2822" s="46"/>
      <c r="AT2822" s="13" t="s">
        <v>114</v>
      </c>
      <c r="AU2822" s="13" t="s">
        <v>66</v>
      </c>
    </row>
    <row r="2823" spans="2:65" s="1" customFormat="1" ht="16.5" customHeight="1">
      <c r="B2823" s="104"/>
      <c r="C2823" s="120" t="s">
        <v>3196</v>
      </c>
      <c r="D2823" s="120" t="s">
        <v>5109</v>
      </c>
      <c r="E2823" s="121" t="s">
        <v>6263</v>
      </c>
      <c r="F2823" s="122" t="s">
        <v>6264</v>
      </c>
      <c r="G2823" s="123" t="s">
        <v>110</v>
      </c>
      <c r="H2823" s="124">
        <v>100</v>
      </c>
      <c r="I2823" s="125">
        <v>2570</v>
      </c>
      <c r="J2823" s="125">
        <f>ROUND(I2823*H2823,2)</f>
        <v>257000</v>
      </c>
      <c r="K2823" s="122" t="s">
        <v>111</v>
      </c>
      <c r="L2823" s="126"/>
      <c r="M2823" s="127" t="s">
        <v>3</v>
      </c>
      <c r="N2823" s="128" t="s">
        <v>37</v>
      </c>
      <c r="O2823" s="113">
        <v>0</v>
      </c>
      <c r="P2823" s="113">
        <f>O2823*H2823</f>
        <v>0</v>
      </c>
      <c r="Q2823" s="113">
        <v>8.5809999999999997E-2</v>
      </c>
      <c r="R2823" s="113">
        <f>Q2823*H2823</f>
        <v>8.5809999999999995</v>
      </c>
      <c r="S2823" s="113">
        <v>0</v>
      </c>
      <c r="T2823" s="114">
        <f>S2823*H2823</f>
        <v>0</v>
      </c>
      <c r="AR2823" s="115" t="s">
        <v>112</v>
      </c>
      <c r="AT2823" s="115" t="s">
        <v>5109</v>
      </c>
      <c r="AU2823" s="115" t="s">
        <v>66</v>
      </c>
      <c r="AY2823" s="13" t="s">
        <v>113</v>
      </c>
      <c r="BE2823" s="116">
        <f>IF(N2823="základní",J2823,0)</f>
        <v>257000</v>
      </c>
      <c r="BF2823" s="116">
        <f>IF(N2823="snížená",J2823,0)</f>
        <v>0</v>
      </c>
      <c r="BG2823" s="116">
        <f>IF(N2823="zákl. přenesená",J2823,0)</f>
        <v>0</v>
      </c>
      <c r="BH2823" s="116">
        <f>IF(N2823="sníž. přenesená",J2823,0)</f>
        <v>0</v>
      </c>
      <c r="BI2823" s="116">
        <f>IF(N2823="nulová",J2823,0)</f>
        <v>0</v>
      </c>
      <c r="BJ2823" s="13" t="s">
        <v>74</v>
      </c>
      <c r="BK2823" s="116">
        <f>ROUND(I2823*H2823,2)</f>
        <v>257000</v>
      </c>
      <c r="BL2823" s="13" t="s">
        <v>112</v>
      </c>
      <c r="BM2823" s="115" t="s">
        <v>6265</v>
      </c>
    </row>
    <row r="2824" spans="2:65" s="1" customFormat="1" ht="11.25">
      <c r="B2824" s="25"/>
      <c r="D2824" s="117" t="s">
        <v>114</v>
      </c>
      <c r="F2824" s="118" t="s">
        <v>6264</v>
      </c>
      <c r="L2824" s="25"/>
      <c r="M2824" s="119"/>
      <c r="T2824" s="46"/>
      <c r="AT2824" s="13" t="s">
        <v>114</v>
      </c>
      <c r="AU2824" s="13" t="s">
        <v>66</v>
      </c>
    </row>
    <row r="2825" spans="2:65" s="1" customFormat="1" ht="16.5" customHeight="1">
      <c r="B2825" s="104"/>
      <c r="C2825" s="120" t="s">
        <v>6266</v>
      </c>
      <c r="D2825" s="120" t="s">
        <v>5109</v>
      </c>
      <c r="E2825" s="121" t="s">
        <v>6267</v>
      </c>
      <c r="F2825" s="122" t="s">
        <v>6268</v>
      </c>
      <c r="G2825" s="123" t="s">
        <v>110</v>
      </c>
      <c r="H2825" s="124">
        <v>100</v>
      </c>
      <c r="I2825" s="125">
        <v>2690</v>
      </c>
      <c r="J2825" s="125">
        <f>ROUND(I2825*H2825,2)</f>
        <v>269000</v>
      </c>
      <c r="K2825" s="122" t="s">
        <v>111</v>
      </c>
      <c r="L2825" s="126"/>
      <c r="M2825" s="127" t="s">
        <v>3</v>
      </c>
      <c r="N2825" s="128" t="s">
        <v>37</v>
      </c>
      <c r="O2825" s="113">
        <v>0</v>
      </c>
      <c r="P2825" s="113">
        <f>O2825*H2825</f>
        <v>0</v>
      </c>
      <c r="Q2825" s="113">
        <v>8.9539999999999995E-2</v>
      </c>
      <c r="R2825" s="113">
        <f>Q2825*H2825</f>
        <v>8.9539999999999988</v>
      </c>
      <c r="S2825" s="113">
        <v>0</v>
      </c>
      <c r="T2825" s="114">
        <f>S2825*H2825</f>
        <v>0</v>
      </c>
      <c r="AR2825" s="115" t="s">
        <v>112</v>
      </c>
      <c r="AT2825" s="115" t="s">
        <v>5109</v>
      </c>
      <c r="AU2825" s="115" t="s">
        <v>66</v>
      </c>
      <c r="AY2825" s="13" t="s">
        <v>113</v>
      </c>
      <c r="BE2825" s="116">
        <f>IF(N2825="základní",J2825,0)</f>
        <v>269000</v>
      </c>
      <c r="BF2825" s="116">
        <f>IF(N2825="snížená",J2825,0)</f>
        <v>0</v>
      </c>
      <c r="BG2825" s="116">
        <f>IF(N2825="zákl. přenesená",J2825,0)</f>
        <v>0</v>
      </c>
      <c r="BH2825" s="116">
        <f>IF(N2825="sníž. přenesená",J2825,0)</f>
        <v>0</v>
      </c>
      <c r="BI2825" s="116">
        <f>IF(N2825="nulová",J2825,0)</f>
        <v>0</v>
      </c>
      <c r="BJ2825" s="13" t="s">
        <v>74</v>
      </c>
      <c r="BK2825" s="116">
        <f>ROUND(I2825*H2825,2)</f>
        <v>269000</v>
      </c>
      <c r="BL2825" s="13" t="s">
        <v>112</v>
      </c>
      <c r="BM2825" s="115" t="s">
        <v>6269</v>
      </c>
    </row>
    <row r="2826" spans="2:65" s="1" customFormat="1" ht="11.25">
      <c r="B2826" s="25"/>
      <c r="D2826" s="117" t="s">
        <v>114</v>
      </c>
      <c r="F2826" s="118" t="s">
        <v>6268</v>
      </c>
      <c r="L2826" s="25"/>
      <c r="M2826" s="119"/>
      <c r="T2826" s="46"/>
      <c r="AT2826" s="13" t="s">
        <v>114</v>
      </c>
      <c r="AU2826" s="13" t="s">
        <v>66</v>
      </c>
    </row>
    <row r="2827" spans="2:65" s="1" customFormat="1" ht="16.5" customHeight="1">
      <c r="B2827" s="104"/>
      <c r="C2827" s="120" t="s">
        <v>3201</v>
      </c>
      <c r="D2827" s="120" t="s">
        <v>5109</v>
      </c>
      <c r="E2827" s="121" t="s">
        <v>6270</v>
      </c>
      <c r="F2827" s="122" t="s">
        <v>6271</v>
      </c>
      <c r="G2827" s="123" t="s">
        <v>110</v>
      </c>
      <c r="H2827" s="124">
        <v>100</v>
      </c>
      <c r="I2827" s="125">
        <v>2800</v>
      </c>
      <c r="J2827" s="125">
        <f>ROUND(I2827*H2827,2)</f>
        <v>280000</v>
      </c>
      <c r="K2827" s="122" t="s">
        <v>111</v>
      </c>
      <c r="L2827" s="126"/>
      <c r="M2827" s="127" t="s">
        <v>3</v>
      </c>
      <c r="N2827" s="128" t="s">
        <v>37</v>
      </c>
      <c r="O2827" s="113">
        <v>0</v>
      </c>
      <c r="P2827" s="113">
        <f>O2827*H2827</f>
        <v>0</v>
      </c>
      <c r="Q2827" s="113">
        <v>9.3270000000000006E-2</v>
      </c>
      <c r="R2827" s="113">
        <f>Q2827*H2827</f>
        <v>9.327</v>
      </c>
      <c r="S2827" s="113">
        <v>0</v>
      </c>
      <c r="T2827" s="114">
        <f>S2827*H2827</f>
        <v>0</v>
      </c>
      <c r="AR2827" s="115" t="s">
        <v>112</v>
      </c>
      <c r="AT2827" s="115" t="s">
        <v>5109</v>
      </c>
      <c r="AU2827" s="115" t="s">
        <v>66</v>
      </c>
      <c r="AY2827" s="13" t="s">
        <v>113</v>
      </c>
      <c r="BE2827" s="116">
        <f>IF(N2827="základní",J2827,0)</f>
        <v>280000</v>
      </c>
      <c r="BF2827" s="116">
        <f>IF(N2827="snížená",J2827,0)</f>
        <v>0</v>
      </c>
      <c r="BG2827" s="116">
        <f>IF(N2827="zákl. přenesená",J2827,0)</f>
        <v>0</v>
      </c>
      <c r="BH2827" s="116">
        <f>IF(N2827="sníž. přenesená",J2827,0)</f>
        <v>0</v>
      </c>
      <c r="BI2827" s="116">
        <f>IF(N2827="nulová",J2827,0)</f>
        <v>0</v>
      </c>
      <c r="BJ2827" s="13" t="s">
        <v>74</v>
      </c>
      <c r="BK2827" s="116">
        <f>ROUND(I2827*H2827,2)</f>
        <v>280000</v>
      </c>
      <c r="BL2827" s="13" t="s">
        <v>112</v>
      </c>
      <c r="BM2827" s="115" t="s">
        <v>6272</v>
      </c>
    </row>
    <row r="2828" spans="2:65" s="1" customFormat="1" ht="11.25">
      <c r="B2828" s="25"/>
      <c r="D2828" s="117" t="s">
        <v>114</v>
      </c>
      <c r="F2828" s="118" t="s">
        <v>6271</v>
      </c>
      <c r="L2828" s="25"/>
      <c r="M2828" s="119"/>
      <c r="T2828" s="46"/>
      <c r="AT2828" s="13" t="s">
        <v>114</v>
      </c>
      <c r="AU2828" s="13" t="s">
        <v>66</v>
      </c>
    </row>
    <row r="2829" spans="2:65" s="1" customFormat="1" ht="16.5" customHeight="1">
      <c r="B2829" s="104"/>
      <c r="C2829" s="120" t="s">
        <v>6273</v>
      </c>
      <c r="D2829" s="120" t="s">
        <v>5109</v>
      </c>
      <c r="E2829" s="121" t="s">
        <v>6274</v>
      </c>
      <c r="F2829" s="122" t="s">
        <v>6275</v>
      </c>
      <c r="G2829" s="123" t="s">
        <v>110</v>
      </c>
      <c r="H2829" s="124">
        <v>80</v>
      </c>
      <c r="I2829" s="125">
        <v>2910</v>
      </c>
      <c r="J2829" s="125">
        <f>ROUND(I2829*H2829,2)</f>
        <v>232800</v>
      </c>
      <c r="K2829" s="122" t="s">
        <v>111</v>
      </c>
      <c r="L2829" s="126"/>
      <c r="M2829" s="127" t="s">
        <v>3</v>
      </c>
      <c r="N2829" s="128" t="s">
        <v>37</v>
      </c>
      <c r="O2829" s="113">
        <v>0</v>
      </c>
      <c r="P2829" s="113">
        <f>O2829*H2829</f>
        <v>0</v>
      </c>
      <c r="Q2829" s="113">
        <v>9.7000000000000003E-2</v>
      </c>
      <c r="R2829" s="113">
        <f>Q2829*H2829</f>
        <v>7.76</v>
      </c>
      <c r="S2829" s="113">
        <v>0</v>
      </c>
      <c r="T2829" s="114">
        <f>S2829*H2829</f>
        <v>0</v>
      </c>
      <c r="AR2829" s="115" t="s">
        <v>112</v>
      </c>
      <c r="AT2829" s="115" t="s">
        <v>5109</v>
      </c>
      <c r="AU2829" s="115" t="s">
        <v>66</v>
      </c>
      <c r="AY2829" s="13" t="s">
        <v>113</v>
      </c>
      <c r="BE2829" s="116">
        <f>IF(N2829="základní",J2829,0)</f>
        <v>232800</v>
      </c>
      <c r="BF2829" s="116">
        <f>IF(N2829="snížená",J2829,0)</f>
        <v>0</v>
      </c>
      <c r="BG2829" s="116">
        <f>IF(N2829="zákl. přenesená",J2829,0)</f>
        <v>0</v>
      </c>
      <c r="BH2829" s="116">
        <f>IF(N2829="sníž. přenesená",J2829,0)</f>
        <v>0</v>
      </c>
      <c r="BI2829" s="116">
        <f>IF(N2829="nulová",J2829,0)</f>
        <v>0</v>
      </c>
      <c r="BJ2829" s="13" t="s">
        <v>74</v>
      </c>
      <c r="BK2829" s="116">
        <f>ROUND(I2829*H2829,2)</f>
        <v>232800</v>
      </c>
      <c r="BL2829" s="13" t="s">
        <v>112</v>
      </c>
      <c r="BM2829" s="115" t="s">
        <v>6276</v>
      </c>
    </row>
    <row r="2830" spans="2:65" s="1" customFormat="1" ht="11.25">
      <c r="B2830" s="25"/>
      <c r="D2830" s="117" t="s">
        <v>114</v>
      </c>
      <c r="F2830" s="118" t="s">
        <v>6275</v>
      </c>
      <c r="L2830" s="25"/>
      <c r="M2830" s="119"/>
      <c r="T2830" s="46"/>
      <c r="AT2830" s="13" t="s">
        <v>114</v>
      </c>
      <c r="AU2830" s="13" t="s">
        <v>66</v>
      </c>
    </row>
    <row r="2831" spans="2:65" s="1" customFormat="1" ht="16.5" customHeight="1">
      <c r="B2831" s="104"/>
      <c r="C2831" s="120" t="s">
        <v>3205</v>
      </c>
      <c r="D2831" s="120" t="s">
        <v>5109</v>
      </c>
      <c r="E2831" s="121" t="s">
        <v>6277</v>
      </c>
      <c r="F2831" s="122" t="s">
        <v>6278</v>
      </c>
      <c r="G2831" s="123" t="s">
        <v>110</v>
      </c>
      <c r="H2831" s="124">
        <v>80</v>
      </c>
      <c r="I2831" s="125">
        <v>3020</v>
      </c>
      <c r="J2831" s="125">
        <f>ROUND(I2831*H2831,2)</f>
        <v>241600</v>
      </c>
      <c r="K2831" s="122" t="s">
        <v>111</v>
      </c>
      <c r="L2831" s="126"/>
      <c r="M2831" s="127" t="s">
        <v>3</v>
      </c>
      <c r="N2831" s="128" t="s">
        <v>37</v>
      </c>
      <c r="O2831" s="113">
        <v>0</v>
      </c>
      <c r="P2831" s="113">
        <f>O2831*H2831</f>
        <v>0</v>
      </c>
      <c r="Q2831" s="113">
        <v>0.10073</v>
      </c>
      <c r="R2831" s="113">
        <f>Q2831*H2831</f>
        <v>8.0584000000000007</v>
      </c>
      <c r="S2831" s="113">
        <v>0</v>
      </c>
      <c r="T2831" s="114">
        <f>S2831*H2831</f>
        <v>0</v>
      </c>
      <c r="AR2831" s="115" t="s">
        <v>112</v>
      </c>
      <c r="AT2831" s="115" t="s">
        <v>5109</v>
      </c>
      <c r="AU2831" s="115" t="s">
        <v>66</v>
      </c>
      <c r="AY2831" s="13" t="s">
        <v>113</v>
      </c>
      <c r="BE2831" s="116">
        <f>IF(N2831="základní",J2831,0)</f>
        <v>241600</v>
      </c>
      <c r="BF2831" s="116">
        <f>IF(N2831="snížená",J2831,0)</f>
        <v>0</v>
      </c>
      <c r="BG2831" s="116">
        <f>IF(N2831="zákl. přenesená",J2831,0)</f>
        <v>0</v>
      </c>
      <c r="BH2831" s="116">
        <f>IF(N2831="sníž. přenesená",J2831,0)</f>
        <v>0</v>
      </c>
      <c r="BI2831" s="116">
        <f>IF(N2831="nulová",J2831,0)</f>
        <v>0</v>
      </c>
      <c r="BJ2831" s="13" t="s">
        <v>74</v>
      </c>
      <c r="BK2831" s="116">
        <f>ROUND(I2831*H2831,2)</f>
        <v>241600</v>
      </c>
      <c r="BL2831" s="13" t="s">
        <v>112</v>
      </c>
      <c r="BM2831" s="115" t="s">
        <v>6279</v>
      </c>
    </row>
    <row r="2832" spans="2:65" s="1" customFormat="1" ht="11.25">
      <c r="B2832" s="25"/>
      <c r="D2832" s="117" t="s">
        <v>114</v>
      </c>
      <c r="F2832" s="118" t="s">
        <v>6278</v>
      </c>
      <c r="L2832" s="25"/>
      <c r="M2832" s="119"/>
      <c r="T2832" s="46"/>
      <c r="AT2832" s="13" t="s">
        <v>114</v>
      </c>
      <c r="AU2832" s="13" t="s">
        <v>66</v>
      </c>
    </row>
    <row r="2833" spans="2:65" s="1" customFormat="1" ht="16.5" customHeight="1">
      <c r="B2833" s="104"/>
      <c r="C2833" s="120" t="s">
        <v>6280</v>
      </c>
      <c r="D2833" s="120" t="s">
        <v>5109</v>
      </c>
      <c r="E2833" s="121" t="s">
        <v>6281</v>
      </c>
      <c r="F2833" s="122" t="s">
        <v>6282</v>
      </c>
      <c r="G2833" s="123" t="s">
        <v>110</v>
      </c>
      <c r="H2833" s="124">
        <v>80</v>
      </c>
      <c r="I2833" s="125">
        <v>3130</v>
      </c>
      <c r="J2833" s="125">
        <f>ROUND(I2833*H2833,2)</f>
        <v>250400</v>
      </c>
      <c r="K2833" s="122" t="s">
        <v>111</v>
      </c>
      <c r="L2833" s="126"/>
      <c r="M2833" s="127" t="s">
        <v>3</v>
      </c>
      <c r="N2833" s="128" t="s">
        <v>37</v>
      </c>
      <c r="O2833" s="113">
        <v>0</v>
      </c>
      <c r="P2833" s="113">
        <f>O2833*H2833</f>
        <v>0</v>
      </c>
      <c r="Q2833" s="113">
        <v>0.10446</v>
      </c>
      <c r="R2833" s="113">
        <f>Q2833*H2833</f>
        <v>8.3567999999999998</v>
      </c>
      <c r="S2833" s="113">
        <v>0</v>
      </c>
      <c r="T2833" s="114">
        <f>S2833*H2833</f>
        <v>0</v>
      </c>
      <c r="AR2833" s="115" t="s">
        <v>112</v>
      </c>
      <c r="AT2833" s="115" t="s">
        <v>5109</v>
      </c>
      <c r="AU2833" s="115" t="s">
        <v>66</v>
      </c>
      <c r="AY2833" s="13" t="s">
        <v>113</v>
      </c>
      <c r="BE2833" s="116">
        <f>IF(N2833="základní",J2833,0)</f>
        <v>250400</v>
      </c>
      <c r="BF2833" s="116">
        <f>IF(N2833="snížená",J2833,0)</f>
        <v>0</v>
      </c>
      <c r="BG2833" s="116">
        <f>IF(N2833="zákl. přenesená",J2833,0)</f>
        <v>0</v>
      </c>
      <c r="BH2833" s="116">
        <f>IF(N2833="sníž. přenesená",J2833,0)</f>
        <v>0</v>
      </c>
      <c r="BI2833" s="116">
        <f>IF(N2833="nulová",J2833,0)</f>
        <v>0</v>
      </c>
      <c r="BJ2833" s="13" t="s">
        <v>74</v>
      </c>
      <c r="BK2833" s="116">
        <f>ROUND(I2833*H2833,2)</f>
        <v>250400</v>
      </c>
      <c r="BL2833" s="13" t="s">
        <v>112</v>
      </c>
      <c r="BM2833" s="115" t="s">
        <v>6283</v>
      </c>
    </row>
    <row r="2834" spans="2:65" s="1" customFormat="1" ht="11.25">
      <c r="B2834" s="25"/>
      <c r="D2834" s="117" t="s">
        <v>114</v>
      </c>
      <c r="F2834" s="118" t="s">
        <v>6282</v>
      </c>
      <c r="L2834" s="25"/>
      <c r="M2834" s="119"/>
      <c r="T2834" s="46"/>
      <c r="AT2834" s="13" t="s">
        <v>114</v>
      </c>
      <c r="AU2834" s="13" t="s">
        <v>66</v>
      </c>
    </row>
    <row r="2835" spans="2:65" s="1" customFormat="1" ht="16.5" customHeight="1">
      <c r="B2835" s="104"/>
      <c r="C2835" s="120" t="s">
        <v>3210</v>
      </c>
      <c r="D2835" s="120" t="s">
        <v>5109</v>
      </c>
      <c r="E2835" s="121" t="s">
        <v>6284</v>
      </c>
      <c r="F2835" s="122" t="s">
        <v>6285</v>
      </c>
      <c r="G2835" s="123" t="s">
        <v>110</v>
      </c>
      <c r="H2835" s="124">
        <v>80</v>
      </c>
      <c r="I2835" s="125">
        <v>3250</v>
      </c>
      <c r="J2835" s="125">
        <f>ROUND(I2835*H2835,2)</f>
        <v>260000</v>
      </c>
      <c r="K2835" s="122" t="s">
        <v>111</v>
      </c>
      <c r="L2835" s="126"/>
      <c r="M2835" s="127" t="s">
        <v>3</v>
      </c>
      <c r="N2835" s="128" t="s">
        <v>37</v>
      </c>
      <c r="O2835" s="113">
        <v>0</v>
      </c>
      <c r="P2835" s="113">
        <f>O2835*H2835</f>
        <v>0</v>
      </c>
      <c r="Q2835" s="113">
        <v>0.10818999999999999</v>
      </c>
      <c r="R2835" s="113">
        <f>Q2835*H2835</f>
        <v>8.6551999999999989</v>
      </c>
      <c r="S2835" s="113">
        <v>0</v>
      </c>
      <c r="T2835" s="114">
        <f>S2835*H2835</f>
        <v>0</v>
      </c>
      <c r="AR2835" s="115" t="s">
        <v>112</v>
      </c>
      <c r="AT2835" s="115" t="s">
        <v>5109</v>
      </c>
      <c r="AU2835" s="115" t="s">
        <v>66</v>
      </c>
      <c r="AY2835" s="13" t="s">
        <v>113</v>
      </c>
      <c r="BE2835" s="116">
        <f>IF(N2835="základní",J2835,0)</f>
        <v>260000</v>
      </c>
      <c r="BF2835" s="116">
        <f>IF(N2835="snížená",J2835,0)</f>
        <v>0</v>
      </c>
      <c r="BG2835" s="116">
        <f>IF(N2835="zákl. přenesená",J2835,0)</f>
        <v>0</v>
      </c>
      <c r="BH2835" s="116">
        <f>IF(N2835="sníž. přenesená",J2835,0)</f>
        <v>0</v>
      </c>
      <c r="BI2835" s="116">
        <f>IF(N2835="nulová",J2835,0)</f>
        <v>0</v>
      </c>
      <c r="BJ2835" s="13" t="s">
        <v>74</v>
      </c>
      <c r="BK2835" s="116">
        <f>ROUND(I2835*H2835,2)</f>
        <v>260000</v>
      </c>
      <c r="BL2835" s="13" t="s">
        <v>112</v>
      </c>
      <c r="BM2835" s="115" t="s">
        <v>6286</v>
      </c>
    </row>
    <row r="2836" spans="2:65" s="1" customFormat="1" ht="11.25">
      <c r="B2836" s="25"/>
      <c r="D2836" s="117" t="s">
        <v>114</v>
      </c>
      <c r="F2836" s="118" t="s">
        <v>6285</v>
      </c>
      <c r="L2836" s="25"/>
      <c r="M2836" s="119"/>
      <c r="T2836" s="46"/>
      <c r="AT2836" s="13" t="s">
        <v>114</v>
      </c>
      <c r="AU2836" s="13" t="s">
        <v>66</v>
      </c>
    </row>
    <row r="2837" spans="2:65" s="1" customFormat="1" ht="16.5" customHeight="1">
      <c r="B2837" s="104"/>
      <c r="C2837" s="120" t="s">
        <v>6287</v>
      </c>
      <c r="D2837" s="120" t="s">
        <v>5109</v>
      </c>
      <c r="E2837" s="121" t="s">
        <v>6288</v>
      </c>
      <c r="F2837" s="122" t="s">
        <v>6289</v>
      </c>
      <c r="G2837" s="123" t="s">
        <v>110</v>
      </c>
      <c r="H2837" s="124">
        <v>50</v>
      </c>
      <c r="I2837" s="125">
        <v>3360</v>
      </c>
      <c r="J2837" s="125">
        <f>ROUND(I2837*H2837,2)</f>
        <v>168000</v>
      </c>
      <c r="K2837" s="122" t="s">
        <v>111</v>
      </c>
      <c r="L2837" s="126"/>
      <c r="M2837" s="127" t="s">
        <v>3</v>
      </c>
      <c r="N2837" s="128" t="s">
        <v>37</v>
      </c>
      <c r="O2837" s="113">
        <v>0</v>
      </c>
      <c r="P2837" s="113">
        <f>O2837*H2837</f>
        <v>0</v>
      </c>
      <c r="Q2837" s="113">
        <v>0.11192000000000001</v>
      </c>
      <c r="R2837" s="113">
        <f>Q2837*H2837</f>
        <v>5.5960000000000001</v>
      </c>
      <c r="S2837" s="113">
        <v>0</v>
      </c>
      <c r="T2837" s="114">
        <f>S2837*H2837</f>
        <v>0</v>
      </c>
      <c r="AR2837" s="115" t="s">
        <v>112</v>
      </c>
      <c r="AT2837" s="115" t="s">
        <v>5109</v>
      </c>
      <c r="AU2837" s="115" t="s">
        <v>66</v>
      </c>
      <c r="AY2837" s="13" t="s">
        <v>113</v>
      </c>
      <c r="BE2837" s="116">
        <f>IF(N2837="základní",J2837,0)</f>
        <v>168000</v>
      </c>
      <c r="BF2837" s="116">
        <f>IF(N2837="snížená",J2837,0)</f>
        <v>0</v>
      </c>
      <c r="BG2837" s="116">
        <f>IF(N2837="zákl. přenesená",J2837,0)</f>
        <v>0</v>
      </c>
      <c r="BH2837" s="116">
        <f>IF(N2837="sníž. přenesená",J2837,0)</f>
        <v>0</v>
      </c>
      <c r="BI2837" s="116">
        <f>IF(N2837="nulová",J2837,0)</f>
        <v>0</v>
      </c>
      <c r="BJ2837" s="13" t="s">
        <v>74</v>
      </c>
      <c r="BK2837" s="116">
        <f>ROUND(I2837*H2837,2)</f>
        <v>168000</v>
      </c>
      <c r="BL2837" s="13" t="s">
        <v>112</v>
      </c>
      <c r="BM2837" s="115" t="s">
        <v>6290</v>
      </c>
    </row>
    <row r="2838" spans="2:65" s="1" customFormat="1" ht="11.25">
      <c r="B2838" s="25"/>
      <c r="D2838" s="117" t="s">
        <v>114</v>
      </c>
      <c r="F2838" s="118" t="s">
        <v>6289</v>
      </c>
      <c r="L2838" s="25"/>
      <c r="M2838" s="119"/>
      <c r="T2838" s="46"/>
      <c r="AT2838" s="13" t="s">
        <v>114</v>
      </c>
      <c r="AU2838" s="13" t="s">
        <v>66</v>
      </c>
    </row>
    <row r="2839" spans="2:65" s="1" customFormat="1" ht="16.5" customHeight="1">
      <c r="B2839" s="104"/>
      <c r="C2839" s="120" t="s">
        <v>3214</v>
      </c>
      <c r="D2839" s="120" t="s">
        <v>5109</v>
      </c>
      <c r="E2839" s="121" t="s">
        <v>6291</v>
      </c>
      <c r="F2839" s="122" t="s">
        <v>6292</v>
      </c>
      <c r="G2839" s="123" t="s">
        <v>110</v>
      </c>
      <c r="H2839" s="124">
        <v>50</v>
      </c>
      <c r="I2839" s="125">
        <v>3470</v>
      </c>
      <c r="J2839" s="125">
        <f>ROUND(I2839*H2839,2)</f>
        <v>173500</v>
      </c>
      <c r="K2839" s="122" t="s">
        <v>111</v>
      </c>
      <c r="L2839" s="126"/>
      <c r="M2839" s="127" t="s">
        <v>3</v>
      </c>
      <c r="N2839" s="128" t="s">
        <v>37</v>
      </c>
      <c r="O2839" s="113">
        <v>0</v>
      </c>
      <c r="P2839" s="113">
        <f>O2839*H2839</f>
        <v>0</v>
      </c>
      <c r="Q2839" s="113">
        <v>0.11565</v>
      </c>
      <c r="R2839" s="113">
        <f>Q2839*H2839</f>
        <v>5.7824999999999998</v>
      </c>
      <c r="S2839" s="113">
        <v>0</v>
      </c>
      <c r="T2839" s="114">
        <f>S2839*H2839</f>
        <v>0</v>
      </c>
      <c r="AR2839" s="115" t="s">
        <v>112</v>
      </c>
      <c r="AT2839" s="115" t="s">
        <v>5109</v>
      </c>
      <c r="AU2839" s="115" t="s">
        <v>66</v>
      </c>
      <c r="AY2839" s="13" t="s">
        <v>113</v>
      </c>
      <c r="BE2839" s="116">
        <f>IF(N2839="základní",J2839,0)</f>
        <v>173500</v>
      </c>
      <c r="BF2839" s="116">
        <f>IF(N2839="snížená",J2839,0)</f>
        <v>0</v>
      </c>
      <c r="BG2839" s="116">
        <f>IF(N2839="zákl. přenesená",J2839,0)</f>
        <v>0</v>
      </c>
      <c r="BH2839" s="116">
        <f>IF(N2839="sníž. přenesená",J2839,0)</f>
        <v>0</v>
      </c>
      <c r="BI2839" s="116">
        <f>IF(N2839="nulová",J2839,0)</f>
        <v>0</v>
      </c>
      <c r="BJ2839" s="13" t="s">
        <v>74</v>
      </c>
      <c r="BK2839" s="116">
        <f>ROUND(I2839*H2839,2)</f>
        <v>173500</v>
      </c>
      <c r="BL2839" s="13" t="s">
        <v>112</v>
      </c>
      <c r="BM2839" s="115" t="s">
        <v>6293</v>
      </c>
    </row>
    <row r="2840" spans="2:65" s="1" customFormat="1" ht="11.25">
      <c r="B2840" s="25"/>
      <c r="D2840" s="117" t="s">
        <v>114</v>
      </c>
      <c r="F2840" s="118" t="s">
        <v>6292</v>
      </c>
      <c r="L2840" s="25"/>
      <c r="M2840" s="119"/>
      <c r="T2840" s="46"/>
      <c r="AT2840" s="13" t="s">
        <v>114</v>
      </c>
      <c r="AU2840" s="13" t="s">
        <v>66</v>
      </c>
    </row>
    <row r="2841" spans="2:65" s="1" customFormat="1" ht="16.5" customHeight="1">
      <c r="B2841" s="104"/>
      <c r="C2841" s="120" t="s">
        <v>6294</v>
      </c>
      <c r="D2841" s="120" t="s">
        <v>5109</v>
      </c>
      <c r="E2841" s="121" t="s">
        <v>6295</v>
      </c>
      <c r="F2841" s="122" t="s">
        <v>6296</v>
      </c>
      <c r="G2841" s="123" t="s">
        <v>110</v>
      </c>
      <c r="H2841" s="124">
        <v>50</v>
      </c>
      <c r="I2841" s="125">
        <v>3580</v>
      </c>
      <c r="J2841" s="125">
        <f>ROUND(I2841*H2841,2)</f>
        <v>179000</v>
      </c>
      <c r="K2841" s="122" t="s">
        <v>111</v>
      </c>
      <c r="L2841" s="126"/>
      <c r="M2841" s="127" t="s">
        <v>3</v>
      </c>
      <c r="N2841" s="128" t="s">
        <v>37</v>
      </c>
      <c r="O2841" s="113">
        <v>0</v>
      </c>
      <c r="P2841" s="113">
        <f>O2841*H2841</f>
        <v>0</v>
      </c>
      <c r="Q2841" s="113">
        <v>0.11938</v>
      </c>
      <c r="R2841" s="113">
        <f>Q2841*H2841</f>
        <v>5.9690000000000003</v>
      </c>
      <c r="S2841" s="113">
        <v>0</v>
      </c>
      <c r="T2841" s="114">
        <f>S2841*H2841</f>
        <v>0</v>
      </c>
      <c r="AR2841" s="115" t="s">
        <v>112</v>
      </c>
      <c r="AT2841" s="115" t="s">
        <v>5109</v>
      </c>
      <c r="AU2841" s="115" t="s">
        <v>66</v>
      </c>
      <c r="AY2841" s="13" t="s">
        <v>113</v>
      </c>
      <c r="BE2841" s="116">
        <f>IF(N2841="základní",J2841,0)</f>
        <v>179000</v>
      </c>
      <c r="BF2841" s="116">
        <f>IF(N2841="snížená",J2841,0)</f>
        <v>0</v>
      </c>
      <c r="BG2841" s="116">
        <f>IF(N2841="zákl. přenesená",J2841,0)</f>
        <v>0</v>
      </c>
      <c r="BH2841" s="116">
        <f>IF(N2841="sníž. přenesená",J2841,0)</f>
        <v>0</v>
      </c>
      <c r="BI2841" s="116">
        <f>IF(N2841="nulová",J2841,0)</f>
        <v>0</v>
      </c>
      <c r="BJ2841" s="13" t="s">
        <v>74</v>
      </c>
      <c r="BK2841" s="116">
        <f>ROUND(I2841*H2841,2)</f>
        <v>179000</v>
      </c>
      <c r="BL2841" s="13" t="s">
        <v>112</v>
      </c>
      <c r="BM2841" s="115" t="s">
        <v>6297</v>
      </c>
    </row>
    <row r="2842" spans="2:65" s="1" customFormat="1" ht="11.25">
      <c r="B2842" s="25"/>
      <c r="D2842" s="117" t="s">
        <v>114</v>
      </c>
      <c r="F2842" s="118" t="s">
        <v>6296</v>
      </c>
      <c r="L2842" s="25"/>
      <c r="M2842" s="119"/>
      <c r="T2842" s="46"/>
      <c r="AT2842" s="13" t="s">
        <v>114</v>
      </c>
      <c r="AU2842" s="13" t="s">
        <v>66</v>
      </c>
    </row>
    <row r="2843" spans="2:65" s="1" customFormat="1" ht="16.5" customHeight="1">
      <c r="B2843" s="104"/>
      <c r="C2843" s="120" t="s">
        <v>3219</v>
      </c>
      <c r="D2843" s="120" t="s">
        <v>5109</v>
      </c>
      <c r="E2843" s="121" t="s">
        <v>6298</v>
      </c>
      <c r="F2843" s="122" t="s">
        <v>6299</v>
      </c>
      <c r="G2843" s="123" t="s">
        <v>110</v>
      </c>
      <c r="H2843" s="124">
        <v>30</v>
      </c>
      <c r="I2843" s="125">
        <v>3690</v>
      </c>
      <c r="J2843" s="125">
        <f>ROUND(I2843*H2843,2)</f>
        <v>110700</v>
      </c>
      <c r="K2843" s="122" t="s">
        <v>111</v>
      </c>
      <c r="L2843" s="126"/>
      <c r="M2843" s="127" t="s">
        <v>3</v>
      </c>
      <c r="N2843" s="128" t="s">
        <v>37</v>
      </c>
      <c r="O2843" s="113">
        <v>0</v>
      </c>
      <c r="P2843" s="113">
        <f>O2843*H2843</f>
        <v>0</v>
      </c>
      <c r="Q2843" s="113">
        <v>0.12311999999999999</v>
      </c>
      <c r="R2843" s="113">
        <f>Q2843*H2843</f>
        <v>3.6936</v>
      </c>
      <c r="S2843" s="113">
        <v>0</v>
      </c>
      <c r="T2843" s="114">
        <f>S2843*H2843</f>
        <v>0</v>
      </c>
      <c r="AR2843" s="115" t="s">
        <v>112</v>
      </c>
      <c r="AT2843" s="115" t="s">
        <v>5109</v>
      </c>
      <c r="AU2843" s="115" t="s">
        <v>66</v>
      </c>
      <c r="AY2843" s="13" t="s">
        <v>113</v>
      </c>
      <c r="BE2843" s="116">
        <f>IF(N2843="základní",J2843,0)</f>
        <v>110700</v>
      </c>
      <c r="BF2843" s="116">
        <f>IF(N2843="snížená",J2843,0)</f>
        <v>0</v>
      </c>
      <c r="BG2843" s="116">
        <f>IF(N2843="zákl. přenesená",J2843,0)</f>
        <v>0</v>
      </c>
      <c r="BH2843" s="116">
        <f>IF(N2843="sníž. přenesená",J2843,0)</f>
        <v>0</v>
      </c>
      <c r="BI2843" s="116">
        <f>IF(N2843="nulová",J2843,0)</f>
        <v>0</v>
      </c>
      <c r="BJ2843" s="13" t="s">
        <v>74</v>
      </c>
      <c r="BK2843" s="116">
        <f>ROUND(I2843*H2843,2)</f>
        <v>110700</v>
      </c>
      <c r="BL2843" s="13" t="s">
        <v>112</v>
      </c>
      <c r="BM2843" s="115" t="s">
        <v>6300</v>
      </c>
    </row>
    <row r="2844" spans="2:65" s="1" customFormat="1" ht="11.25">
      <c r="B2844" s="25"/>
      <c r="D2844" s="117" t="s">
        <v>114</v>
      </c>
      <c r="F2844" s="118" t="s">
        <v>6299</v>
      </c>
      <c r="L2844" s="25"/>
      <c r="M2844" s="119"/>
      <c r="T2844" s="46"/>
      <c r="AT2844" s="13" t="s">
        <v>114</v>
      </c>
      <c r="AU2844" s="13" t="s">
        <v>66</v>
      </c>
    </row>
    <row r="2845" spans="2:65" s="1" customFormat="1" ht="16.5" customHeight="1">
      <c r="B2845" s="104"/>
      <c r="C2845" s="120" t="s">
        <v>6301</v>
      </c>
      <c r="D2845" s="120" t="s">
        <v>5109</v>
      </c>
      <c r="E2845" s="121" t="s">
        <v>6302</v>
      </c>
      <c r="F2845" s="122" t="s">
        <v>6303</v>
      </c>
      <c r="G2845" s="123" t="s">
        <v>110</v>
      </c>
      <c r="H2845" s="124">
        <v>30</v>
      </c>
      <c r="I2845" s="125">
        <v>3810</v>
      </c>
      <c r="J2845" s="125">
        <f>ROUND(I2845*H2845,2)</f>
        <v>114300</v>
      </c>
      <c r="K2845" s="122" t="s">
        <v>111</v>
      </c>
      <c r="L2845" s="126"/>
      <c r="M2845" s="127" t="s">
        <v>3</v>
      </c>
      <c r="N2845" s="128" t="s">
        <v>37</v>
      </c>
      <c r="O2845" s="113">
        <v>0</v>
      </c>
      <c r="P2845" s="113">
        <f>O2845*H2845</f>
        <v>0</v>
      </c>
      <c r="Q2845" s="113">
        <v>0.12684999999999999</v>
      </c>
      <c r="R2845" s="113">
        <f>Q2845*H2845</f>
        <v>3.8054999999999999</v>
      </c>
      <c r="S2845" s="113">
        <v>0</v>
      </c>
      <c r="T2845" s="114">
        <f>S2845*H2845</f>
        <v>0</v>
      </c>
      <c r="AR2845" s="115" t="s">
        <v>112</v>
      </c>
      <c r="AT2845" s="115" t="s">
        <v>5109</v>
      </c>
      <c r="AU2845" s="115" t="s">
        <v>66</v>
      </c>
      <c r="AY2845" s="13" t="s">
        <v>113</v>
      </c>
      <c r="BE2845" s="116">
        <f>IF(N2845="základní",J2845,0)</f>
        <v>114300</v>
      </c>
      <c r="BF2845" s="116">
        <f>IF(N2845="snížená",J2845,0)</f>
        <v>0</v>
      </c>
      <c r="BG2845" s="116">
        <f>IF(N2845="zákl. přenesená",J2845,0)</f>
        <v>0</v>
      </c>
      <c r="BH2845" s="116">
        <f>IF(N2845="sníž. přenesená",J2845,0)</f>
        <v>0</v>
      </c>
      <c r="BI2845" s="116">
        <f>IF(N2845="nulová",J2845,0)</f>
        <v>0</v>
      </c>
      <c r="BJ2845" s="13" t="s">
        <v>74</v>
      </c>
      <c r="BK2845" s="116">
        <f>ROUND(I2845*H2845,2)</f>
        <v>114300</v>
      </c>
      <c r="BL2845" s="13" t="s">
        <v>112</v>
      </c>
      <c r="BM2845" s="115" t="s">
        <v>6304</v>
      </c>
    </row>
    <row r="2846" spans="2:65" s="1" customFormat="1" ht="11.25">
      <c r="B2846" s="25"/>
      <c r="D2846" s="117" t="s">
        <v>114</v>
      </c>
      <c r="F2846" s="118" t="s">
        <v>6303</v>
      </c>
      <c r="L2846" s="25"/>
      <c r="M2846" s="119"/>
      <c r="T2846" s="46"/>
      <c r="AT2846" s="13" t="s">
        <v>114</v>
      </c>
      <c r="AU2846" s="13" t="s">
        <v>66</v>
      </c>
    </row>
    <row r="2847" spans="2:65" s="1" customFormat="1" ht="16.5" customHeight="1">
      <c r="B2847" s="104"/>
      <c r="C2847" s="120" t="s">
        <v>3223</v>
      </c>
      <c r="D2847" s="120" t="s">
        <v>5109</v>
      </c>
      <c r="E2847" s="121" t="s">
        <v>6305</v>
      </c>
      <c r="F2847" s="122" t="s">
        <v>6306</v>
      </c>
      <c r="G2847" s="123" t="s">
        <v>110</v>
      </c>
      <c r="H2847" s="124">
        <v>30</v>
      </c>
      <c r="I2847" s="125">
        <v>3920</v>
      </c>
      <c r="J2847" s="125">
        <f>ROUND(I2847*H2847,2)</f>
        <v>117600</v>
      </c>
      <c r="K2847" s="122" t="s">
        <v>111</v>
      </c>
      <c r="L2847" s="126"/>
      <c r="M2847" s="127" t="s">
        <v>3</v>
      </c>
      <c r="N2847" s="128" t="s">
        <v>37</v>
      </c>
      <c r="O2847" s="113">
        <v>0</v>
      </c>
      <c r="P2847" s="113">
        <f>O2847*H2847</f>
        <v>0</v>
      </c>
      <c r="Q2847" s="113">
        <v>0.13058</v>
      </c>
      <c r="R2847" s="113">
        <f>Q2847*H2847</f>
        <v>3.9174000000000002</v>
      </c>
      <c r="S2847" s="113">
        <v>0</v>
      </c>
      <c r="T2847" s="114">
        <f>S2847*H2847</f>
        <v>0</v>
      </c>
      <c r="AR2847" s="115" t="s">
        <v>112</v>
      </c>
      <c r="AT2847" s="115" t="s">
        <v>5109</v>
      </c>
      <c r="AU2847" s="115" t="s">
        <v>66</v>
      </c>
      <c r="AY2847" s="13" t="s">
        <v>113</v>
      </c>
      <c r="BE2847" s="116">
        <f>IF(N2847="základní",J2847,0)</f>
        <v>117600</v>
      </c>
      <c r="BF2847" s="116">
        <f>IF(N2847="snížená",J2847,0)</f>
        <v>0</v>
      </c>
      <c r="BG2847" s="116">
        <f>IF(N2847="zákl. přenesená",J2847,0)</f>
        <v>0</v>
      </c>
      <c r="BH2847" s="116">
        <f>IF(N2847="sníž. přenesená",J2847,0)</f>
        <v>0</v>
      </c>
      <c r="BI2847" s="116">
        <f>IF(N2847="nulová",J2847,0)</f>
        <v>0</v>
      </c>
      <c r="BJ2847" s="13" t="s">
        <v>74</v>
      </c>
      <c r="BK2847" s="116">
        <f>ROUND(I2847*H2847,2)</f>
        <v>117600</v>
      </c>
      <c r="BL2847" s="13" t="s">
        <v>112</v>
      </c>
      <c r="BM2847" s="115" t="s">
        <v>6307</v>
      </c>
    </row>
    <row r="2848" spans="2:65" s="1" customFormat="1" ht="11.25">
      <c r="B2848" s="25"/>
      <c r="D2848" s="117" t="s">
        <v>114</v>
      </c>
      <c r="F2848" s="118" t="s">
        <v>6306</v>
      </c>
      <c r="L2848" s="25"/>
      <c r="M2848" s="119"/>
      <c r="T2848" s="46"/>
      <c r="AT2848" s="13" t="s">
        <v>114</v>
      </c>
      <c r="AU2848" s="13" t="s">
        <v>66</v>
      </c>
    </row>
    <row r="2849" spans="2:65" s="1" customFormat="1" ht="16.5" customHeight="1">
      <c r="B2849" s="104"/>
      <c r="C2849" s="120" t="s">
        <v>6308</v>
      </c>
      <c r="D2849" s="120" t="s">
        <v>5109</v>
      </c>
      <c r="E2849" s="121" t="s">
        <v>6309</v>
      </c>
      <c r="F2849" s="122" t="s">
        <v>6310</v>
      </c>
      <c r="G2849" s="123" t="s">
        <v>110</v>
      </c>
      <c r="H2849" s="124">
        <v>30</v>
      </c>
      <c r="I2849" s="125">
        <v>4030</v>
      </c>
      <c r="J2849" s="125">
        <f>ROUND(I2849*H2849,2)</f>
        <v>120900</v>
      </c>
      <c r="K2849" s="122" t="s">
        <v>111</v>
      </c>
      <c r="L2849" s="126"/>
      <c r="M2849" s="127" t="s">
        <v>3</v>
      </c>
      <c r="N2849" s="128" t="s">
        <v>37</v>
      </c>
      <c r="O2849" s="113">
        <v>0</v>
      </c>
      <c r="P2849" s="113">
        <f>O2849*H2849</f>
        <v>0</v>
      </c>
      <c r="Q2849" s="113">
        <v>0.13431000000000001</v>
      </c>
      <c r="R2849" s="113">
        <f>Q2849*H2849</f>
        <v>4.0293000000000001</v>
      </c>
      <c r="S2849" s="113">
        <v>0</v>
      </c>
      <c r="T2849" s="114">
        <f>S2849*H2849</f>
        <v>0</v>
      </c>
      <c r="AR2849" s="115" t="s">
        <v>112</v>
      </c>
      <c r="AT2849" s="115" t="s">
        <v>5109</v>
      </c>
      <c r="AU2849" s="115" t="s">
        <v>66</v>
      </c>
      <c r="AY2849" s="13" t="s">
        <v>113</v>
      </c>
      <c r="BE2849" s="116">
        <f>IF(N2849="základní",J2849,0)</f>
        <v>120900</v>
      </c>
      <c r="BF2849" s="116">
        <f>IF(N2849="snížená",J2849,0)</f>
        <v>0</v>
      </c>
      <c r="BG2849" s="116">
        <f>IF(N2849="zákl. přenesená",J2849,0)</f>
        <v>0</v>
      </c>
      <c r="BH2849" s="116">
        <f>IF(N2849="sníž. přenesená",J2849,0)</f>
        <v>0</v>
      </c>
      <c r="BI2849" s="116">
        <f>IF(N2849="nulová",J2849,0)</f>
        <v>0</v>
      </c>
      <c r="BJ2849" s="13" t="s">
        <v>74</v>
      </c>
      <c r="BK2849" s="116">
        <f>ROUND(I2849*H2849,2)</f>
        <v>120900</v>
      </c>
      <c r="BL2849" s="13" t="s">
        <v>112</v>
      </c>
      <c r="BM2849" s="115" t="s">
        <v>6311</v>
      </c>
    </row>
    <row r="2850" spans="2:65" s="1" customFormat="1" ht="11.25">
      <c r="B2850" s="25"/>
      <c r="D2850" s="117" t="s">
        <v>114</v>
      </c>
      <c r="F2850" s="118" t="s">
        <v>6310</v>
      </c>
      <c r="L2850" s="25"/>
      <c r="M2850" s="119"/>
      <c r="T2850" s="46"/>
      <c r="AT2850" s="13" t="s">
        <v>114</v>
      </c>
      <c r="AU2850" s="13" t="s">
        <v>66</v>
      </c>
    </row>
    <row r="2851" spans="2:65" s="1" customFormat="1" ht="16.5" customHeight="1">
      <c r="B2851" s="104"/>
      <c r="C2851" s="120" t="s">
        <v>3228</v>
      </c>
      <c r="D2851" s="120" t="s">
        <v>5109</v>
      </c>
      <c r="E2851" s="121" t="s">
        <v>6312</v>
      </c>
      <c r="F2851" s="122" t="s">
        <v>6313</v>
      </c>
      <c r="G2851" s="123" t="s">
        <v>110</v>
      </c>
      <c r="H2851" s="124">
        <v>30</v>
      </c>
      <c r="I2851" s="125">
        <v>4140</v>
      </c>
      <c r="J2851" s="125">
        <f>ROUND(I2851*H2851,2)</f>
        <v>124200</v>
      </c>
      <c r="K2851" s="122" t="s">
        <v>111</v>
      </c>
      <c r="L2851" s="126"/>
      <c r="M2851" s="127" t="s">
        <v>3</v>
      </c>
      <c r="N2851" s="128" t="s">
        <v>37</v>
      </c>
      <c r="O2851" s="113">
        <v>0</v>
      </c>
      <c r="P2851" s="113">
        <f>O2851*H2851</f>
        <v>0</v>
      </c>
      <c r="Q2851" s="113">
        <v>0.13804</v>
      </c>
      <c r="R2851" s="113">
        <f>Q2851*H2851</f>
        <v>4.1411999999999995</v>
      </c>
      <c r="S2851" s="113">
        <v>0</v>
      </c>
      <c r="T2851" s="114">
        <f>S2851*H2851</f>
        <v>0</v>
      </c>
      <c r="AR2851" s="115" t="s">
        <v>112</v>
      </c>
      <c r="AT2851" s="115" t="s">
        <v>5109</v>
      </c>
      <c r="AU2851" s="115" t="s">
        <v>66</v>
      </c>
      <c r="AY2851" s="13" t="s">
        <v>113</v>
      </c>
      <c r="BE2851" s="116">
        <f>IF(N2851="základní",J2851,0)</f>
        <v>124200</v>
      </c>
      <c r="BF2851" s="116">
        <f>IF(N2851="snížená",J2851,0)</f>
        <v>0</v>
      </c>
      <c r="BG2851" s="116">
        <f>IF(N2851="zákl. přenesená",J2851,0)</f>
        <v>0</v>
      </c>
      <c r="BH2851" s="116">
        <f>IF(N2851="sníž. přenesená",J2851,0)</f>
        <v>0</v>
      </c>
      <c r="BI2851" s="116">
        <f>IF(N2851="nulová",J2851,0)</f>
        <v>0</v>
      </c>
      <c r="BJ2851" s="13" t="s">
        <v>74</v>
      </c>
      <c r="BK2851" s="116">
        <f>ROUND(I2851*H2851,2)</f>
        <v>124200</v>
      </c>
      <c r="BL2851" s="13" t="s">
        <v>112</v>
      </c>
      <c r="BM2851" s="115" t="s">
        <v>6314</v>
      </c>
    </row>
    <row r="2852" spans="2:65" s="1" customFormat="1" ht="11.25">
      <c r="B2852" s="25"/>
      <c r="D2852" s="117" t="s">
        <v>114</v>
      </c>
      <c r="F2852" s="118" t="s">
        <v>6313</v>
      </c>
      <c r="L2852" s="25"/>
      <c r="M2852" s="119"/>
      <c r="T2852" s="46"/>
      <c r="AT2852" s="13" t="s">
        <v>114</v>
      </c>
      <c r="AU2852" s="13" t="s">
        <v>66</v>
      </c>
    </row>
    <row r="2853" spans="2:65" s="1" customFormat="1" ht="16.5" customHeight="1">
      <c r="B2853" s="104"/>
      <c r="C2853" s="120" t="s">
        <v>6315</v>
      </c>
      <c r="D2853" s="120" t="s">
        <v>5109</v>
      </c>
      <c r="E2853" s="121" t="s">
        <v>6316</v>
      </c>
      <c r="F2853" s="122" t="s">
        <v>6317</v>
      </c>
      <c r="G2853" s="123" t="s">
        <v>110</v>
      </c>
      <c r="H2853" s="124">
        <v>30</v>
      </c>
      <c r="I2853" s="125">
        <v>4250</v>
      </c>
      <c r="J2853" s="125">
        <f>ROUND(I2853*H2853,2)</f>
        <v>127500</v>
      </c>
      <c r="K2853" s="122" t="s">
        <v>111</v>
      </c>
      <c r="L2853" s="126"/>
      <c r="M2853" s="127" t="s">
        <v>3</v>
      </c>
      <c r="N2853" s="128" t="s">
        <v>37</v>
      </c>
      <c r="O2853" s="113">
        <v>0</v>
      </c>
      <c r="P2853" s="113">
        <f>O2853*H2853</f>
        <v>0</v>
      </c>
      <c r="Q2853" s="113">
        <v>0.14177000000000001</v>
      </c>
      <c r="R2853" s="113">
        <f>Q2853*H2853</f>
        <v>4.2530999999999999</v>
      </c>
      <c r="S2853" s="113">
        <v>0</v>
      </c>
      <c r="T2853" s="114">
        <f>S2853*H2853</f>
        <v>0</v>
      </c>
      <c r="AR2853" s="115" t="s">
        <v>112</v>
      </c>
      <c r="AT2853" s="115" t="s">
        <v>5109</v>
      </c>
      <c r="AU2853" s="115" t="s">
        <v>66</v>
      </c>
      <c r="AY2853" s="13" t="s">
        <v>113</v>
      </c>
      <c r="BE2853" s="116">
        <f>IF(N2853="základní",J2853,0)</f>
        <v>127500</v>
      </c>
      <c r="BF2853" s="116">
        <f>IF(N2853="snížená",J2853,0)</f>
        <v>0</v>
      </c>
      <c r="BG2853" s="116">
        <f>IF(N2853="zákl. přenesená",J2853,0)</f>
        <v>0</v>
      </c>
      <c r="BH2853" s="116">
        <f>IF(N2853="sníž. přenesená",J2853,0)</f>
        <v>0</v>
      </c>
      <c r="BI2853" s="116">
        <f>IF(N2853="nulová",J2853,0)</f>
        <v>0</v>
      </c>
      <c r="BJ2853" s="13" t="s">
        <v>74</v>
      </c>
      <c r="BK2853" s="116">
        <f>ROUND(I2853*H2853,2)</f>
        <v>127500</v>
      </c>
      <c r="BL2853" s="13" t="s">
        <v>112</v>
      </c>
      <c r="BM2853" s="115" t="s">
        <v>6318</v>
      </c>
    </row>
    <row r="2854" spans="2:65" s="1" customFormat="1" ht="11.25">
      <c r="B2854" s="25"/>
      <c r="D2854" s="117" t="s">
        <v>114</v>
      </c>
      <c r="F2854" s="118" t="s">
        <v>6317</v>
      </c>
      <c r="L2854" s="25"/>
      <c r="M2854" s="119"/>
      <c r="T2854" s="46"/>
      <c r="AT2854" s="13" t="s">
        <v>114</v>
      </c>
      <c r="AU2854" s="13" t="s">
        <v>66</v>
      </c>
    </row>
    <row r="2855" spans="2:65" s="1" customFormat="1" ht="16.5" customHeight="1">
      <c r="B2855" s="104"/>
      <c r="C2855" s="120" t="s">
        <v>3232</v>
      </c>
      <c r="D2855" s="120" t="s">
        <v>5109</v>
      </c>
      <c r="E2855" s="121" t="s">
        <v>6319</v>
      </c>
      <c r="F2855" s="122" t="s">
        <v>6320</v>
      </c>
      <c r="G2855" s="123" t="s">
        <v>110</v>
      </c>
      <c r="H2855" s="124">
        <v>20</v>
      </c>
      <c r="I2855" s="125">
        <v>4370</v>
      </c>
      <c r="J2855" s="125">
        <f>ROUND(I2855*H2855,2)</f>
        <v>87400</v>
      </c>
      <c r="K2855" s="122" t="s">
        <v>111</v>
      </c>
      <c r="L2855" s="126"/>
      <c r="M2855" s="127" t="s">
        <v>3</v>
      </c>
      <c r="N2855" s="128" t="s">
        <v>37</v>
      </c>
      <c r="O2855" s="113">
        <v>0</v>
      </c>
      <c r="P2855" s="113">
        <f>O2855*H2855</f>
        <v>0</v>
      </c>
      <c r="Q2855" s="113">
        <v>0.14549999999999999</v>
      </c>
      <c r="R2855" s="113">
        <f>Q2855*H2855</f>
        <v>2.9099999999999997</v>
      </c>
      <c r="S2855" s="113">
        <v>0</v>
      </c>
      <c r="T2855" s="114">
        <f>S2855*H2855</f>
        <v>0</v>
      </c>
      <c r="AR2855" s="115" t="s">
        <v>112</v>
      </c>
      <c r="AT2855" s="115" t="s">
        <v>5109</v>
      </c>
      <c r="AU2855" s="115" t="s">
        <v>66</v>
      </c>
      <c r="AY2855" s="13" t="s">
        <v>113</v>
      </c>
      <c r="BE2855" s="116">
        <f>IF(N2855="základní",J2855,0)</f>
        <v>87400</v>
      </c>
      <c r="BF2855" s="116">
        <f>IF(N2855="snížená",J2855,0)</f>
        <v>0</v>
      </c>
      <c r="BG2855" s="116">
        <f>IF(N2855="zákl. přenesená",J2855,0)</f>
        <v>0</v>
      </c>
      <c r="BH2855" s="116">
        <f>IF(N2855="sníž. přenesená",J2855,0)</f>
        <v>0</v>
      </c>
      <c r="BI2855" s="116">
        <f>IF(N2855="nulová",J2855,0)</f>
        <v>0</v>
      </c>
      <c r="BJ2855" s="13" t="s">
        <v>74</v>
      </c>
      <c r="BK2855" s="116">
        <f>ROUND(I2855*H2855,2)</f>
        <v>87400</v>
      </c>
      <c r="BL2855" s="13" t="s">
        <v>112</v>
      </c>
      <c r="BM2855" s="115" t="s">
        <v>6321</v>
      </c>
    </row>
    <row r="2856" spans="2:65" s="1" customFormat="1" ht="11.25">
      <c r="B2856" s="25"/>
      <c r="D2856" s="117" t="s">
        <v>114</v>
      </c>
      <c r="F2856" s="118" t="s">
        <v>6320</v>
      </c>
      <c r="L2856" s="25"/>
      <c r="M2856" s="119"/>
      <c r="T2856" s="46"/>
      <c r="AT2856" s="13" t="s">
        <v>114</v>
      </c>
      <c r="AU2856" s="13" t="s">
        <v>66</v>
      </c>
    </row>
    <row r="2857" spans="2:65" s="1" customFormat="1" ht="16.5" customHeight="1">
      <c r="B2857" s="104"/>
      <c r="C2857" s="120" t="s">
        <v>6322</v>
      </c>
      <c r="D2857" s="120" t="s">
        <v>5109</v>
      </c>
      <c r="E2857" s="121" t="s">
        <v>6323</v>
      </c>
      <c r="F2857" s="122" t="s">
        <v>6324</v>
      </c>
      <c r="G2857" s="123" t="s">
        <v>110</v>
      </c>
      <c r="H2857" s="124">
        <v>20</v>
      </c>
      <c r="I2857" s="125">
        <v>4480</v>
      </c>
      <c r="J2857" s="125">
        <f>ROUND(I2857*H2857,2)</f>
        <v>89600</v>
      </c>
      <c r="K2857" s="122" t="s">
        <v>111</v>
      </c>
      <c r="L2857" s="126"/>
      <c r="M2857" s="127" t="s">
        <v>3</v>
      </c>
      <c r="N2857" s="128" t="s">
        <v>37</v>
      </c>
      <c r="O2857" s="113">
        <v>0</v>
      </c>
      <c r="P2857" s="113">
        <f>O2857*H2857</f>
        <v>0</v>
      </c>
      <c r="Q2857" s="113">
        <v>0.14923</v>
      </c>
      <c r="R2857" s="113">
        <f>Q2857*H2857</f>
        <v>2.9845999999999999</v>
      </c>
      <c r="S2857" s="113">
        <v>0</v>
      </c>
      <c r="T2857" s="114">
        <f>S2857*H2857</f>
        <v>0</v>
      </c>
      <c r="AR2857" s="115" t="s">
        <v>112</v>
      </c>
      <c r="AT2857" s="115" t="s">
        <v>5109</v>
      </c>
      <c r="AU2857" s="115" t="s">
        <v>66</v>
      </c>
      <c r="AY2857" s="13" t="s">
        <v>113</v>
      </c>
      <c r="BE2857" s="116">
        <f>IF(N2857="základní",J2857,0)</f>
        <v>89600</v>
      </c>
      <c r="BF2857" s="116">
        <f>IF(N2857="snížená",J2857,0)</f>
        <v>0</v>
      </c>
      <c r="BG2857" s="116">
        <f>IF(N2857="zákl. přenesená",J2857,0)</f>
        <v>0</v>
      </c>
      <c r="BH2857" s="116">
        <f>IF(N2857="sníž. přenesená",J2857,0)</f>
        <v>0</v>
      </c>
      <c r="BI2857" s="116">
        <f>IF(N2857="nulová",J2857,0)</f>
        <v>0</v>
      </c>
      <c r="BJ2857" s="13" t="s">
        <v>74</v>
      </c>
      <c r="BK2857" s="116">
        <f>ROUND(I2857*H2857,2)</f>
        <v>89600</v>
      </c>
      <c r="BL2857" s="13" t="s">
        <v>112</v>
      </c>
      <c r="BM2857" s="115" t="s">
        <v>6325</v>
      </c>
    </row>
    <row r="2858" spans="2:65" s="1" customFormat="1" ht="11.25">
      <c r="B2858" s="25"/>
      <c r="D2858" s="117" t="s">
        <v>114</v>
      </c>
      <c r="F2858" s="118" t="s">
        <v>6324</v>
      </c>
      <c r="L2858" s="25"/>
      <c r="M2858" s="119"/>
      <c r="T2858" s="46"/>
      <c r="AT2858" s="13" t="s">
        <v>114</v>
      </c>
      <c r="AU2858" s="13" t="s">
        <v>66</v>
      </c>
    </row>
    <row r="2859" spans="2:65" s="1" customFormat="1" ht="16.5" customHeight="1">
      <c r="B2859" s="104"/>
      <c r="C2859" s="120" t="s">
        <v>3238</v>
      </c>
      <c r="D2859" s="120" t="s">
        <v>5109</v>
      </c>
      <c r="E2859" s="121" t="s">
        <v>6326</v>
      </c>
      <c r="F2859" s="122" t="s">
        <v>6327</v>
      </c>
      <c r="G2859" s="123" t="s">
        <v>110</v>
      </c>
      <c r="H2859" s="124">
        <v>20</v>
      </c>
      <c r="I2859" s="125">
        <v>4590</v>
      </c>
      <c r="J2859" s="125">
        <f>ROUND(I2859*H2859,2)</f>
        <v>91800</v>
      </c>
      <c r="K2859" s="122" t="s">
        <v>111</v>
      </c>
      <c r="L2859" s="126"/>
      <c r="M2859" s="127" t="s">
        <v>3</v>
      </c>
      <c r="N2859" s="128" t="s">
        <v>37</v>
      </c>
      <c r="O2859" s="113">
        <v>0</v>
      </c>
      <c r="P2859" s="113">
        <f>O2859*H2859</f>
        <v>0</v>
      </c>
      <c r="Q2859" s="113">
        <v>0.15296000000000001</v>
      </c>
      <c r="R2859" s="113">
        <f>Q2859*H2859</f>
        <v>3.0592000000000001</v>
      </c>
      <c r="S2859" s="113">
        <v>0</v>
      </c>
      <c r="T2859" s="114">
        <f>S2859*H2859</f>
        <v>0</v>
      </c>
      <c r="AR2859" s="115" t="s">
        <v>112</v>
      </c>
      <c r="AT2859" s="115" t="s">
        <v>5109</v>
      </c>
      <c r="AU2859" s="115" t="s">
        <v>66</v>
      </c>
      <c r="AY2859" s="13" t="s">
        <v>113</v>
      </c>
      <c r="BE2859" s="116">
        <f>IF(N2859="základní",J2859,0)</f>
        <v>91800</v>
      </c>
      <c r="BF2859" s="116">
        <f>IF(N2859="snížená",J2859,0)</f>
        <v>0</v>
      </c>
      <c r="BG2859" s="116">
        <f>IF(N2859="zákl. přenesená",J2859,0)</f>
        <v>0</v>
      </c>
      <c r="BH2859" s="116">
        <f>IF(N2859="sníž. přenesená",J2859,0)</f>
        <v>0</v>
      </c>
      <c r="BI2859" s="116">
        <f>IF(N2859="nulová",J2859,0)</f>
        <v>0</v>
      </c>
      <c r="BJ2859" s="13" t="s">
        <v>74</v>
      </c>
      <c r="BK2859" s="116">
        <f>ROUND(I2859*H2859,2)</f>
        <v>91800</v>
      </c>
      <c r="BL2859" s="13" t="s">
        <v>112</v>
      </c>
      <c r="BM2859" s="115" t="s">
        <v>6328</v>
      </c>
    </row>
    <row r="2860" spans="2:65" s="1" customFormat="1" ht="11.25">
      <c r="B2860" s="25"/>
      <c r="D2860" s="117" t="s">
        <v>114</v>
      </c>
      <c r="F2860" s="118" t="s">
        <v>6327</v>
      </c>
      <c r="L2860" s="25"/>
      <c r="M2860" s="119"/>
      <c r="T2860" s="46"/>
      <c r="AT2860" s="13" t="s">
        <v>114</v>
      </c>
      <c r="AU2860" s="13" t="s">
        <v>66</v>
      </c>
    </row>
    <row r="2861" spans="2:65" s="1" customFormat="1" ht="16.5" customHeight="1">
      <c r="B2861" s="104"/>
      <c r="C2861" s="120" t="s">
        <v>6329</v>
      </c>
      <c r="D2861" s="120" t="s">
        <v>5109</v>
      </c>
      <c r="E2861" s="121" t="s">
        <v>6330</v>
      </c>
      <c r="F2861" s="122" t="s">
        <v>6331</v>
      </c>
      <c r="G2861" s="123" t="s">
        <v>110</v>
      </c>
      <c r="H2861" s="124">
        <v>20</v>
      </c>
      <c r="I2861" s="125">
        <v>4700</v>
      </c>
      <c r="J2861" s="125">
        <f>ROUND(I2861*H2861,2)</f>
        <v>94000</v>
      </c>
      <c r="K2861" s="122" t="s">
        <v>111</v>
      </c>
      <c r="L2861" s="126"/>
      <c r="M2861" s="127" t="s">
        <v>3</v>
      </c>
      <c r="N2861" s="128" t="s">
        <v>37</v>
      </c>
      <c r="O2861" s="113">
        <v>0</v>
      </c>
      <c r="P2861" s="113">
        <f>O2861*H2861</f>
        <v>0</v>
      </c>
      <c r="Q2861" s="113">
        <v>0.15669</v>
      </c>
      <c r="R2861" s="113">
        <f>Q2861*H2861</f>
        <v>3.1337999999999999</v>
      </c>
      <c r="S2861" s="113">
        <v>0</v>
      </c>
      <c r="T2861" s="114">
        <f>S2861*H2861</f>
        <v>0</v>
      </c>
      <c r="AR2861" s="115" t="s">
        <v>112</v>
      </c>
      <c r="AT2861" s="115" t="s">
        <v>5109</v>
      </c>
      <c r="AU2861" s="115" t="s">
        <v>66</v>
      </c>
      <c r="AY2861" s="13" t="s">
        <v>113</v>
      </c>
      <c r="BE2861" s="116">
        <f>IF(N2861="základní",J2861,0)</f>
        <v>94000</v>
      </c>
      <c r="BF2861" s="116">
        <f>IF(N2861="snížená",J2861,0)</f>
        <v>0</v>
      </c>
      <c r="BG2861" s="116">
        <f>IF(N2861="zákl. přenesená",J2861,0)</f>
        <v>0</v>
      </c>
      <c r="BH2861" s="116">
        <f>IF(N2861="sníž. přenesená",J2861,0)</f>
        <v>0</v>
      </c>
      <c r="BI2861" s="116">
        <f>IF(N2861="nulová",J2861,0)</f>
        <v>0</v>
      </c>
      <c r="BJ2861" s="13" t="s">
        <v>74</v>
      </c>
      <c r="BK2861" s="116">
        <f>ROUND(I2861*H2861,2)</f>
        <v>94000</v>
      </c>
      <c r="BL2861" s="13" t="s">
        <v>112</v>
      </c>
      <c r="BM2861" s="115" t="s">
        <v>6332</v>
      </c>
    </row>
    <row r="2862" spans="2:65" s="1" customFormat="1" ht="11.25">
      <c r="B2862" s="25"/>
      <c r="D2862" s="117" t="s">
        <v>114</v>
      </c>
      <c r="F2862" s="118" t="s">
        <v>6331</v>
      </c>
      <c r="L2862" s="25"/>
      <c r="M2862" s="119"/>
      <c r="T2862" s="46"/>
      <c r="AT2862" s="13" t="s">
        <v>114</v>
      </c>
      <c r="AU2862" s="13" t="s">
        <v>66</v>
      </c>
    </row>
    <row r="2863" spans="2:65" s="1" customFormat="1" ht="16.5" customHeight="1">
      <c r="B2863" s="104"/>
      <c r="C2863" s="120" t="s">
        <v>3242</v>
      </c>
      <c r="D2863" s="120" t="s">
        <v>5109</v>
      </c>
      <c r="E2863" s="121" t="s">
        <v>6333</v>
      </c>
      <c r="F2863" s="122" t="s">
        <v>6334</v>
      </c>
      <c r="G2863" s="123" t="s">
        <v>110</v>
      </c>
      <c r="H2863" s="124">
        <v>20</v>
      </c>
      <c r="I2863" s="125">
        <v>4810</v>
      </c>
      <c r="J2863" s="125">
        <f>ROUND(I2863*H2863,2)</f>
        <v>96200</v>
      </c>
      <c r="K2863" s="122" t="s">
        <v>111</v>
      </c>
      <c r="L2863" s="126"/>
      <c r="M2863" s="127" t="s">
        <v>3</v>
      </c>
      <c r="N2863" s="128" t="s">
        <v>37</v>
      </c>
      <c r="O2863" s="113">
        <v>0</v>
      </c>
      <c r="P2863" s="113">
        <f>O2863*H2863</f>
        <v>0</v>
      </c>
      <c r="Q2863" s="113">
        <v>0.16042000000000001</v>
      </c>
      <c r="R2863" s="113">
        <f>Q2863*H2863</f>
        <v>3.2084000000000001</v>
      </c>
      <c r="S2863" s="113">
        <v>0</v>
      </c>
      <c r="T2863" s="114">
        <f>S2863*H2863</f>
        <v>0</v>
      </c>
      <c r="AR2863" s="115" t="s">
        <v>112</v>
      </c>
      <c r="AT2863" s="115" t="s">
        <v>5109</v>
      </c>
      <c r="AU2863" s="115" t="s">
        <v>66</v>
      </c>
      <c r="AY2863" s="13" t="s">
        <v>113</v>
      </c>
      <c r="BE2863" s="116">
        <f>IF(N2863="základní",J2863,0)</f>
        <v>96200</v>
      </c>
      <c r="BF2863" s="116">
        <f>IF(N2863="snížená",J2863,0)</f>
        <v>0</v>
      </c>
      <c r="BG2863" s="116">
        <f>IF(N2863="zákl. přenesená",J2863,0)</f>
        <v>0</v>
      </c>
      <c r="BH2863" s="116">
        <f>IF(N2863="sníž. přenesená",J2863,0)</f>
        <v>0</v>
      </c>
      <c r="BI2863" s="116">
        <f>IF(N2863="nulová",J2863,0)</f>
        <v>0</v>
      </c>
      <c r="BJ2863" s="13" t="s">
        <v>74</v>
      </c>
      <c r="BK2863" s="116">
        <f>ROUND(I2863*H2863,2)</f>
        <v>96200</v>
      </c>
      <c r="BL2863" s="13" t="s">
        <v>112</v>
      </c>
      <c r="BM2863" s="115" t="s">
        <v>6335</v>
      </c>
    </row>
    <row r="2864" spans="2:65" s="1" customFormat="1" ht="11.25">
      <c r="B2864" s="25"/>
      <c r="D2864" s="117" t="s">
        <v>114</v>
      </c>
      <c r="F2864" s="118" t="s">
        <v>6334</v>
      </c>
      <c r="L2864" s="25"/>
      <c r="M2864" s="119"/>
      <c r="T2864" s="46"/>
      <c r="AT2864" s="13" t="s">
        <v>114</v>
      </c>
      <c r="AU2864" s="13" t="s">
        <v>66</v>
      </c>
    </row>
    <row r="2865" spans="2:65" s="1" customFormat="1" ht="16.5" customHeight="1">
      <c r="B2865" s="104"/>
      <c r="C2865" s="120" t="s">
        <v>6336</v>
      </c>
      <c r="D2865" s="120" t="s">
        <v>5109</v>
      </c>
      <c r="E2865" s="121" t="s">
        <v>6337</v>
      </c>
      <c r="F2865" s="122" t="s">
        <v>6338</v>
      </c>
      <c r="G2865" s="123" t="s">
        <v>110</v>
      </c>
      <c r="H2865" s="124">
        <v>20</v>
      </c>
      <c r="I2865" s="125">
        <v>4920</v>
      </c>
      <c r="J2865" s="125">
        <f>ROUND(I2865*H2865,2)</f>
        <v>98400</v>
      </c>
      <c r="K2865" s="122" t="s">
        <v>111</v>
      </c>
      <c r="L2865" s="126"/>
      <c r="M2865" s="127" t="s">
        <v>3</v>
      </c>
      <c r="N2865" s="128" t="s">
        <v>37</v>
      </c>
      <c r="O2865" s="113">
        <v>0</v>
      </c>
      <c r="P2865" s="113">
        <f>O2865*H2865</f>
        <v>0</v>
      </c>
      <c r="Q2865" s="113">
        <v>0.16414999999999999</v>
      </c>
      <c r="R2865" s="113">
        <f>Q2865*H2865</f>
        <v>3.2829999999999999</v>
      </c>
      <c r="S2865" s="113">
        <v>0</v>
      </c>
      <c r="T2865" s="114">
        <f>S2865*H2865</f>
        <v>0</v>
      </c>
      <c r="AR2865" s="115" t="s">
        <v>112</v>
      </c>
      <c r="AT2865" s="115" t="s">
        <v>5109</v>
      </c>
      <c r="AU2865" s="115" t="s">
        <v>66</v>
      </c>
      <c r="AY2865" s="13" t="s">
        <v>113</v>
      </c>
      <c r="BE2865" s="116">
        <f>IF(N2865="základní",J2865,0)</f>
        <v>98400</v>
      </c>
      <c r="BF2865" s="116">
        <f>IF(N2865="snížená",J2865,0)</f>
        <v>0</v>
      </c>
      <c r="BG2865" s="116">
        <f>IF(N2865="zákl. přenesená",J2865,0)</f>
        <v>0</v>
      </c>
      <c r="BH2865" s="116">
        <f>IF(N2865="sníž. přenesená",J2865,0)</f>
        <v>0</v>
      </c>
      <c r="BI2865" s="116">
        <f>IF(N2865="nulová",J2865,0)</f>
        <v>0</v>
      </c>
      <c r="BJ2865" s="13" t="s">
        <v>74</v>
      </c>
      <c r="BK2865" s="116">
        <f>ROUND(I2865*H2865,2)</f>
        <v>98400</v>
      </c>
      <c r="BL2865" s="13" t="s">
        <v>112</v>
      </c>
      <c r="BM2865" s="115" t="s">
        <v>6339</v>
      </c>
    </row>
    <row r="2866" spans="2:65" s="1" customFormat="1" ht="11.25">
      <c r="B2866" s="25"/>
      <c r="D2866" s="117" t="s">
        <v>114</v>
      </c>
      <c r="F2866" s="118" t="s">
        <v>6338</v>
      </c>
      <c r="L2866" s="25"/>
      <c r="M2866" s="119"/>
      <c r="T2866" s="46"/>
      <c r="AT2866" s="13" t="s">
        <v>114</v>
      </c>
      <c r="AU2866" s="13" t="s">
        <v>66</v>
      </c>
    </row>
    <row r="2867" spans="2:65" s="1" customFormat="1" ht="16.5" customHeight="1">
      <c r="B2867" s="104"/>
      <c r="C2867" s="120" t="s">
        <v>3247</v>
      </c>
      <c r="D2867" s="120" t="s">
        <v>5109</v>
      </c>
      <c r="E2867" s="121" t="s">
        <v>6340</v>
      </c>
      <c r="F2867" s="122" t="s">
        <v>6341</v>
      </c>
      <c r="G2867" s="123" t="s">
        <v>110</v>
      </c>
      <c r="H2867" s="124">
        <v>15</v>
      </c>
      <c r="I2867" s="125">
        <v>5040</v>
      </c>
      <c r="J2867" s="125">
        <f>ROUND(I2867*H2867,2)</f>
        <v>75600</v>
      </c>
      <c r="K2867" s="122" t="s">
        <v>111</v>
      </c>
      <c r="L2867" s="126"/>
      <c r="M2867" s="127" t="s">
        <v>3</v>
      </c>
      <c r="N2867" s="128" t="s">
        <v>37</v>
      </c>
      <c r="O2867" s="113">
        <v>0</v>
      </c>
      <c r="P2867" s="113">
        <f>O2867*H2867</f>
        <v>0</v>
      </c>
      <c r="Q2867" s="113">
        <v>0.16788</v>
      </c>
      <c r="R2867" s="113">
        <f>Q2867*H2867</f>
        <v>2.5182000000000002</v>
      </c>
      <c r="S2867" s="113">
        <v>0</v>
      </c>
      <c r="T2867" s="114">
        <f>S2867*H2867</f>
        <v>0</v>
      </c>
      <c r="AR2867" s="115" t="s">
        <v>112</v>
      </c>
      <c r="AT2867" s="115" t="s">
        <v>5109</v>
      </c>
      <c r="AU2867" s="115" t="s">
        <v>66</v>
      </c>
      <c r="AY2867" s="13" t="s">
        <v>113</v>
      </c>
      <c r="BE2867" s="116">
        <f>IF(N2867="základní",J2867,0)</f>
        <v>75600</v>
      </c>
      <c r="BF2867" s="116">
        <f>IF(N2867="snížená",J2867,0)</f>
        <v>0</v>
      </c>
      <c r="BG2867" s="116">
        <f>IF(N2867="zákl. přenesená",J2867,0)</f>
        <v>0</v>
      </c>
      <c r="BH2867" s="116">
        <f>IF(N2867="sníž. přenesená",J2867,0)</f>
        <v>0</v>
      </c>
      <c r="BI2867" s="116">
        <f>IF(N2867="nulová",J2867,0)</f>
        <v>0</v>
      </c>
      <c r="BJ2867" s="13" t="s">
        <v>74</v>
      </c>
      <c r="BK2867" s="116">
        <f>ROUND(I2867*H2867,2)</f>
        <v>75600</v>
      </c>
      <c r="BL2867" s="13" t="s">
        <v>112</v>
      </c>
      <c r="BM2867" s="115" t="s">
        <v>6342</v>
      </c>
    </row>
    <row r="2868" spans="2:65" s="1" customFormat="1" ht="11.25">
      <c r="B2868" s="25"/>
      <c r="D2868" s="117" t="s">
        <v>114</v>
      </c>
      <c r="F2868" s="118" t="s">
        <v>6341</v>
      </c>
      <c r="L2868" s="25"/>
      <c r="M2868" s="119"/>
      <c r="T2868" s="46"/>
      <c r="AT2868" s="13" t="s">
        <v>114</v>
      </c>
      <c r="AU2868" s="13" t="s">
        <v>66</v>
      </c>
    </row>
    <row r="2869" spans="2:65" s="1" customFormat="1" ht="16.5" customHeight="1">
      <c r="B2869" s="104"/>
      <c r="C2869" s="120" t="s">
        <v>6343</v>
      </c>
      <c r="D2869" s="120" t="s">
        <v>5109</v>
      </c>
      <c r="E2869" s="121" t="s">
        <v>6344</v>
      </c>
      <c r="F2869" s="122" t="s">
        <v>6345</v>
      </c>
      <c r="G2869" s="123" t="s">
        <v>110</v>
      </c>
      <c r="H2869" s="124">
        <v>15</v>
      </c>
      <c r="I2869" s="125">
        <v>5150</v>
      </c>
      <c r="J2869" s="125">
        <f>ROUND(I2869*H2869,2)</f>
        <v>77250</v>
      </c>
      <c r="K2869" s="122" t="s">
        <v>111</v>
      </c>
      <c r="L2869" s="126"/>
      <c r="M2869" s="127" t="s">
        <v>3</v>
      </c>
      <c r="N2869" s="128" t="s">
        <v>37</v>
      </c>
      <c r="O2869" s="113">
        <v>0</v>
      </c>
      <c r="P2869" s="113">
        <f>O2869*H2869</f>
        <v>0</v>
      </c>
      <c r="Q2869" s="113">
        <v>0.17161999999999999</v>
      </c>
      <c r="R2869" s="113">
        <f>Q2869*H2869</f>
        <v>2.5743</v>
      </c>
      <c r="S2869" s="113">
        <v>0</v>
      </c>
      <c r="T2869" s="114">
        <f>S2869*H2869</f>
        <v>0</v>
      </c>
      <c r="AR2869" s="115" t="s">
        <v>112</v>
      </c>
      <c r="AT2869" s="115" t="s">
        <v>5109</v>
      </c>
      <c r="AU2869" s="115" t="s">
        <v>66</v>
      </c>
      <c r="AY2869" s="13" t="s">
        <v>113</v>
      </c>
      <c r="BE2869" s="116">
        <f>IF(N2869="základní",J2869,0)</f>
        <v>77250</v>
      </c>
      <c r="BF2869" s="116">
        <f>IF(N2869="snížená",J2869,0)</f>
        <v>0</v>
      </c>
      <c r="BG2869" s="116">
        <f>IF(N2869="zákl. přenesená",J2869,0)</f>
        <v>0</v>
      </c>
      <c r="BH2869" s="116">
        <f>IF(N2869="sníž. přenesená",J2869,0)</f>
        <v>0</v>
      </c>
      <c r="BI2869" s="116">
        <f>IF(N2869="nulová",J2869,0)</f>
        <v>0</v>
      </c>
      <c r="BJ2869" s="13" t="s">
        <v>74</v>
      </c>
      <c r="BK2869" s="116">
        <f>ROUND(I2869*H2869,2)</f>
        <v>77250</v>
      </c>
      <c r="BL2869" s="13" t="s">
        <v>112</v>
      </c>
      <c r="BM2869" s="115" t="s">
        <v>6346</v>
      </c>
    </row>
    <row r="2870" spans="2:65" s="1" customFormat="1" ht="11.25">
      <c r="B2870" s="25"/>
      <c r="D2870" s="117" t="s">
        <v>114</v>
      </c>
      <c r="F2870" s="118" t="s">
        <v>6345</v>
      </c>
      <c r="L2870" s="25"/>
      <c r="M2870" s="119"/>
      <c r="T2870" s="46"/>
      <c r="AT2870" s="13" t="s">
        <v>114</v>
      </c>
      <c r="AU2870" s="13" t="s">
        <v>66</v>
      </c>
    </row>
    <row r="2871" spans="2:65" s="1" customFormat="1" ht="16.5" customHeight="1">
      <c r="B2871" s="104"/>
      <c r="C2871" s="120" t="s">
        <v>3251</v>
      </c>
      <c r="D2871" s="120" t="s">
        <v>5109</v>
      </c>
      <c r="E2871" s="121" t="s">
        <v>6347</v>
      </c>
      <c r="F2871" s="122" t="s">
        <v>6348</v>
      </c>
      <c r="G2871" s="123" t="s">
        <v>110</v>
      </c>
      <c r="H2871" s="124">
        <v>15</v>
      </c>
      <c r="I2871" s="125">
        <v>5260</v>
      </c>
      <c r="J2871" s="125">
        <f>ROUND(I2871*H2871,2)</f>
        <v>78900</v>
      </c>
      <c r="K2871" s="122" t="s">
        <v>111</v>
      </c>
      <c r="L2871" s="126"/>
      <c r="M2871" s="127" t="s">
        <v>3</v>
      </c>
      <c r="N2871" s="128" t="s">
        <v>37</v>
      </c>
      <c r="O2871" s="113">
        <v>0</v>
      </c>
      <c r="P2871" s="113">
        <f>O2871*H2871</f>
        <v>0</v>
      </c>
      <c r="Q2871" s="113">
        <v>0.17535000000000001</v>
      </c>
      <c r="R2871" s="113">
        <f>Q2871*H2871</f>
        <v>2.6302500000000002</v>
      </c>
      <c r="S2871" s="113">
        <v>0</v>
      </c>
      <c r="T2871" s="114">
        <f>S2871*H2871</f>
        <v>0</v>
      </c>
      <c r="AR2871" s="115" t="s">
        <v>112</v>
      </c>
      <c r="AT2871" s="115" t="s">
        <v>5109</v>
      </c>
      <c r="AU2871" s="115" t="s">
        <v>66</v>
      </c>
      <c r="AY2871" s="13" t="s">
        <v>113</v>
      </c>
      <c r="BE2871" s="116">
        <f>IF(N2871="základní",J2871,0)</f>
        <v>78900</v>
      </c>
      <c r="BF2871" s="116">
        <f>IF(N2871="snížená",J2871,0)</f>
        <v>0</v>
      </c>
      <c r="BG2871" s="116">
        <f>IF(N2871="zákl. přenesená",J2871,0)</f>
        <v>0</v>
      </c>
      <c r="BH2871" s="116">
        <f>IF(N2871="sníž. přenesená",J2871,0)</f>
        <v>0</v>
      </c>
      <c r="BI2871" s="116">
        <f>IF(N2871="nulová",J2871,0)</f>
        <v>0</v>
      </c>
      <c r="BJ2871" s="13" t="s">
        <v>74</v>
      </c>
      <c r="BK2871" s="116">
        <f>ROUND(I2871*H2871,2)</f>
        <v>78900</v>
      </c>
      <c r="BL2871" s="13" t="s">
        <v>112</v>
      </c>
      <c r="BM2871" s="115" t="s">
        <v>6349</v>
      </c>
    </row>
    <row r="2872" spans="2:65" s="1" customFormat="1" ht="11.25">
      <c r="B2872" s="25"/>
      <c r="D2872" s="117" t="s">
        <v>114</v>
      </c>
      <c r="F2872" s="118" t="s">
        <v>6348</v>
      </c>
      <c r="L2872" s="25"/>
      <c r="M2872" s="119"/>
      <c r="T2872" s="46"/>
      <c r="AT2872" s="13" t="s">
        <v>114</v>
      </c>
      <c r="AU2872" s="13" t="s">
        <v>66</v>
      </c>
    </row>
    <row r="2873" spans="2:65" s="1" customFormat="1" ht="16.5" customHeight="1">
      <c r="B2873" s="104"/>
      <c r="C2873" s="120" t="s">
        <v>6350</v>
      </c>
      <c r="D2873" s="120" t="s">
        <v>5109</v>
      </c>
      <c r="E2873" s="121" t="s">
        <v>6351</v>
      </c>
      <c r="F2873" s="122" t="s">
        <v>6352</v>
      </c>
      <c r="G2873" s="123" t="s">
        <v>110</v>
      </c>
      <c r="H2873" s="124">
        <v>15</v>
      </c>
      <c r="I2873" s="125">
        <v>5370</v>
      </c>
      <c r="J2873" s="125">
        <f>ROUND(I2873*H2873,2)</f>
        <v>80550</v>
      </c>
      <c r="K2873" s="122" t="s">
        <v>111</v>
      </c>
      <c r="L2873" s="126"/>
      <c r="M2873" s="127" t="s">
        <v>3</v>
      </c>
      <c r="N2873" s="128" t="s">
        <v>37</v>
      </c>
      <c r="O2873" s="113">
        <v>0</v>
      </c>
      <c r="P2873" s="113">
        <f>O2873*H2873</f>
        <v>0</v>
      </c>
      <c r="Q2873" s="113">
        <v>0.17907999999999999</v>
      </c>
      <c r="R2873" s="113">
        <f>Q2873*H2873</f>
        <v>2.6861999999999999</v>
      </c>
      <c r="S2873" s="113">
        <v>0</v>
      </c>
      <c r="T2873" s="114">
        <f>S2873*H2873</f>
        <v>0</v>
      </c>
      <c r="AR2873" s="115" t="s">
        <v>112</v>
      </c>
      <c r="AT2873" s="115" t="s">
        <v>5109</v>
      </c>
      <c r="AU2873" s="115" t="s">
        <v>66</v>
      </c>
      <c r="AY2873" s="13" t="s">
        <v>113</v>
      </c>
      <c r="BE2873" s="116">
        <f>IF(N2873="základní",J2873,0)</f>
        <v>80550</v>
      </c>
      <c r="BF2873" s="116">
        <f>IF(N2873="snížená",J2873,0)</f>
        <v>0</v>
      </c>
      <c r="BG2873" s="116">
        <f>IF(N2873="zákl. přenesená",J2873,0)</f>
        <v>0</v>
      </c>
      <c r="BH2873" s="116">
        <f>IF(N2873="sníž. přenesená",J2873,0)</f>
        <v>0</v>
      </c>
      <c r="BI2873" s="116">
        <f>IF(N2873="nulová",J2873,0)</f>
        <v>0</v>
      </c>
      <c r="BJ2873" s="13" t="s">
        <v>74</v>
      </c>
      <c r="BK2873" s="116">
        <f>ROUND(I2873*H2873,2)</f>
        <v>80550</v>
      </c>
      <c r="BL2873" s="13" t="s">
        <v>112</v>
      </c>
      <c r="BM2873" s="115" t="s">
        <v>6353</v>
      </c>
    </row>
    <row r="2874" spans="2:65" s="1" customFormat="1" ht="11.25">
      <c r="B2874" s="25"/>
      <c r="D2874" s="117" t="s">
        <v>114</v>
      </c>
      <c r="F2874" s="118" t="s">
        <v>6352</v>
      </c>
      <c r="L2874" s="25"/>
      <c r="M2874" s="119"/>
      <c r="T2874" s="46"/>
      <c r="AT2874" s="13" t="s">
        <v>114</v>
      </c>
      <c r="AU2874" s="13" t="s">
        <v>66</v>
      </c>
    </row>
    <row r="2875" spans="2:65" s="1" customFormat="1" ht="16.5" customHeight="1">
      <c r="B2875" s="104"/>
      <c r="C2875" s="120" t="s">
        <v>3256</v>
      </c>
      <c r="D2875" s="120" t="s">
        <v>5109</v>
      </c>
      <c r="E2875" s="121" t="s">
        <v>6354</v>
      </c>
      <c r="F2875" s="122" t="s">
        <v>6355</v>
      </c>
      <c r="G2875" s="123" t="s">
        <v>110</v>
      </c>
      <c r="H2875" s="124">
        <v>15</v>
      </c>
      <c r="I2875" s="125">
        <v>5480</v>
      </c>
      <c r="J2875" s="125">
        <f>ROUND(I2875*H2875,2)</f>
        <v>82200</v>
      </c>
      <c r="K2875" s="122" t="s">
        <v>111</v>
      </c>
      <c r="L2875" s="126"/>
      <c r="M2875" s="127" t="s">
        <v>3</v>
      </c>
      <c r="N2875" s="128" t="s">
        <v>37</v>
      </c>
      <c r="O2875" s="113">
        <v>0</v>
      </c>
      <c r="P2875" s="113">
        <f>O2875*H2875</f>
        <v>0</v>
      </c>
      <c r="Q2875" s="113">
        <v>0.18281</v>
      </c>
      <c r="R2875" s="113">
        <f>Q2875*H2875</f>
        <v>2.7421500000000001</v>
      </c>
      <c r="S2875" s="113">
        <v>0</v>
      </c>
      <c r="T2875" s="114">
        <f>S2875*H2875</f>
        <v>0</v>
      </c>
      <c r="AR2875" s="115" t="s">
        <v>112</v>
      </c>
      <c r="AT2875" s="115" t="s">
        <v>5109</v>
      </c>
      <c r="AU2875" s="115" t="s">
        <v>66</v>
      </c>
      <c r="AY2875" s="13" t="s">
        <v>113</v>
      </c>
      <c r="BE2875" s="116">
        <f>IF(N2875="základní",J2875,0)</f>
        <v>82200</v>
      </c>
      <c r="BF2875" s="116">
        <f>IF(N2875="snížená",J2875,0)</f>
        <v>0</v>
      </c>
      <c r="BG2875" s="116">
        <f>IF(N2875="zákl. přenesená",J2875,0)</f>
        <v>0</v>
      </c>
      <c r="BH2875" s="116">
        <f>IF(N2875="sníž. přenesená",J2875,0)</f>
        <v>0</v>
      </c>
      <c r="BI2875" s="116">
        <f>IF(N2875="nulová",J2875,0)</f>
        <v>0</v>
      </c>
      <c r="BJ2875" s="13" t="s">
        <v>74</v>
      </c>
      <c r="BK2875" s="116">
        <f>ROUND(I2875*H2875,2)</f>
        <v>82200</v>
      </c>
      <c r="BL2875" s="13" t="s">
        <v>112</v>
      </c>
      <c r="BM2875" s="115" t="s">
        <v>6356</v>
      </c>
    </row>
    <row r="2876" spans="2:65" s="1" customFormat="1" ht="11.25">
      <c r="B2876" s="25"/>
      <c r="D2876" s="117" t="s">
        <v>114</v>
      </c>
      <c r="F2876" s="118" t="s">
        <v>6355</v>
      </c>
      <c r="L2876" s="25"/>
      <c r="M2876" s="119"/>
      <c r="T2876" s="46"/>
      <c r="AT2876" s="13" t="s">
        <v>114</v>
      </c>
      <c r="AU2876" s="13" t="s">
        <v>66</v>
      </c>
    </row>
    <row r="2877" spans="2:65" s="1" customFormat="1" ht="16.5" customHeight="1">
      <c r="B2877" s="104"/>
      <c r="C2877" s="120" t="s">
        <v>6357</v>
      </c>
      <c r="D2877" s="120" t="s">
        <v>5109</v>
      </c>
      <c r="E2877" s="121" t="s">
        <v>6358</v>
      </c>
      <c r="F2877" s="122" t="s">
        <v>6359</v>
      </c>
      <c r="G2877" s="123" t="s">
        <v>110</v>
      </c>
      <c r="H2877" s="124">
        <v>10</v>
      </c>
      <c r="I2877" s="125">
        <v>5600</v>
      </c>
      <c r="J2877" s="125">
        <f>ROUND(I2877*H2877,2)</f>
        <v>56000</v>
      </c>
      <c r="K2877" s="122" t="s">
        <v>111</v>
      </c>
      <c r="L2877" s="126"/>
      <c r="M2877" s="127" t="s">
        <v>3</v>
      </c>
      <c r="N2877" s="128" t="s">
        <v>37</v>
      </c>
      <c r="O2877" s="113">
        <v>0</v>
      </c>
      <c r="P2877" s="113">
        <f>O2877*H2877</f>
        <v>0</v>
      </c>
      <c r="Q2877" s="113">
        <v>0.18654000000000001</v>
      </c>
      <c r="R2877" s="113">
        <f>Q2877*H2877</f>
        <v>1.8654000000000002</v>
      </c>
      <c r="S2877" s="113">
        <v>0</v>
      </c>
      <c r="T2877" s="114">
        <f>S2877*H2877</f>
        <v>0</v>
      </c>
      <c r="AR2877" s="115" t="s">
        <v>112</v>
      </c>
      <c r="AT2877" s="115" t="s">
        <v>5109</v>
      </c>
      <c r="AU2877" s="115" t="s">
        <v>66</v>
      </c>
      <c r="AY2877" s="13" t="s">
        <v>113</v>
      </c>
      <c r="BE2877" s="116">
        <f>IF(N2877="základní",J2877,0)</f>
        <v>56000</v>
      </c>
      <c r="BF2877" s="116">
        <f>IF(N2877="snížená",J2877,0)</f>
        <v>0</v>
      </c>
      <c r="BG2877" s="116">
        <f>IF(N2877="zákl. přenesená",J2877,0)</f>
        <v>0</v>
      </c>
      <c r="BH2877" s="116">
        <f>IF(N2877="sníž. přenesená",J2877,0)</f>
        <v>0</v>
      </c>
      <c r="BI2877" s="116">
        <f>IF(N2877="nulová",J2877,0)</f>
        <v>0</v>
      </c>
      <c r="BJ2877" s="13" t="s">
        <v>74</v>
      </c>
      <c r="BK2877" s="116">
        <f>ROUND(I2877*H2877,2)</f>
        <v>56000</v>
      </c>
      <c r="BL2877" s="13" t="s">
        <v>112</v>
      </c>
      <c r="BM2877" s="115" t="s">
        <v>6360</v>
      </c>
    </row>
    <row r="2878" spans="2:65" s="1" customFormat="1" ht="11.25">
      <c r="B2878" s="25"/>
      <c r="D2878" s="117" t="s">
        <v>114</v>
      </c>
      <c r="F2878" s="118" t="s">
        <v>6359</v>
      </c>
      <c r="L2878" s="25"/>
      <c r="M2878" s="119"/>
      <c r="T2878" s="46"/>
      <c r="AT2878" s="13" t="s">
        <v>114</v>
      </c>
      <c r="AU2878" s="13" t="s">
        <v>66</v>
      </c>
    </row>
    <row r="2879" spans="2:65" s="1" customFormat="1" ht="16.5" customHeight="1">
      <c r="B2879" s="104"/>
      <c r="C2879" s="120" t="s">
        <v>3260</v>
      </c>
      <c r="D2879" s="120" t="s">
        <v>5109</v>
      </c>
      <c r="E2879" s="121" t="s">
        <v>6361</v>
      </c>
      <c r="F2879" s="122" t="s">
        <v>6362</v>
      </c>
      <c r="G2879" s="123" t="s">
        <v>110</v>
      </c>
      <c r="H2879" s="124">
        <v>10</v>
      </c>
      <c r="I2879" s="125">
        <v>5710</v>
      </c>
      <c r="J2879" s="125">
        <f>ROUND(I2879*H2879,2)</f>
        <v>57100</v>
      </c>
      <c r="K2879" s="122" t="s">
        <v>111</v>
      </c>
      <c r="L2879" s="126"/>
      <c r="M2879" s="127" t="s">
        <v>3</v>
      </c>
      <c r="N2879" s="128" t="s">
        <v>37</v>
      </c>
      <c r="O2879" s="113">
        <v>0</v>
      </c>
      <c r="P2879" s="113">
        <f>O2879*H2879</f>
        <v>0</v>
      </c>
      <c r="Q2879" s="113">
        <v>0.19026999999999999</v>
      </c>
      <c r="R2879" s="113">
        <f>Q2879*H2879</f>
        <v>1.9026999999999998</v>
      </c>
      <c r="S2879" s="113">
        <v>0</v>
      </c>
      <c r="T2879" s="114">
        <f>S2879*H2879</f>
        <v>0</v>
      </c>
      <c r="AR2879" s="115" t="s">
        <v>112</v>
      </c>
      <c r="AT2879" s="115" t="s">
        <v>5109</v>
      </c>
      <c r="AU2879" s="115" t="s">
        <v>66</v>
      </c>
      <c r="AY2879" s="13" t="s">
        <v>113</v>
      </c>
      <c r="BE2879" s="116">
        <f>IF(N2879="základní",J2879,0)</f>
        <v>57100</v>
      </c>
      <c r="BF2879" s="116">
        <f>IF(N2879="snížená",J2879,0)</f>
        <v>0</v>
      </c>
      <c r="BG2879" s="116">
        <f>IF(N2879="zákl. přenesená",J2879,0)</f>
        <v>0</v>
      </c>
      <c r="BH2879" s="116">
        <f>IF(N2879="sníž. přenesená",J2879,0)</f>
        <v>0</v>
      </c>
      <c r="BI2879" s="116">
        <f>IF(N2879="nulová",J2879,0)</f>
        <v>0</v>
      </c>
      <c r="BJ2879" s="13" t="s">
        <v>74</v>
      </c>
      <c r="BK2879" s="116">
        <f>ROUND(I2879*H2879,2)</f>
        <v>57100</v>
      </c>
      <c r="BL2879" s="13" t="s">
        <v>112</v>
      </c>
      <c r="BM2879" s="115" t="s">
        <v>6363</v>
      </c>
    </row>
    <row r="2880" spans="2:65" s="1" customFormat="1" ht="11.25">
      <c r="B2880" s="25"/>
      <c r="D2880" s="117" t="s">
        <v>114</v>
      </c>
      <c r="F2880" s="118" t="s">
        <v>6362</v>
      </c>
      <c r="L2880" s="25"/>
      <c r="M2880" s="119"/>
      <c r="T2880" s="46"/>
      <c r="AT2880" s="13" t="s">
        <v>114</v>
      </c>
      <c r="AU2880" s="13" t="s">
        <v>66</v>
      </c>
    </row>
    <row r="2881" spans="2:65" s="1" customFormat="1" ht="16.5" customHeight="1">
      <c r="B2881" s="104"/>
      <c r="C2881" s="120" t="s">
        <v>6364</v>
      </c>
      <c r="D2881" s="120" t="s">
        <v>5109</v>
      </c>
      <c r="E2881" s="121" t="s">
        <v>6365</v>
      </c>
      <c r="F2881" s="122" t="s">
        <v>6366</v>
      </c>
      <c r="G2881" s="123" t="s">
        <v>110</v>
      </c>
      <c r="H2881" s="124">
        <v>10</v>
      </c>
      <c r="I2881" s="125">
        <v>5820</v>
      </c>
      <c r="J2881" s="125">
        <f>ROUND(I2881*H2881,2)</f>
        <v>58200</v>
      </c>
      <c r="K2881" s="122" t="s">
        <v>111</v>
      </c>
      <c r="L2881" s="126"/>
      <c r="M2881" s="127" t="s">
        <v>3</v>
      </c>
      <c r="N2881" s="128" t="s">
        <v>37</v>
      </c>
      <c r="O2881" s="113">
        <v>0</v>
      </c>
      <c r="P2881" s="113">
        <f>O2881*H2881</f>
        <v>0</v>
      </c>
      <c r="Q2881" s="113">
        <v>0.19400000000000001</v>
      </c>
      <c r="R2881" s="113">
        <f>Q2881*H2881</f>
        <v>1.94</v>
      </c>
      <c r="S2881" s="113">
        <v>0</v>
      </c>
      <c r="T2881" s="114">
        <f>S2881*H2881</f>
        <v>0</v>
      </c>
      <c r="AR2881" s="115" t="s">
        <v>112</v>
      </c>
      <c r="AT2881" s="115" t="s">
        <v>5109</v>
      </c>
      <c r="AU2881" s="115" t="s">
        <v>66</v>
      </c>
      <c r="AY2881" s="13" t="s">
        <v>113</v>
      </c>
      <c r="BE2881" s="116">
        <f>IF(N2881="základní",J2881,0)</f>
        <v>58200</v>
      </c>
      <c r="BF2881" s="116">
        <f>IF(N2881="snížená",J2881,0)</f>
        <v>0</v>
      </c>
      <c r="BG2881" s="116">
        <f>IF(N2881="zákl. přenesená",J2881,0)</f>
        <v>0</v>
      </c>
      <c r="BH2881" s="116">
        <f>IF(N2881="sníž. přenesená",J2881,0)</f>
        <v>0</v>
      </c>
      <c r="BI2881" s="116">
        <f>IF(N2881="nulová",J2881,0)</f>
        <v>0</v>
      </c>
      <c r="BJ2881" s="13" t="s">
        <v>74</v>
      </c>
      <c r="BK2881" s="116">
        <f>ROUND(I2881*H2881,2)</f>
        <v>58200</v>
      </c>
      <c r="BL2881" s="13" t="s">
        <v>112</v>
      </c>
      <c r="BM2881" s="115" t="s">
        <v>6367</v>
      </c>
    </row>
    <row r="2882" spans="2:65" s="1" customFormat="1" ht="11.25">
      <c r="B2882" s="25"/>
      <c r="D2882" s="117" t="s">
        <v>114</v>
      </c>
      <c r="F2882" s="118" t="s">
        <v>6366</v>
      </c>
      <c r="L2882" s="25"/>
      <c r="M2882" s="119"/>
      <c r="T2882" s="46"/>
      <c r="AT2882" s="13" t="s">
        <v>114</v>
      </c>
      <c r="AU2882" s="13" t="s">
        <v>66</v>
      </c>
    </row>
    <row r="2883" spans="2:65" s="1" customFormat="1" ht="16.5" customHeight="1">
      <c r="B2883" s="104"/>
      <c r="C2883" s="120" t="s">
        <v>3265</v>
      </c>
      <c r="D2883" s="120" t="s">
        <v>5109</v>
      </c>
      <c r="E2883" s="121" t="s">
        <v>6368</v>
      </c>
      <c r="F2883" s="122" t="s">
        <v>6369</v>
      </c>
      <c r="G2883" s="123" t="s">
        <v>110</v>
      </c>
      <c r="H2883" s="124">
        <v>10</v>
      </c>
      <c r="I2883" s="125">
        <v>5930</v>
      </c>
      <c r="J2883" s="125">
        <f>ROUND(I2883*H2883,2)</f>
        <v>59300</v>
      </c>
      <c r="K2883" s="122" t="s">
        <v>111</v>
      </c>
      <c r="L2883" s="126"/>
      <c r="M2883" s="127" t="s">
        <v>3</v>
      </c>
      <c r="N2883" s="128" t="s">
        <v>37</v>
      </c>
      <c r="O2883" s="113">
        <v>0</v>
      </c>
      <c r="P2883" s="113">
        <f>O2883*H2883</f>
        <v>0</v>
      </c>
      <c r="Q2883" s="113">
        <v>0.19772999999999999</v>
      </c>
      <c r="R2883" s="113">
        <f>Q2883*H2883</f>
        <v>1.9772999999999998</v>
      </c>
      <c r="S2883" s="113">
        <v>0</v>
      </c>
      <c r="T2883" s="114">
        <f>S2883*H2883</f>
        <v>0</v>
      </c>
      <c r="AR2883" s="115" t="s">
        <v>112</v>
      </c>
      <c r="AT2883" s="115" t="s">
        <v>5109</v>
      </c>
      <c r="AU2883" s="115" t="s">
        <v>66</v>
      </c>
      <c r="AY2883" s="13" t="s">
        <v>113</v>
      </c>
      <c r="BE2883" s="116">
        <f>IF(N2883="základní",J2883,0)</f>
        <v>59300</v>
      </c>
      <c r="BF2883" s="116">
        <f>IF(N2883="snížená",J2883,0)</f>
        <v>0</v>
      </c>
      <c r="BG2883" s="116">
        <f>IF(N2883="zákl. přenesená",J2883,0)</f>
        <v>0</v>
      </c>
      <c r="BH2883" s="116">
        <f>IF(N2883="sníž. přenesená",J2883,0)</f>
        <v>0</v>
      </c>
      <c r="BI2883" s="116">
        <f>IF(N2883="nulová",J2883,0)</f>
        <v>0</v>
      </c>
      <c r="BJ2883" s="13" t="s">
        <v>74</v>
      </c>
      <c r="BK2883" s="116">
        <f>ROUND(I2883*H2883,2)</f>
        <v>59300</v>
      </c>
      <c r="BL2883" s="13" t="s">
        <v>112</v>
      </c>
      <c r="BM2883" s="115" t="s">
        <v>6370</v>
      </c>
    </row>
    <row r="2884" spans="2:65" s="1" customFormat="1" ht="11.25">
      <c r="B2884" s="25"/>
      <c r="D2884" s="117" t="s">
        <v>114</v>
      </c>
      <c r="F2884" s="118" t="s">
        <v>6369</v>
      </c>
      <c r="L2884" s="25"/>
      <c r="M2884" s="119"/>
      <c r="T2884" s="46"/>
      <c r="AT2884" s="13" t="s">
        <v>114</v>
      </c>
      <c r="AU2884" s="13" t="s">
        <v>66</v>
      </c>
    </row>
    <row r="2885" spans="2:65" s="1" customFormat="1" ht="16.5" customHeight="1">
      <c r="B2885" s="104"/>
      <c r="C2885" s="120" t="s">
        <v>6371</v>
      </c>
      <c r="D2885" s="120" t="s">
        <v>5109</v>
      </c>
      <c r="E2885" s="121" t="s">
        <v>6372</v>
      </c>
      <c r="F2885" s="122" t="s">
        <v>6373</v>
      </c>
      <c r="G2885" s="123" t="s">
        <v>110</v>
      </c>
      <c r="H2885" s="124">
        <v>7</v>
      </c>
      <c r="I2885" s="125">
        <v>6040</v>
      </c>
      <c r="J2885" s="125">
        <f>ROUND(I2885*H2885,2)</f>
        <v>42280</v>
      </c>
      <c r="K2885" s="122" t="s">
        <v>111</v>
      </c>
      <c r="L2885" s="126"/>
      <c r="M2885" s="127" t="s">
        <v>3</v>
      </c>
      <c r="N2885" s="128" t="s">
        <v>37</v>
      </c>
      <c r="O2885" s="113">
        <v>0</v>
      </c>
      <c r="P2885" s="113">
        <f>O2885*H2885</f>
        <v>0</v>
      </c>
      <c r="Q2885" s="113">
        <v>0.20146</v>
      </c>
      <c r="R2885" s="113">
        <f>Q2885*H2885</f>
        <v>1.41022</v>
      </c>
      <c r="S2885" s="113">
        <v>0</v>
      </c>
      <c r="T2885" s="114">
        <f>S2885*H2885</f>
        <v>0</v>
      </c>
      <c r="AR2885" s="115" t="s">
        <v>112</v>
      </c>
      <c r="AT2885" s="115" t="s">
        <v>5109</v>
      </c>
      <c r="AU2885" s="115" t="s">
        <v>66</v>
      </c>
      <c r="AY2885" s="13" t="s">
        <v>113</v>
      </c>
      <c r="BE2885" s="116">
        <f>IF(N2885="základní",J2885,0)</f>
        <v>42280</v>
      </c>
      <c r="BF2885" s="116">
        <f>IF(N2885="snížená",J2885,0)</f>
        <v>0</v>
      </c>
      <c r="BG2885" s="116">
        <f>IF(N2885="zákl. přenesená",J2885,0)</f>
        <v>0</v>
      </c>
      <c r="BH2885" s="116">
        <f>IF(N2885="sníž. přenesená",J2885,0)</f>
        <v>0</v>
      </c>
      <c r="BI2885" s="116">
        <f>IF(N2885="nulová",J2885,0)</f>
        <v>0</v>
      </c>
      <c r="BJ2885" s="13" t="s">
        <v>74</v>
      </c>
      <c r="BK2885" s="116">
        <f>ROUND(I2885*H2885,2)</f>
        <v>42280</v>
      </c>
      <c r="BL2885" s="13" t="s">
        <v>112</v>
      </c>
      <c r="BM2885" s="115" t="s">
        <v>6374</v>
      </c>
    </row>
    <row r="2886" spans="2:65" s="1" customFormat="1" ht="11.25">
      <c r="B2886" s="25"/>
      <c r="D2886" s="117" t="s">
        <v>114</v>
      </c>
      <c r="F2886" s="118" t="s">
        <v>6373</v>
      </c>
      <c r="L2886" s="25"/>
      <c r="M2886" s="119"/>
      <c r="T2886" s="46"/>
      <c r="AT2886" s="13" t="s">
        <v>114</v>
      </c>
      <c r="AU2886" s="13" t="s">
        <v>66</v>
      </c>
    </row>
    <row r="2887" spans="2:65" s="1" customFormat="1" ht="16.5" customHeight="1">
      <c r="B2887" s="104"/>
      <c r="C2887" s="120" t="s">
        <v>3269</v>
      </c>
      <c r="D2887" s="120" t="s">
        <v>5109</v>
      </c>
      <c r="E2887" s="121" t="s">
        <v>6375</v>
      </c>
      <c r="F2887" s="122" t="s">
        <v>6376</v>
      </c>
      <c r="G2887" s="123" t="s">
        <v>110</v>
      </c>
      <c r="H2887" s="124">
        <v>7</v>
      </c>
      <c r="I2887" s="125">
        <v>6160</v>
      </c>
      <c r="J2887" s="125">
        <f>ROUND(I2887*H2887,2)</f>
        <v>43120</v>
      </c>
      <c r="K2887" s="122" t="s">
        <v>111</v>
      </c>
      <c r="L2887" s="126"/>
      <c r="M2887" s="127" t="s">
        <v>3</v>
      </c>
      <c r="N2887" s="128" t="s">
        <v>37</v>
      </c>
      <c r="O2887" s="113">
        <v>0</v>
      </c>
      <c r="P2887" s="113">
        <f>O2887*H2887</f>
        <v>0</v>
      </c>
      <c r="Q2887" s="113">
        <v>0.20519000000000001</v>
      </c>
      <c r="R2887" s="113">
        <f>Q2887*H2887</f>
        <v>1.4363300000000001</v>
      </c>
      <c r="S2887" s="113">
        <v>0</v>
      </c>
      <c r="T2887" s="114">
        <f>S2887*H2887</f>
        <v>0</v>
      </c>
      <c r="AR2887" s="115" t="s">
        <v>112</v>
      </c>
      <c r="AT2887" s="115" t="s">
        <v>5109</v>
      </c>
      <c r="AU2887" s="115" t="s">
        <v>66</v>
      </c>
      <c r="AY2887" s="13" t="s">
        <v>113</v>
      </c>
      <c r="BE2887" s="116">
        <f>IF(N2887="základní",J2887,0)</f>
        <v>43120</v>
      </c>
      <c r="BF2887" s="116">
        <f>IF(N2887="snížená",J2887,0)</f>
        <v>0</v>
      </c>
      <c r="BG2887" s="116">
        <f>IF(N2887="zákl. přenesená",J2887,0)</f>
        <v>0</v>
      </c>
      <c r="BH2887" s="116">
        <f>IF(N2887="sníž. přenesená",J2887,0)</f>
        <v>0</v>
      </c>
      <c r="BI2887" s="116">
        <f>IF(N2887="nulová",J2887,0)</f>
        <v>0</v>
      </c>
      <c r="BJ2887" s="13" t="s">
        <v>74</v>
      </c>
      <c r="BK2887" s="116">
        <f>ROUND(I2887*H2887,2)</f>
        <v>43120</v>
      </c>
      <c r="BL2887" s="13" t="s">
        <v>112</v>
      </c>
      <c r="BM2887" s="115" t="s">
        <v>6377</v>
      </c>
    </row>
    <row r="2888" spans="2:65" s="1" customFormat="1" ht="11.25">
      <c r="B2888" s="25"/>
      <c r="D2888" s="117" t="s">
        <v>114</v>
      </c>
      <c r="F2888" s="118" t="s">
        <v>6376</v>
      </c>
      <c r="L2888" s="25"/>
      <c r="M2888" s="119"/>
      <c r="T2888" s="46"/>
      <c r="AT2888" s="13" t="s">
        <v>114</v>
      </c>
      <c r="AU2888" s="13" t="s">
        <v>66</v>
      </c>
    </row>
    <row r="2889" spans="2:65" s="1" customFormat="1" ht="16.5" customHeight="1">
      <c r="B2889" s="104"/>
      <c r="C2889" s="120" t="s">
        <v>6378</v>
      </c>
      <c r="D2889" s="120" t="s">
        <v>5109</v>
      </c>
      <c r="E2889" s="121" t="s">
        <v>6379</v>
      </c>
      <c r="F2889" s="122" t="s">
        <v>6380</v>
      </c>
      <c r="G2889" s="123" t="s">
        <v>110</v>
      </c>
      <c r="H2889" s="124">
        <v>7</v>
      </c>
      <c r="I2889" s="125">
        <v>6270</v>
      </c>
      <c r="J2889" s="125">
        <f>ROUND(I2889*H2889,2)</f>
        <v>43890</v>
      </c>
      <c r="K2889" s="122" t="s">
        <v>111</v>
      </c>
      <c r="L2889" s="126"/>
      <c r="M2889" s="127" t="s">
        <v>3</v>
      </c>
      <c r="N2889" s="128" t="s">
        <v>37</v>
      </c>
      <c r="O2889" s="113">
        <v>0</v>
      </c>
      <c r="P2889" s="113">
        <f>O2889*H2889</f>
        <v>0</v>
      </c>
      <c r="Q2889" s="113">
        <v>0.20891999999999999</v>
      </c>
      <c r="R2889" s="113">
        <f>Q2889*H2889</f>
        <v>1.46244</v>
      </c>
      <c r="S2889" s="113">
        <v>0</v>
      </c>
      <c r="T2889" s="114">
        <f>S2889*H2889</f>
        <v>0</v>
      </c>
      <c r="AR2889" s="115" t="s">
        <v>112</v>
      </c>
      <c r="AT2889" s="115" t="s">
        <v>5109</v>
      </c>
      <c r="AU2889" s="115" t="s">
        <v>66</v>
      </c>
      <c r="AY2889" s="13" t="s">
        <v>113</v>
      </c>
      <c r="BE2889" s="116">
        <f>IF(N2889="základní",J2889,0)</f>
        <v>43890</v>
      </c>
      <c r="BF2889" s="116">
        <f>IF(N2889="snížená",J2889,0)</f>
        <v>0</v>
      </c>
      <c r="BG2889" s="116">
        <f>IF(N2889="zákl. přenesená",J2889,0)</f>
        <v>0</v>
      </c>
      <c r="BH2889" s="116">
        <f>IF(N2889="sníž. přenesená",J2889,0)</f>
        <v>0</v>
      </c>
      <c r="BI2889" s="116">
        <f>IF(N2889="nulová",J2889,0)</f>
        <v>0</v>
      </c>
      <c r="BJ2889" s="13" t="s">
        <v>74</v>
      </c>
      <c r="BK2889" s="116">
        <f>ROUND(I2889*H2889,2)</f>
        <v>43890</v>
      </c>
      <c r="BL2889" s="13" t="s">
        <v>112</v>
      </c>
      <c r="BM2889" s="115" t="s">
        <v>6381</v>
      </c>
    </row>
    <row r="2890" spans="2:65" s="1" customFormat="1" ht="11.25">
      <c r="B2890" s="25"/>
      <c r="D2890" s="117" t="s">
        <v>114</v>
      </c>
      <c r="F2890" s="118" t="s">
        <v>6380</v>
      </c>
      <c r="L2890" s="25"/>
      <c r="M2890" s="119"/>
      <c r="T2890" s="46"/>
      <c r="AT2890" s="13" t="s">
        <v>114</v>
      </c>
      <c r="AU2890" s="13" t="s">
        <v>66</v>
      </c>
    </row>
    <row r="2891" spans="2:65" s="1" customFormat="1" ht="16.5" customHeight="1">
      <c r="B2891" s="104"/>
      <c r="C2891" s="120" t="s">
        <v>3274</v>
      </c>
      <c r="D2891" s="120" t="s">
        <v>5109</v>
      </c>
      <c r="E2891" s="121" t="s">
        <v>6382</v>
      </c>
      <c r="F2891" s="122" t="s">
        <v>6383</v>
      </c>
      <c r="G2891" s="123" t="s">
        <v>110</v>
      </c>
      <c r="H2891" s="124">
        <v>7</v>
      </c>
      <c r="I2891" s="125">
        <v>6380</v>
      </c>
      <c r="J2891" s="125">
        <f>ROUND(I2891*H2891,2)</f>
        <v>44660</v>
      </c>
      <c r="K2891" s="122" t="s">
        <v>111</v>
      </c>
      <c r="L2891" s="126"/>
      <c r="M2891" s="127" t="s">
        <v>3</v>
      </c>
      <c r="N2891" s="128" t="s">
        <v>37</v>
      </c>
      <c r="O2891" s="113">
        <v>0</v>
      </c>
      <c r="P2891" s="113">
        <f>O2891*H2891</f>
        <v>0</v>
      </c>
      <c r="Q2891" s="113">
        <v>0.21265000000000001</v>
      </c>
      <c r="R2891" s="113">
        <f>Q2891*H2891</f>
        <v>1.48855</v>
      </c>
      <c r="S2891" s="113">
        <v>0</v>
      </c>
      <c r="T2891" s="114">
        <f>S2891*H2891</f>
        <v>0</v>
      </c>
      <c r="AR2891" s="115" t="s">
        <v>112</v>
      </c>
      <c r="AT2891" s="115" t="s">
        <v>5109</v>
      </c>
      <c r="AU2891" s="115" t="s">
        <v>66</v>
      </c>
      <c r="AY2891" s="13" t="s">
        <v>113</v>
      </c>
      <c r="BE2891" s="116">
        <f>IF(N2891="základní",J2891,0)</f>
        <v>44660</v>
      </c>
      <c r="BF2891" s="116">
        <f>IF(N2891="snížená",J2891,0)</f>
        <v>0</v>
      </c>
      <c r="BG2891" s="116">
        <f>IF(N2891="zákl. přenesená",J2891,0)</f>
        <v>0</v>
      </c>
      <c r="BH2891" s="116">
        <f>IF(N2891="sníž. přenesená",J2891,0)</f>
        <v>0</v>
      </c>
      <c r="BI2891" s="116">
        <f>IF(N2891="nulová",J2891,0)</f>
        <v>0</v>
      </c>
      <c r="BJ2891" s="13" t="s">
        <v>74</v>
      </c>
      <c r="BK2891" s="116">
        <f>ROUND(I2891*H2891,2)</f>
        <v>44660</v>
      </c>
      <c r="BL2891" s="13" t="s">
        <v>112</v>
      </c>
      <c r="BM2891" s="115" t="s">
        <v>6384</v>
      </c>
    </row>
    <row r="2892" spans="2:65" s="1" customFormat="1" ht="11.25">
      <c r="B2892" s="25"/>
      <c r="D2892" s="117" t="s">
        <v>114</v>
      </c>
      <c r="F2892" s="118" t="s">
        <v>6383</v>
      </c>
      <c r="L2892" s="25"/>
      <c r="M2892" s="119"/>
      <c r="T2892" s="46"/>
      <c r="AT2892" s="13" t="s">
        <v>114</v>
      </c>
      <c r="AU2892" s="13" t="s">
        <v>66</v>
      </c>
    </row>
    <row r="2893" spans="2:65" s="1" customFormat="1" ht="16.5" customHeight="1">
      <c r="B2893" s="104"/>
      <c r="C2893" s="120" t="s">
        <v>6385</v>
      </c>
      <c r="D2893" s="120" t="s">
        <v>5109</v>
      </c>
      <c r="E2893" s="121" t="s">
        <v>6386</v>
      </c>
      <c r="F2893" s="122" t="s">
        <v>6387</v>
      </c>
      <c r="G2893" s="123" t="s">
        <v>110</v>
      </c>
      <c r="H2893" s="124">
        <v>5</v>
      </c>
      <c r="I2893" s="125">
        <v>6490</v>
      </c>
      <c r="J2893" s="125">
        <f>ROUND(I2893*H2893,2)</f>
        <v>32450</v>
      </c>
      <c r="K2893" s="122" t="s">
        <v>111</v>
      </c>
      <c r="L2893" s="126"/>
      <c r="M2893" s="127" t="s">
        <v>3</v>
      </c>
      <c r="N2893" s="128" t="s">
        <v>37</v>
      </c>
      <c r="O2893" s="113">
        <v>0</v>
      </c>
      <c r="P2893" s="113">
        <f>O2893*H2893</f>
        <v>0</v>
      </c>
      <c r="Q2893" s="113">
        <v>0.21637999999999999</v>
      </c>
      <c r="R2893" s="113">
        <f>Q2893*H2893</f>
        <v>1.0818999999999999</v>
      </c>
      <c r="S2893" s="113">
        <v>0</v>
      </c>
      <c r="T2893" s="114">
        <f>S2893*H2893</f>
        <v>0</v>
      </c>
      <c r="AR2893" s="115" t="s">
        <v>112</v>
      </c>
      <c r="AT2893" s="115" t="s">
        <v>5109</v>
      </c>
      <c r="AU2893" s="115" t="s">
        <v>66</v>
      </c>
      <c r="AY2893" s="13" t="s">
        <v>113</v>
      </c>
      <c r="BE2893" s="116">
        <f>IF(N2893="základní",J2893,0)</f>
        <v>32450</v>
      </c>
      <c r="BF2893" s="116">
        <f>IF(N2893="snížená",J2893,0)</f>
        <v>0</v>
      </c>
      <c r="BG2893" s="116">
        <f>IF(N2893="zákl. přenesená",J2893,0)</f>
        <v>0</v>
      </c>
      <c r="BH2893" s="116">
        <f>IF(N2893="sníž. přenesená",J2893,0)</f>
        <v>0</v>
      </c>
      <c r="BI2893" s="116">
        <f>IF(N2893="nulová",J2893,0)</f>
        <v>0</v>
      </c>
      <c r="BJ2893" s="13" t="s">
        <v>74</v>
      </c>
      <c r="BK2893" s="116">
        <f>ROUND(I2893*H2893,2)</f>
        <v>32450</v>
      </c>
      <c r="BL2893" s="13" t="s">
        <v>112</v>
      </c>
      <c r="BM2893" s="115" t="s">
        <v>6388</v>
      </c>
    </row>
    <row r="2894" spans="2:65" s="1" customFormat="1" ht="11.25">
      <c r="B2894" s="25"/>
      <c r="D2894" s="117" t="s">
        <v>114</v>
      </c>
      <c r="F2894" s="118" t="s">
        <v>6387</v>
      </c>
      <c r="L2894" s="25"/>
      <c r="M2894" s="119"/>
      <c r="T2894" s="46"/>
      <c r="AT2894" s="13" t="s">
        <v>114</v>
      </c>
      <c r="AU2894" s="13" t="s">
        <v>66</v>
      </c>
    </row>
    <row r="2895" spans="2:65" s="1" customFormat="1" ht="16.5" customHeight="1">
      <c r="B2895" s="104"/>
      <c r="C2895" s="120" t="s">
        <v>3278</v>
      </c>
      <c r="D2895" s="120" t="s">
        <v>5109</v>
      </c>
      <c r="E2895" s="121" t="s">
        <v>6389</v>
      </c>
      <c r="F2895" s="122" t="s">
        <v>6390</v>
      </c>
      <c r="G2895" s="123" t="s">
        <v>110</v>
      </c>
      <c r="H2895" s="124">
        <v>5</v>
      </c>
      <c r="I2895" s="125">
        <v>6600</v>
      </c>
      <c r="J2895" s="125">
        <f>ROUND(I2895*H2895,2)</f>
        <v>33000</v>
      </c>
      <c r="K2895" s="122" t="s">
        <v>111</v>
      </c>
      <c r="L2895" s="126"/>
      <c r="M2895" s="127" t="s">
        <v>3</v>
      </c>
      <c r="N2895" s="128" t="s">
        <v>37</v>
      </c>
      <c r="O2895" s="113">
        <v>0</v>
      </c>
      <c r="P2895" s="113">
        <f>O2895*H2895</f>
        <v>0</v>
      </c>
      <c r="Q2895" s="113">
        <v>0.22012000000000001</v>
      </c>
      <c r="R2895" s="113">
        <f>Q2895*H2895</f>
        <v>1.1006</v>
      </c>
      <c r="S2895" s="113">
        <v>0</v>
      </c>
      <c r="T2895" s="114">
        <f>S2895*H2895</f>
        <v>0</v>
      </c>
      <c r="AR2895" s="115" t="s">
        <v>112</v>
      </c>
      <c r="AT2895" s="115" t="s">
        <v>5109</v>
      </c>
      <c r="AU2895" s="115" t="s">
        <v>66</v>
      </c>
      <c r="AY2895" s="13" t="s">
        <v>113</v>
      </c>
      <c r="BE2895" s="116">
        <f>IF(N2895="základní",J2895,0)</f>
        <v>33000</v>
      </c>
      <c r="BF2895" s="116">
        <f>IF(N2895="snížená",J2895,0)</f>
        <v>0</v>
      </c>
      <c r="BG2895" s="116">
        <f>IF(N2895="zákl. přenesená",J2895,0)</f>
        <v>0</v>
      </c>
      <c r="BH2895" s="116">
        <f>IF(N2895="sníž. přenesená",J2895,0)</f>
        <v>0</v>
      </c>
      <c r="BI2895" s="116">
        <f>IF(N2895="nulová",J2895,0)</f>
        <v>0</v>
      </c>
      <c r="BJ2895" s="13" t="s">
        <v>74</v>
      </c>
      <c r="BK2895" s="116">
        <f>ROUND(I2895*H2895,2)</f>
        <v>33000</v>
      </c>
      <c r="BL2895" s="13" t="s">
        <v>112</v>
      </c>
      <c r="BM2895" s="115" t="s">
        <v>6391</v>
      </c>
    </row>
    <row r="2896" spans="2:65" s="1" customFormat="1" ht="11.25">
      <c r="B2896" s="25"/>
      <c r="D2896" s="117" t="s">
        <v>114</v>
      </c>
      <c r="F2896" s="118" t="s">
        <v>6390</v>
      </c>
      <c r="L2896" s="25"/>
      <c r="M2896" s="119"/>
      <c r="T2896" s="46"/>
      <c r="AT2896" s="13" t="s">
        <v>114</v>
      </c>
      <c r="AU2896" s="13" t="s">
        <v>66</v>
      </c>
    </row>
    <row r="2897" spans="2:65" s="1" customFormat="1" ht="16.5" customHeight="1">
      <c r="B2897" s="104"/>
      <c r="C2897" s="120" t="s">
        <v>6392</v>
      </c>
      <c r="D2897" s="120" t="s">
        <v>5109</v>
      </c>
      <c r="E2897" s="121" t="s">
        <v>6393</v>
      </c>
      <c r="F2897" s="122" t="s">
        <v>6394</v>
      </c>
      <c r="G2897" s="123" t="s">
        <v>110</v>
      </c>
      <c r="H2897" s="124">
        <v>5</v>
      </c>
      <c r="I2897" s="125">
        <v>6720</v>
      </c>
      <c r="J2897" s="125">
        <f>ROUND(I2897*H2897,2)</f>
        <v>33600</v>
      </c>
      <c r="K2897" s="122" t="s">
        <v>111</v>
      </c>
      <c r="L2897" s="126"/>
      <c r="M2897" s="127" t="s">
        <v>3</v>
      </c>
      <c r="N2897" s="128" t="s">
        <v>37</v>
      </c>
      <c r="O2897" s="113">
        <v>0</v>
      </c>
      <c r="P2897" s="113">
        <f>O2897*H2897</f>
        <v>0</v>
      </c>
      <c r="Q2897" s="113">
        <v>0.22384999999999999</v>
      </c>
      <c r="R2897" s="113">
        <f>Q2897*H2897</f>
        <v>1.1192500000000001</v>
      </c>
      <c r="S2897" s="113">
        <v>0</v>
      </c>
      <c r="T2897" s="114">
        <f>S2897*H2897</f>
        <v>0</v>
      </c>
      <c r="AR2897" s="115" t="s">
        <v>112</v>
      </c>
      <c r="AT2897" s="115" t="s">
        <v>5109</v>
      </c>
      <c r="AU2897" s="115" t="s">
        <v>66</v>
      </c>
      <c r="AY2897" s="13" t="s">
        <v>113</v>
      </c>
      <c r="BE2897" s="116">
        <f>IF(N2897="základní",J2897,0)</f>
        <v>33600</v>
      </c>
      <c r="BF2897" s="116">
        <f>IF(N2897="snížená",J2897,0)</f>
        <v>0</v>
      </c>
      <c r="BG2897" s="116">
        <f>IF(N2897="zákl. přenesená",J2897,0)</f>
        <v>0</v>
      </c>
      <c r="BH2897" s="116">
        <f>IF(N2897="sníž. přenesená",J2897,0)</f>
        <v>0</v>
      </c>
      <c r="BI2897" s="116">
        <f>IF(N2897="nulová",J2897,0)</f>
        <v>0</v>
      </c>
      <c r="BJ2897" s="13" t="s">
        <v>74</v>
      </c>
      <c r="BK2897" s="116">
        <f>ROUND(I2897*H2897,2)</f>
        <v>33600</v>
      </c>
      <c r="BL2897" s="13" t="s">
        <v>112</v>
      </c>
      <c r="BM2897" s="115" t="s">
        <v>6395</v>
      </c>
    </row>
    <row r="2898" spans="2:65" s="1" customFormat="1" ht="11.25">
      <c r="B2898" s="25"/>
      <c r="D2898" s="117" t="s">
        <v>114</v>
      </c>
      <c r="F2898" s="118" t="s">
        <v>6394</v>
      </c>
      <c r="L2898" s="25"/>
      <c r="M2898" s="119"/>
      <c r="T2898" s="46"/>
      <c r="AT2898" s="13" t="s">
        <v>114</v>
      </c>
      <c r="AU2898" s="13" t="s">
        <v>66</v>
      </c>
    </row>
    <row r="2899" spans="2:65" s="1" customFormat="1" ht="16.5" customHeight="1">
      <c r="B2899" s="104"/>
      <c r="C2899" s="120" t="s">
        <v>3283</v>
      </c>
      <c r="D2899" s="120" t="s">
        <v>5109</v>
      </c>
      <c r="E2899" s="121" t="s">
        <v>6396</v>
      </c>
      <c r="F2899" s="122" t="s">
        <v>6397</v>
      </c>
      <c r="G2899" s="123" t="s">
        <v>110</v>
      </c>
      <c r="H2899" s="124">
        <v>2</v>
      </c>
      <c r="I2899" s="125">
        <v>6.75</v>
      </c>
      <c r="J2899" s="125">
        <f>ROUND(I2899*H2899,2)</f>
        <v>13.5</v>
      </c>
      <c r="K2899" s="122" t="s">
        <v>111</v>
      </c>
      <c r="L2899" s="126"/>
      <c r="M2899" s="127" t="s">
        <v>3</v>
      </c>
      <c r="N2899" s="128" t="s">
        <v>37</v>
      </c>
      <c r="O2899" s="113">
        <v>0</v>
      </c>
      <c r="P2899" s="113">
        <f>O2899*H2899</f>
        <v>0</v>
      </c>
      <c r="Q2899" s="113">
        <v>3.0000000000000001E-5</v>
      </c>
      <c r="R2899" s="113">
        <f>Q2899*H2899</f>
        <v>6.0000000000000002E-5</v>
      </c>
      <c r="S2899" s="113">
        <v>0</v>
      </c>
      <c r="T2899" s="114">
        <f>S2899*H2899</f>
        <v>0</v>
      </c>
      <c r="AR2899" s="115" t="s">
        <v>112</v>
      </c>
      <c r="AT2899" s="115" t="s">
        <v>5109</v>
      </c>
      <c r="AU2899" s="115" t="s">
        <v>66</v>
      </c>
      <c r="AY2899" s="13" t="s">
        <v>113</v>
      </c>
      <c r="BE2899" s="116">
        <f>IF(N2899="základní",J2899,0)</f>
        <v>13.5</v>
      </c>
      <c r="BF2899" s="116">
        <f>IF(N2899="snížená",J2899,0)</f>
        <v>0</v>
      </c>
      <c r="BG2899" s="116">
        <f>IF(N2899="zákl. přenesená",J2899,0)</f>
        <v>0</v>
      </c>
      <c r="BH2899" s="116">
        <f>IF(N2899="sníž. přenesená",J2899,0)</f>
        <v>0</v>
      </c>
      <c r="BI2899" s="116">
        <f>IF(N2899="nulová",J2899,0)</f>
        <v>0</v>
      </c>
      <c r="BJ2899" s="13" t="s">
        <v>74</v>
      </c>
      <c r="BK2899" s="116">
        <f>ROUND(I2899*H2899,2)</f>
        <v>13.5</v>
      </c>
      <c r="BL2899" s="13" t="s">
        <v>112</v>
      </c>
      <c r="BM2899" s="115" t="s">
        <v>6398</v>
      </c>
    </row>
    <row r="2900" spans="2:65" s="1" customFormat="1" ht="11.25">
      <c r="B2900" s="25"/>
      <c r="D2900" s="117" t="s">
        <v>114</v>
      </c>
      <c r="F2900" s="118" t="s">
        <v>6397</v>
      </c>
      <c r="L2900" s="25"/>
      <c r="M2900" s="119"/>
      <c r="T2900" s="46"/>
      <c r="AT2900" s="13" t="s">
        <v>114</v>
      </c>
      <c r="AU2900" s="13" t="s">
        <v>66</v>
      </c>
    </row>
    <row r="2901" spans="2:65" s="1" customFormat="1" ht="16.5" customHeight="1">
      <c r="B2901" s="104"/>
      <c r="C2901" s="120" t="s">
        <v>6399</v>
      </c>
      <c r="D2901" s="120" t="s">
        <v>5109</v>
      </c>
      <c r="E2901" s="121" t="s">
        <v>6400</v>
      </c>
      <c r="F2901" s="122" t="s">
        <v>6401</v>
      </c>
      <c r="G2901" s="123" t="s">
        <v>110</v>
      </c>
      <c r="H2901" s="124">
        <v>2</v>
      </c>
      <c r="I2901" s="125">
        <v>19</v>
      </c>
      <c r="J2901" s="125">
        <f>ROUND(I2901*H2901,2)</f>
        <v>38</v>
      </c>
      <c r="K2901" s="122" t="s">
        <v>111</v>
      </c>
      <c r="L2901" s="126"/>
      <c r="M2901" s="127" t="s">
        <v>3</v>
      </c>
      <c r="N2901" s="128" t="s">
        <v>37</v>
      </c>
      <c r="O2901" s="113">
        <v>0</v>
      </c>
      <c r="P2901" s="113">
        <f>O2901*H2901</f>
        <v>0</v>
      </c>
      <c r="Q2901" s="113">
        <v>2.5999999999999998E-4</v>
      </c>
      <c r="R2901" s="113">
        <f>Q2901*H2901</f>
        <v>5.1999999999999995E-4</v>
      </c>
      <c r="S2901" s="113">
        <v>0</v>
      </c>
      <c r="T2901" s="114">
        <f>S2901*H2901</f>
        <v>0</v>
      </c>
      <c r="AR2901" s="115" t="s">
        <v>112</v>
      </c>
      <c r="AT2901" s="115" t="s">
        <v>5109</v>
      </c>
      <c r="AU2901" s="115" t="s">
        <v>66</v>
      </c>
      <c r="AY2901" s="13" t="s">
        <v>113</v>
      </c>
      <c r="BE2901" s="116">
        <f>IF(N2901="základní",J2901,0)</f>
        <v>38</v>
      </c>
      <c r="BF2901" s="116">
        <f>IF(N2901="snížená",J2901,0)</f>
        <v>0</v>
      </c>
      <c r="BG2901" s="116">
        <f>IF(N2901="zákl. přenesená",J2901,0)</f>
        <v>0</v>
      </c>
      <c r="BH2901" s="116">
        <f>IF(N2901="sníž. přenesená",J2901,0)</f>
        <v>0</v>
      </c>
      <c r="BI2901" s="116">
        <f>IF(N2901="nulová",J2901,0)</f>
        <v>0</v>
      </c>
      <c r="BJ2901" s="13" t="s">
        <v>74</v>
      </c>
      <c r="BK2901" s="116">
        <f>ROUND(I2901*H2901,2)</f>
        <v>38</v>
      </c>
      <c r="BL2901" s="13" t="s">
        <v>112</v>
      </c>
      <c r="BM2901" s="115" t="s">
        <v>6402</v>
      </c>
    </row>
    <row r="2902" spans="2:65" s="1" customFormat="1" ht="11.25">
      <c r="B2902" s="25"/>
      <c r="D2902" s="117" t="s">
        <v>114</v>
      </c>
      <c r="F2902" s="118" t="s">
        <v>6401</v>
      </c>
      <c r="L2902" s="25"/>
      <c r="M2902" s="119"/>
      <c r="T2902" s="46"/>
      <c r="AT2902" s="13" t="s">
        <v>114</v>
      </c>
      <c r="AU2902" s="13" t="s">
        <v>66</v>
      </c>
    </row>
    <row r="2903" spans="2:65" s="1" customFormat="1" ht="24.2" customHeight="1">
      <c r="B2903" s="104"/>
      <c r="C2903" s="120" t="s">
        <v>3287</v>
      </c>
      <c r="D2903" s="120" t="s">
        <v>5109</v>
      </c>
      <c r="E2903" s="121" t="s">
        <v>6403</v>
      </c>
      <c r="F2903" s="122" t="s">
        <v>6404</v>
      </c>
      <c r="G2903" s="123" t="s">
        <v>110</v>
      </c>
      <c r="H2903" s="124">
        <v>1</v>
      </c>
      <c r="I2903" s="125">
        <v>9800</v>
      </c>
      <c r="J2903" s="125">
        <f>ROUND(I2903*H2903,2)</f>
        <v>9800</v>
      </c>
      <c r="K2903" s="122" t="s">
        <v>111</v>
      </c>
      <c r="L2903" s="126"/>
      <c r="M2903" s="127" t="s">
        <v>3</v>
      </c>
      <c r="N2903" s="128" t="s">
        <v>37</v>
      </c>
      <c r="O2903" s="113">
        <v>0</v>
      </c>
      <c r="P2903" s="113">
        <f>O2903*H2903</f>
        <v>0</v>
      </c>
      <c r="Q2903" s="113">
        <v>0.129</v>
      </c>
      <c r="R2903" s="113">
        <f>Q2903*H2903</f>
        <v>0.129</v>
      </c>
      <c r="S2903" s="113">
        <v>0</v>
      </c>
      <c r="T2903" s="114">
        <f>S2903*H2903</f>
        <v>0</v>
      </c>
      <c r="AR2903" s="115" t="s">
        <v>112</v>
      </c>
      <c r="AT2903" s="115" t="s">
        <v>5109</v>
      </c>
      <c r="AU2903" s="115" t="s">
        <v>66</v>
      </c>
      <c r="AY2903" s="13" t="s">
        <v>113</v>
      </c>
      <c r="BE2903" s="116">
        <f>IF(N2903="základní",J2903,0)</f>
        <v>9800</v>
      </c>
      <c r="BF2903" s="116">
        <f>IF(N2903="snížená",J2903,0)</f>
        <v>0</v>
      </c>
      <c r="BG2903" s="116">
        <f>IF(N2903="zákl. přenesená",J2903,0)</f>
        <v>0</v>
      </c>
      <c r="BH2903" s="116">
        <f>IF(N2903="sníž. přenesená",J2903,0)</f>
        <v>0</v>
      </c>
      <c r="BI2903" s="116">
        <f>IF(N2903="nulová",J2903,0)</f>
        <v>0</v>
      </c>
      <c r="BJ2903" s="13" t="s">
        <v>74</v>
      </c>
      <c r="BK2903" s="116">
        <f>ROUND(I2903*H2903,2)</f>
        <v>9800</v>
      </c>
      <c r="BL2903" s="13" t="s">
        <v>112</v>
      </c>
      <c r="BM2903" s="115" t="s">
        <v>6405</v>
      </c>
    </row>
    <row r="2904" spans="2:65" s="1" customFormat="1" ht="11.25">
      <c r="B2904" s="25"/>
      <c r="D2904" s="117" t="s">
        <v>114</v>
      </c>
      <c r="F2904" s="118" t="s">
        <v>6404</v>
      </c>
      <c r="L2904" s="25"/>
      <c r="M2904" s="119"/>
      <c r="T2904" s="46"/>
      <c r="AT2904" s="13" t="s">
        <v>114</v>
      </c>
      <c r="AU2904" s="13" t="s">
        <v>66</v>
      </c>
    </row>
    <row r="2905" spans="2:65" s="1" customFormat="1" ht="24.2" customHeight="1">
      <c r="B2905" s="104"/>
      <c r="C2905" s="120" t="s">
        <v>6406</v>
      </c>
      <c r="D2905" s="120" t="s">
        <v>5109</v>
      </c>
      <c r="E2905" s="121" t="s">
        <v>6407</v>
      </c>
      <c r="F2905" s="122" t="s">
        <v>6408</v>
      </c>
      <c r="G2905" s="123" t="s">
        <v>110</v>
      </c>
      <c r="H2905" s="124">
        <v>1</v>
      </c>
      <c r="I2905" s="125">
        <v>9800</v>
      </c>
      <c r="J2905" s="125">
        <f>ROUND(I2905*H2905,2)</f>
        <v>9800</v>
      </c>
      <c r="K2905" s="122" t="s">
        <v>111</v>
      </c>
      <c r="L2905" s="126"/>
      <c r="M2905" s="127" t="s">
        <v>3</v>
      </c>
      <c r="N2905" s="128" t="s">
        <v>37</v>
      </c>
      <c r="O2905" s="113">
        <v>0</v>
      </c>
      <c r="P2905" s="113">
        <f>O2905*H2905</f>
        <v>0</v>
      </c>
      <c r="Q2905" s="113">
        <v>0</v>
      </c>
      <c r="R2905" s="113">
        <f>Q2905*H2905</f>
        <v>0</v>
      </c>
      <c r="S2905" s="113">
        <v>0</v>
      </c>
      <c r="T2905" s="114">
        <f>S2905*H2905</f>
        <v>0</v>
      </c>
      <c r="AR2905" s="115" t="s">
        <v>112</v>
      </c>
      <c r="AT2905" s="115" t="s">
        <v>5109</v>
      </c>
      <c r="AU2905" s="115" t="s">
        <v>66</v>
      </c>
      <c r="AY2905" s="13" t="s">
        <v>113</v>
      </c>
      <c r="BE2905" s="116">
        <f>IF(N2905="základní",J2905,0)</f>
        <v>9800</v>
      </c>
      <c r="BF2905" s="116">
        <f>IF(N2905="snížená",J2905,0)</f>
        <v>0</v>
      </c>
      <c r="BG2905" s="116">
        <f>IF(N2905="zákl. přenesená",J2905,0)</f>
        <v>0</v>
      </c>
      <c r="BH2905" s="116">
        <f>IF(N2905="sníž. přenesená",J2905,0)</f>
        <v>0</v>
      </c>
      <c r="BI2905" s="116">
        <f>IF(N2905="nulová",J2905,0)</f>
        <v>0</v>
      </c>
      <c r="BJ2905" s="13" t="s">
        <v>74</v>
      </c>
      <c r="BK2905" s="116">
        <f>ROUND(I2905*H2905,2)</f>
        <v>9800</v>
      </c>
      <c r="BL2905" s="13" t="s">
        <v>112</v>
      </c>
      <c r="BM2905" s="115" t="s">
        <v>6409</v>
      </c>
    </row>
    <row r="2906" spans="2:65" s="1" customFormat="1" ht="11.25">
      <c r="B2906" s="25"/>
      <c r="D2906" s="117" t="s">
        <v>114</v>
      </c>
      <c r="F2906" s="118" t="s">
        <v>6408</v>
      </c>
      <c r="L2906" s="25"/>
      <c r="M2906" s="119"/>
      <c r="T2906" s="46"/>
      <c r="AT2906" s="13" t="s">
        <v>114</v>
      </c>
      <c r="AU2906" s="13" t="s">
        <v>66</v>
      </c>
    </row>
    <row r="2907" spans="2:65" s="1" customFormat="1" ht="24.2" customHeight="1">
      <c r="B2907" s="104"/>
      <c r="C2907" s="120" t="s">
        <v>3292</v>
      </c>
      <c r="D2907" s="120" t="s">
        <v>5109</v>
      </c>
      <c r="E2907" s="121" t="s">
        <v>6410</v>
      </c>
      <c r="F2907" s="122" t="s">
        <v>6411</v>
      </c>
      <c r="G2907" s="123" t="s">
        <v>110</v>
      </c>
      <c r="H2907" s="124">
        <v>1</v>
      </c>
      <c r="I2907" s="125">
        <v>9800</v>
      </c>
      <c r="J2907" s="125">
        <f>ROUND(I2907*H2907,2)</f>
        <v>9800</v>
      </c>
      <c r="K2907" s="122" t="s">
        <v>111</v>
      </c>
      <c r="L2907" s="126"/>
      <c r="M2907" s="127" t="s">
        <v>3</v>
      </c>
      <c r="N2907" s="128" t="s">
        <v>37</v>
      </c>
      <c r="O2907" s="113">
        <v>0</v>
      </c>
      <c r="P2907" s="113">
        <f>O2907*H2907</f>
        <v>0</v>
      </c>
      <c r="Q2907" s="113">
        <v>0.12609999999999999</v>
      </c>
      <c r="R2907" s="113">
        <f>Q2907*H2907</f>
        <v>0.12609999999999999</v>
      </c>
      <c r="S2907" s="113">
        <v>0</v>
      </c>
      <c r="T2907" s="114">
        <f>S2907*H2907</f>
        <v>0</v>
      </c>
      <c r="AR2907" s="115" t="s">
        <v>112</v>
      </c>
      <c r="AT2907" s="115" t="s">
        <v>5109</v>
      </c>
      <c r="AU2907" s="115" t="s">
        <v>66</v>
      </c>
      <c r="AY2907" s="13" t="s">
        <v>113</v>
      </c>
      <c r="BE2907" s="116">
        <f>IF(N2907="základní",J2907,0)</f>
        <v>9800</v>
      </c>
      <c r="BF2907" s="116">
        <f>IF(N2907="snížená",J2907,0)</f>
        <v>0</v>
      </c>
      <c r="BG2907" s="116">
        <f>IF(N2907="zákl. přenesená",J2907,0)</f>
        <v>0</v>
      </c>
      <c r="BH2907" s="116">
        <f>IF(N2907="sníž. přenesená",J2907,0)</f>
        <v>0</v>
      </c>
      <c r="BI2907" s="116">
        <f>IF(N2907="nulová",J2907,0)</f>
        <v>0</v>
      </c>
      <c r="BJ2907" s="13" t="s">
        <v>74</v>
      </c>
      <c r="BK2907" s="116">
        <f>ROUND(I2907*H2907,2)</f>
        <v>9800</v>
      </c>
      <c r="BL2907" s="13" t="s">
        <v>112</v>
      </c>
      <c r="BM2907" s="115" t="s">
        <v>6412</v>
      </c>
    </row>
    <row r="2908" spans="2:65" s="1" customFormat="1" ht="11.25">
      <c r="B2908" s="25"/>
      <c r="D2908" s="117" t="s">
        <v>114</v>
      </c>
      <c r="F2908" s="118" t="s">
        <v>6411</v>
      </c>
      <c r="L2908" s="25"/>
      <c r="M2908" s="119"/>
      <c r="T2908" s="46"/>
      <c r="AT2908" s="13" t="s">
        <v>114</v>
      </c>
      <c r="AU2908" s="13" t="s">
        <v>66</v>
      </c>
    </row>
    <row r="2909" spans="2:65" s="1" customFormat="1" ht="24.2" customHeight="1">
      <c r="B2909" s="104"/>
      <c r="C2909" s="120" t="s">
        <v>6413</v>
      </c>
      <c r="D2909" s="120" t="s">
        <v>5109</v>
      </c>
      <c r="E2909" s="121" t="s">
        <v>6414</v>
      </c>
      <c r="F2909" s="122" t="s">
        <v>6415</v>
      </c>
      <c r="G2909" s="123" t="s">
        <v>110</v>
      </c>
      <c r="H2909" s="124">
        <v>1</v>
      </c>
      <c r="I2909" s="125">
        <v>9800</v>
      </c>
      <c r="J2909" s="125">
        <f>ROUND(I2909*H2909,2)</f>
        <v>9800</v>
      </c>
      <c r="K2909" s="122" t="s">
        <v>111</v>
      </c>
      <c r="L2909" s="126"/>
      <c r="M2909" s="127" t="s">
        <v>3</v>
      </c>
      <c r="N2909" s="128" t="s">
        <v>37</v>
      </c>
      <c r="O2909" s="113">
        <v>0</v>
      </c>
      <c r="P2909" s="113">
        <f>O2909*H2909</f>
        <v>0</v>
      </c>
      <c r="Q2909" s="113">
        <v>0</v>
      </c>
      <c r="R2909" s="113">
        <f>Q2909*H2909</f>
        <v>0</v>
      </c>
      <c r="S2909" s="113">
        <v>0</v>
      </c>
      <c r="T2909" s="114">
        <f>S2909*H2909</f>
        <v>0</v>
      </c>
      <c r="AR2909" s="115" t="s">
        <v>112</v>
      </c>
      <c r="AT2909" s="115" t="s">
        <v>5109</v>
      </c>
      <c r="AU2909" s="115" t="s">
        <v>66</v>
      </c>
      <c r="AY2909" s="13" t="s">
        <v>113</v>
      </c>
      <c r="BE2909" s="116">
        <f>IF(N2909="základní",J2909,0)</f>
        <v>9800</v>
      </c>
      <c r="BF2909" s="116">
        <f>IF(N2909="snížená",J2909,0)</f>
        <v>0</v>
      </c>
      <c r="BG2909" s="116">
        <f>IF(N2909="zákl. přenesená",J2909,0)</f>
        <v>0</v>
      </c>
      <c r="BH2909" s="116">
        <f>IF(N2909="sníž. přenesená",J2909,0)</f>
        <v>0</v>
      </c>
      <c r="BI2909" s="116">
        <f>IF(N2909="nulová",J2909,0)</f>
        <v>0</v>
      </c>
      <c r="BJ2909" s="13" t="s">
        <v>74</v>
      </c>
      <c r="BK2909" s="116">
        <f>ROUND(I2909*H2909,2)</f>
        <v>9800</v>
      </c>
      <c r="BL2909" s="13" t="s">
        <v>112</v>
      </c>
      <c r="BM2909" s="115" t="s">
        <v>6416</v>
      </c>
    </row>
    <row r="2910" spans="2:65" s="1" customFormat="1" ht="11.25">
      <c r="B2910" s="25"/>
      <c r="D2910" s="117" t="s">
        <v>114</v>
      </c>
      <c r="F2910" s="118" t="s">
        <v>6415</v>
      </c>
      <c r="L2910" s="25"/>
      <c r="M2910" s="119"/>
      <c r="T2910" s="46"/>
      <c r="AT2910" s="13" t="s">
        <v>114</v>
      </c>
      <c r="AU2910" s="13" t="s">
        <v>66</v>
      </c>
    </row>
    <row r="2911" spans="2:65" s="1" customFormat="1" ht="24.2" customHeight="1">
      <c r="B2911" s="104"/>
      <c r="C2911" s="120" t="s">
        <v>3296</v>
      </c>
      <c r="D2911" s="120" t="s">
        <v>5109</v>
      </c>
      <c r="E2911" s="121" t="s">
        <v>6417</v>
      </c>
      <c r="F2911" s="122" t="s">
        <v>6418</v>
      </c>
      <c r="G2911" s="123" t="s">
        <v>110</v>
      </c>
      <c r="H2911" s="124">
        <v>1</v>
      </c>
      <c r="I2911" s="125">
        <v>12300</v>
      </c>
      <c r="J2911" s="125">
        <f>ROUND(I2911*H2911,2)</f>
        <v>12300</v>
      </c>
      <c r="K2911" s="122" t="s">
        <v>111</v>
      </c>
      <c r="L2911" s="126"/>
      <c r="M2911" s="127" t="s">
        <v>3</v>
      </c>
      <c r="N2911" s="128" t="s">
        <v>37</v>
      </c>
      <c r="O2911" s="113">
        <v>0</v>
      </c>
      <c r="P2911" s="113">
        <f>O2911*H2911</f>
        <v>0</v>
      </c>
      <c r="Q2911" s="113">
        <v>0.129</v>
      </c>
      <c r="R2911" s="113">
        <f>Q2911*H2911</f>
        <v>0.129</v>
      </c>
      <c r="S2911" s="113">
        <v>0</v>
      </c>
      <c r="T2911" s="114">
        <f>S2911*H2911</f>
        <v>0</v>
      </c>
      <c r="AR2911" s="115" t="s">
        <v>112</v>
      </c>
      <c r="AT2911" s="115" t="s">
        <v>5109</v>
      </c>
      <c r="AU2911" s="115" t="s">
        <v>66</v>
      </c>
      <c r="AY2911" s="13" t="s">
        <v>113</v>
      </c>
      <c r="BE2911" s="116">
        <f>IF(N2911="základní",J2911,0)</f>
        <v>12300</v>
      </c>
      <c r="BF2911" s="116">
        <f>IF(N2911="snížená",J2911,0)</f>
        <v>0</v>
      </c>
      <c r="BG2911" s="116">
        <f>IF(N2911="zákl. přenesená",J2911,0)</f>
        <v>0</v>
      </c>
      <c r="BH2911" s="116">
        <f>IF(N2911="sníž. přenesená",J2911,0)</f>
        <v>0</v>
      </c>
      <c r="BI2911" s="116">
        <f>IF(N2911="nulová",J2911,0)</f>
        <v>0</v>
      </c>
      <c r="BJ2911" s="13" t="s">
        <v>74</v>
      </c>
      <c r="BK2911" s="116">
        <f>ROUND(I2911*H2911,2)</f>
        <v>12300</v>
      </c>
      <c r="BL2911" s="13" t="s">
        <v>112</v>
      </c>
      <c r="BM2911" s="115" t="s">
        <v>6419</v>
      </c>
    </row>
    <row r="2912" spans="2:65" s="1" customFormat="1" ht="19.5">
      <c r="B2912" s="25"/>
      <c r="D2912" s="117" t="s">
        <v>114</v>
      </c>
      <c r="F2912" s="118" t="s">
        <v>6418</v>
      </c>
      <c r="L2912" s="25"/>
      <c r="M2912" s="119"/>
      <c r="T2912" s="46"/>
      <c r="AT2912" s="13" t="s">
        <v>114</v>
      </c>
      <c r="AU2912" s="13" t="s">
        <v>66</v>
      </c>
    </row>
    <row r="2913" spans="2:65" s="1" customFormat="1" ht="24.2" customHeight="1">
      <c r="B2913" s="104"/>
      <c r="C2913" s="120" t="s">
        <v>6420</v>
      </c>
      <c r="D2913" s="120" t="s">
        <v>5109</v>
      </c>
      <c r="E2913" s="121" t="s">
        <v>6421</v>
      </c>
      <c r="F2913" s="122" t="s">
        <v>6422</v>
      </c>
      <c r="G2913" s="123" t="s">
        <v>110</v>
      </c>
      <c r="H2913" s="124">
        <v>1</v>
      </c>
      <c r="I2913" s="125">
        <v>12300</v>
      </c>
      <c r="J2913" s="125">
        <f>ROUND(I2913*H2913,2)</f>
        <v>12300</v>
      </c>
      <c r="K2913" s="122" t="s">
        <v>111</v>
      </c>
      <c r="L2913" s="126"/>
      <c r="M2913" s="127" t="s">
        <v>3</v>
      </c>
      <c r="N2913" s="128" t="s">
        <v>37</v>
      </c>
      <c r="O2913" s="113">
        <v>0</v>
      </c>
      <c r="P2913" s="113">
        <f>O2913*H2913</f>
        <v>0</v>
      </c>
      <c r="Q2913" s="113">
        <v>0</v>
      </c>
      <c r="R2913" s="113">
        <f>Q2913*H2913</f>
        <v>0</v>
      </c>
      <c r="S2913" s="113">
        <v>0</v>
      </c>
      <c r="T2913" s="114">
        <f>S2913*H2913</f>
        <v>0</v>
      </c>
      <c r="AR2913" s="115" t="s">
        <v>112</v>
      </c>
      <c r="AT2913" s="115" t="s">
        <v>5109</v>
      </c>
      <c r="AU2913" s="115" t="s">
        <v>66</v>
      </c>
      <c r="AY2913" s="13" t="s">
        <v>113</v>
      </c>
      <c r="BE2913" s="116">
        <f>IF(N2913="základní",J2913,0)</f>
        <v>12300</v>
      </c>
      <c r="BF2913" s="116">
        <f>IF(N2913="snížená",J2913,0)</f>
        <v>0</v>
      </c>
      <c r="BG2913" s="116">
        <f>IF(N2913="zákl. přenesená",J2913,0)</f>
        <v>0</v>
      </c>
      <c r="BH2913" s="116">
        <f>IF(N2913="sníž. přenesená",J2913,0)</f>
        <v>0</v>
      </c>
      <c r="BI2913" s="116">
        <f>IF(N2913="nulová",J2913,0)</f>
        <v>0</v>
      </c>
      <c r="BJ2913" s="13" t="s">
        <v>74</v>
      </c>
      <c r="BK2913" s="116">
        <f>ROUND(I2913*H2913,2)</f>
        <v>12300</v>
      </c>
      <c r="BL2913" s="13" t="s">
        <v>112</v>
      </c>
      <c r="BM2913" s="115" t="s">
        <v>6423</v>
      </c>
    </row>
    <row r="2914" spans="2:65" s="1" customFormat="1" ht="19.5">
      <c r="B2914" s="25"/>
      <c r="D2914" s="117" t="s">
        <v>114</v>
      </c>
      <c r="F2914" s="118" t="s">
        <v>6422</v>
      </c>
      <c r="L2914" s="25"/>
      <c r="M2914" s="119"/>
      <c r="T2914" s="46"/>
      <c r="AT2914" s="13" t="s">
        <v>114</v>
      </c>
      <c r="AU2914" s="13" t="s">
        <v>66</v>
      </c>
    </row>
    <row r="2915" spans="2:65" s="1" customFormat="1" ht="16.5" customHeight="1">
      <c r="B2915" s="104"/>
      <c r="C2915" s="120" t="s">
        <v>3301</v>
      </c>
      <c r="D2915" s="120" t="s">
        <v>5109</v>
      </c>
      <c r="E2915" s="121" t="s">
        <v>6424</v>
      </c>
      <c r="F2915" s="122" t="s">
        <v>6425</v>
      </c>
      <c r="G2915" s="123" t="s">
        <v>110</v>
      </c>
      <c r="H2915" s="124">
        <v>1</v>
      </c>
      <c r="I2915" s="125">
        <v>9800</v>
      </c>
      <c r="J2915" s="125">
        <f>ROUND(I2915*H2915,2)</f>
        <v>9800</v>
      </c>
      <c r="K2915" s="122" t="s">
        <v>111</v>
      </c>
      <c r="L2915" s="126"/>
      <c r="M2915" s="127" t="s">
        <v>3</v>
      </c>
      <c r="N2915" s="128" t="s">
        <v>37</v>
      </c>
      <c r="O2915" s="113">
        <v>0</v>
      </c>
      <c r="P2915" s="113">
        <f>O2915*H2915</f>
        <v>0</v>
      </c>
      <c r="Q2915" s="113">
        <v>0.14299999999999999</v>
      </c>
      <c r="R2915" s="113">
        <f>Q2915*H2915</f>
        <v>0.14299999999999999</v>
      </c>
      <c r="S2915" s="113">
        <v>0</v>
      </c>
      <c r="T2915" s="114">
        <f>S2915*H2915</f>
        <v>0</v>
      </c>
      <c r="AR2915" s="115" t="s">
        <v>112</v>
      </c>
      <c r="AT2915" s="115" t="s">
        <v>5109</v>
      </c>
      <c r="AU2915" s="115" t="s">
        <v>66</v>
      </c>
      <c r="AY2915" s="13" t="s">
        <v>113</v>
      </c>
      <c r="BE2915" s="116">
        <f>IF(N2915="základní",J2915,0)</f>
        <v>9800</v>
      </c>
      <c r="BF2915" s="116">
        <f>IF(N2915="snížená",J2915,0)</f>
        <v>0</v>
      </c>
      <c r="BG2915" s="116">
        <f>IF(N2915="zákl. přenesená",J2915,0)</f>
        <v>0</v>
      </c>
      <c r="BH2915" s="116">
        <f>IF(N2915="sníž. přenesená",J2915,0)</f>
        <v>0</v>
      </c>
      <c r="BI2915" s="116">
        <f>IF(N2915="nulová",J2915,0)</f>
        <v>0</v>
      </c>
      <c r="BJ2915" s="13" t="s">
        <v>74</v>
      </c>
      <c r="BK2915" s="116">
        <f>ROUND(I2915*H2915,2)</f>
        <v>9800</v>
      </c>
      <c r="BL2915" s="13" t="s">
        <v>112</v>
      </c>
      <c r="BM2915" s="115" t="s">
        <v>6426</v>
      </c>
    </row>
    <row r="2916" spans="2:65" s="1" customFormat="1" ht="11.25">
      <c r="B2916" s="25"/>
      <c r="D2916" s="117" t="s">
        <v>114</v>
      </c>
      <c r="F2916" s="118" t="s">
        <v>6425</v>
      </c>
      <c r="L2916" s="25"/>
      <c r="M2916" s="119"/>
      <c r="T2916" s="46"/>
      <c r="AT2916" s="13" t="s">
        <v>114</v>
      </c>
      <c r="AU2916" s="13" t="s">
        <v>66</v>
      </c>
    </row>
    <row r="2917" spans="2:65" s="1" customFormat="1" ht="16.5" customHeight="1">
      <c r="B2917" s="104"/>
      <c r="C2917" s="120" t="s">
        <v>6427</v>
      </c>
      <c r="D2917" s="120" t="s">
        <v>5109</v>
      </c>
      <c r="E2917" s="121" t="s">
        <v>6428</v>
      </c>
      <c r="F2917" s="122" t="s">
        <v>6429</v>
      </c>
      <c r="G2917" s="123" t="s">
        <v>110</v>
      </c>
      <c r="H2917" s="124">
        <v>1</v>
      </c>
      <c r="I2917" s="125">
        <v>9800</v>
      </c>
      <c r="J2917" s="125">
        <f>ROUND(I2917*H2917,2)</f>
        <v>9800</v>
      </c>
      <c r="K2917" s="122" t="s">
        <v>111</v>
      </c>
      <c r="L2917" s="126"/>
      <c r="M2917" s="127" t="s">
        <v>3</v>
      </c>
      <c r="N2917" s="128" t="s">
        <v>37</v>
      </c>
      <c r="O2917" s="113">
        <v>0</v>
      </c>
      <c r="P2917" s="113">
        <f>O2917*H2917</f>
        <v>0</v>
      </c>
      <c r="Q2917" s="113">
        <v>0.14299999999999999</v>
      </c>
      <c r="R2917" s="113">
        <f>Q2917*H2917</f>
        <v>0.14299999999999999</v>
      </c>
      <c r="S2917" s="113">
        <v>0</v>
      </c>
      <c r="T2917" s="114">
        <f>S2917*H2917</f>
        <v>0</v>
      </c>
      <c r="AR2917" s="115" t="s">
        <v>112</v>
      </c>
      <c r="AT2917" s="115" t="s">
        <v>5109</v>
      </c>
      <c r="AU2917" s="115" t="s">
        <v>66</v>
      </c>
      <c r="AY2917" s="13" t="s">
        <v>113</v>
      </c>
      <c r="BE2917" s="116">
        <f>IF(N2917="základní",J2917,0)</f>
        <v>9800</v>
      </c>
      <c r="BF2917" s="116">
        <f>IF(N2917="snížená",J2917,0)</f>
        <v>0</v>
      </c>
      <c r="BG2917" s="116">
        <f>IF(N2917="zákl. přenesená",J2917,0)</f>
        <v>0</v>
      </c>
      <c r="BH2917" s="116">
        <f>IF(N2917="sníž. přenesená",J2917,0)</f>
        <v>0</v>
      </c>
      <c r="BI2917" s="116">
        <f>IF(N2917="nulová",J2917,0)</f>
        <v>0</v>
      </c>
      <c r="BJ2917" s="13" t="s">
        <v>74</v>
      </c>
      <c r="BK2917" s="116">
        <f>ROUND(I2917*H2917,2)</f>
        <v>9800</v>
      </c>
      <c r="BL2917" s="13" t="s">
        <v>112</v>
      </c>
      <c r="BM2917" s="115" t="s">
        <v>6430</v>
      </c>
    </row>
    <row r="2918" spans="2:65" s="1" customFormat="1" ht="11.25">
      <c r="B2918" s="25"/>
      <c r="D2918" s="117" t="s">
        <v>114</v>
      </c>
      <c r="F2918" s="118" t="s">
        <v>6429</v>
      </c>
      <c r="L2918" s="25"/>
      <c r="M2918" s="119"/>
      <c r="T2918" s="46"/>
      <c r="AT2918" s="13" t="s">
        <v>114</v>
      </c>
      <c r="AU2918" s="13" t="s">
        <v>66</v>
      </c>
    </row>
    <row r="2919" spans="2:65" s="1" customFormat="1" ht="16.5" customHeight="1">
      <c r="B2919" s="104"/>
      <c r="C2919" s="120" t="s">
        <v>3305</v>
      </c>
      <c r="D2919" s="120" t="s">
        <v>5109</v>
      </c>
      <c r="E2919" s="121" t="s">
        <v>6431</v>
      </c>
      <c r="F2919" s="122" t="s">
        <v>6432</v>
      </c>
      <c r="G2919" s="123" t="s">
        <v>110</v>
      </c>
      <c r="H2919" s="124">
        <v>1</v>
      </c>
      <c r="I2919" s="125">
        <v>9800</v>
      </c>
      <c r="J2919" s="125">
        <f>ROUND(I2919*H2919,2)</f>
        <v>9800</v>
      </c>
      <c r="K2919" s="122" t="s">
        <v>111</v>
      </c>
      <c r="L2919" s="126"/>
      <c r="M2919" s="127" t="s">
        <v>3</v>
      </c>
      <c r="N2919" s="128" t="s">
        <v>37</v>
      </c>
      <c r="O2919" s="113">
        <v>0</v>
      </c>
      <c r="P2919" s="113">
        <f>O2919*H2919</f>
        <v>0</v>
      </c>
      <c r="Q2919" s="113">
        <v>0.14299999999999999</v>
      </c>
      <c r="R2919" s="113">
        <f>Q2919*H2919</f>
        <v>0.14299999999999999</v>
      </c>
      <c r="S2919" s="113">
        <v>0</v>
      </c>
      <c r="T2919" s="114">
        <f>S2919*H2919</f>
        <v>0</v>
      </c>
      <c r="AR2919" s="115" t="s">
        <v>112</v>
      </c>
      <c r="AT2919" s="115" t="s">
        <v>5109</v>
      </c>
      <c r="AU2919" s="115" t="s">
        <v>66</v>
      </c>
      <c r="AY2919" s="13" t="s">
        <v>113</v>
      </c>
      <c r="BE2919" s="116">
        <f>IF(N2919="základní",J2919,0)</f>
        <v>9800</v>
      </c>
      <c r="BF2919" s="116">
        <f>IF(N2919="snížená",J2919,0)</f>
        <v>0</v>
      </c>
      <c r="BG2919" s="116">
        <f>IF(N2919="zákl. přenesená",J2919,0)</f>
        <v>0</v>
      </c>
      <c r="BH2919" s="116">
        <f>IF(N2919="sníž. přenesená",J2919,0)</f>
        <v>0</v>
      </c>
      <c r="BI2919" s="116">
        <f>IF(N2919="nulová",J2919,0)</f>
        <v>0</v>
      </c>
      <c r="BJ2919" s="13" t="s">
        <v>74</v>
      </c>
      <c r="BK2919" s="116">
        <f>ROUND(I2919*H2919,2)</f>
        <v>9800</v>
      </c>
      <c r="BL2919" s="13" t="s">
        <v>112</v>
      </c>
      <c r="BM2919" s="115" t="s">
        <v>6433</v>
      </c>
    </row>
    <row r="2920" spans="2:65" s="1" customFormat="1" ht="11.25">
      <c r="B2920" s="25"/>
      <c r="D2920" s="117" t="s">
        <v>114</v>
      </c>
      <c r="F2920" s="118" t="s">
        <v>6432</v>
      </c>
      <c r="L2920" s="25"/>
      <c r="M2920" s="119"/>
      <c r="T2920" s="46"/>
      <c r="AT2920" s="13" t="s">
        <v>114</v>
      </c>
      <c r="AU2920" s="13" t="s">
        <v>66</v>
      </c>
    </row>
    <row r="2921" spans="2:65" s="1" customFormat="1" ht="16.5" customHeight="1">
      <c r="B2921" s="104"/>
      <c r="C2921" s="120" t="s">
        <v>6434</v>
      </c>
      <c r="D2921" s="120" t="s">
        <v>5109</v>
      </c>
      <c r="E2921" s="121" t="s">
        <v>6435</v>
      </c>
      <c r="F2921" s="122" t="s">
        <v>6436</v>
      </c>
      <c r="G2921" s="123" t="s">
        <v>110</v>
      </c>
      <c r="H2921" s="124">
        <v>1</v>
      </c>
      <c r="I2921" s="125">
        <v>9800</v>
      </c>
      <c r="J2921" s="125">
        <f>ROUND(I2921*H2921,2)</f>
        <v>9800</v>
      </c>
      <c r="K2921" s="122" t="s">
        <v>111</v>
      </c>
      <c r="L2921" s="126"/>
      <c r="M2921" s="127" t="s">
        <v>3</v>
      </c>
      <c r="N2921" s="128" t="s">
        <v>37</v>
      </c>
      <c r="O2921" s="113">
        <v>0</v>
      </c>
      <c r="P2921" s="113">
        <f>O2921*H2921</f>
        <v>0</v>
      </c>
      <c r="Q2921" s="113">
        <v>0.14299999999999999</v>
      </c>
      <c r="R2921" s="113">
        <f>Q2921*H2921</f>
        <v>0.14299999999999999</v>
      </c>
      <c r="S2921" s="113">
        <v>0</v>
      </c>
      <c r="T2921" s="114">
        <f>S2921*H2921</f>
        <v>0</v>
      </c>
      <c r="AR2921" s="115" t="s">
        <v>112</v>
      </c>
      <c r="AT2921" s="115" t="s">
        <v>5109</v>
      </c>
      <c r="AU2921" s="115" t="s">
        <v>66</v>
      </c>
      <c r="AY2921" s="13" t="s">
        <v>113</v>
      </c>
      <c r="BE2921" s="116">
        <f>IF(N2921="základní",J2921,0)</f>
        <v>9800</v>
      </c>
      <c r="BF2921" s="116">
        <f>IF(N2921="snížená",J2921,0)</f>
        <v>0</v>
      </c>
      <c r="BG2921" s="116">
        <f>IF(N2921="zákl. přenesená",J2921,0)</f>
        <v>0</v>
      </c>
      <c r="BH2921" s="116">
        <f>IF(N2921="sníž. přenesená",J2921,0)</f>
        <v>0</v>
      </c>
      <c r="BI2921" s="116">
        <f>IF(N2921="nulová",J2921,0)</f>
        <v>0</v>
      </c>
      <c r="BJ2921" s="13" t="s">
        <v>74</v>
      </c>
      <c r="BK2921" s="116">
        <f>ROUND(I2921*H2921,2)</f>
        <v>9800</v>
      </c>
      <c r="BL2921" s="13" t="s">
        <v>112</v>
      </c>
      <c r="BM2921" s="115" t="s">
        <v>6437</v>
      </c>
    </row>
    <row r="2922" spans="2:65" s="1" customFormat="1" ht="11.25">
      <c r="B2922" s="25"/>
      <c r="D2922" s="117" t="s">
        <v>114</v>
      </c>
      <c r="F2922" s="118" t="s">
        <v>6436</v>
      </c>
      <c r="L2922" s="25"/>
      <c r="M2922" s="119"/>
      <c r="T2922" s="46"/>
      <c r="AT2922" s="13" t="s">
        <v>114</v>
      </c>
      <c r="AU2922" s="13" t="s">
        <v>66</v>
      </c>
    </row>
    <row r="2923" spans="2:65" s="1" customFormat="1" ht="24.2" customHeight="1">
      <c r="B2923" s="104"/>
      <c r="C2923" s="120" t="s">
        <v>3310</v>
      </c>
      <c r="D2923" s="120" t="s">
        <v>5109</v>
      </c>
      <c r="E2923" s="121" t="s">
        <v>6438</v>
      </c>
      <c r="F2923" s="122" t="s">
        <v>6439</v>
      </c>
      <c r="G2923" s="123" t="s">
        <v>110</v>
      </c>
      <c r="H2923" s="124">
        <v>1</v>
      </c>
      <c r="I2923" s="125">
        <v>12300</v>
      </c>
      <c r="J2923" s="125">
        <f>ROUND(I2923*H2923,2)</f>
        <v>12300</v>
      </c>
      <c r="K2923" s="122" t="s">
        <v>111</v>
      </c>
      <c r="L2923" s="126"/>
      <c r="M2923" s="127" t="s">
        <v>3</v>
      </c>
      <c r="N2923" s="128" t="s">
        <v>37</v>
      </c>
      <c r="O2923" s="113">
        <v>0</v>
      </c>
      <c r="P2923" s="113">
        <f>O2923*H2923</f>
        <v>0</v>
      </c>
      <c r="Q2923" s="113">
        <v>0.14299999999999999</v>
      </c>
      <c r="R2923" s="113">
        <f>Q2923*H2923</f>
        <v>0.14299999999999999</v>
      </c>
      <c r="S2923" s="113">
        <v>0</v>
      </c>
      <c r="T2923" s="114">
        <f>S2923*H2923</f>
        <v>0</v>
      </c>
      <c r="AR2923" s="115" t="s">
        <v>112</v>
      </c>
      <c r="AT2923" s="115" t="s">
        <v>5109</v>
      </c>
      <c r="AU2923" s="115" t="s">
        <v>66</v>
      </c>
      <c r="AY2923" s="13" t="s">
        <v>113</v>
      </c>
      <c r="BE2923" s="116">
        <f>IF(N2923="základní",J2923,0)</f>
        <v>12300</v>
      </c>
      <c r="BF2923" s="116">
        <f>IF(N2923="snížená",J2923,0)</f>
        <v>0</v>
      </c>
      <c r="BG2923" s="116">
        <f>IF(N2923="zákl. přenesená",J2923,0)</f>
        <v>0</v>
      </c>
      <c r="BH2923" s="116">
        <f>IF(N2923="sníž. přenesená",J2923,0)</f>
        <v>0</v>
      </c>
      <c r="BI2923" s="116">
        <f>IF(N2923="nulová",J2923,0)</f>
        <v>0</v>
      </c>
      <c r="BJ2923" s="13" t="s">
        <v>74</v>
      </c>
      <c r="BK2923" s="116">
        <f>ROUND(I2923*H2923,2)</f>
        <v>12300</v>
      </c>
      <c r="BL2923" s="13" t="s">
        <v>112</v>
      </c>
      <c r="BM2923" s="115" t="s">
        <v>6440</v>
      </c>
    </row>
    <row r="2924" spans="2:65" s="1" customFormat="1" ht="11.25">
      <c r="B2924" s="25"/>
      <c r="D2924" s="117" t="s">
        <v>114</v>
      </c>
      <c r="F2924" s="118" t="s">
        <v>6439</v>
      </c>
      <c r="L2924" s="25"/>
      <c r="M2924" s="119"/>
      <c r="T2924" s="46"/>
      <c r="AT2924" s="13" t="s">
        <v>114</v>
      </c>
      <c r="AU2924" s="13" t="s">
        <v>66</v>
      </c>
    </row>
    <row r="2925" spans="2:65" s="1" customFormat="1" ht="24.2" customHeight="1">
      <c r="B2925" s="104"/>
      <c r="C2925" s="120" t="s">
        <v>6441</v>
      </c>
      <c r="D2925" s="120" t="s">
        <v>5109</v>
      </c>
      <c r="E2925" s="121" t="s">
        <v>6442</v>
      </c>
      <c r="F2925" s="122" t="s">
        <v>6443</v>
      </c>
      <c r="G2925" s="123" t="s">
        <v>110</v>
      </c>
      <c r="H2925" s="124">
        <v>1</v>
      </c>
      <c r="I2925" s="125">
        <v>12300</v>
      </c>
      <c r="J2925" s="125">
        <f>ROUND(I2925*H2925,2)</f>
        <v>12300</v>
      </c>
      <c r="K2925" s="122" t="s">
        <v>111</v>
      </c>
      <c r="L2925" s="126"/>
      <c r="M2925" s="127" t="s">
        <v>3</v>
      </c>
      <c r="N2925" s="128" t="s">
        <v>37</v>
      </c>
      <c r="O2925" s="113">
        <v>0</v>
      </c>
      <c r="P2925" s="113">
        <f>O2925*H2925</f>
        <v>0</v>
      </c>
      <c r="Q2925" s="113">
        <v>0.14299999999999999</v>
      </c>
      <c r="R2925" s="113">
        <f>Q2925*H2925</f>
        <v>0.14299999999999999</v>
      </c>
      <c r="S2925" s="113">
        <v>0</v>
      </c>
      <c r="T2925" s="114">
        <f>S2925*H2925</f>
        <v>0</v>
      </c>
      <c r="AR2925" s="115" t="s">
        <v>112</v>
      </c>
      <c r="AT2925" s="115" t="s">
        <v>5109</v>
      </c>
      <c r="AU2925" s="115" t="s">
        <v>66</v>
      </c>
      <c r="AY2925" s="13" t="s">
        <v>113</v>
      </c>
      <c r="BE2925" s="116">
        <f>IF(N2925="základní",J2925,0)</f>
        <v>12300</v>
      </c>
      <c r="BF2925" s="116">
        <f>IF(N2925="snížená",J2925,0)</f>
        <v>0</v>
      </c>
      <c r="BG2925" s="116">
        <f>IF(N2925="zákl. přenesená",J2925,0)</f>
        <v>0</v>
      </c>
      <c r="BH2925" s="116">
        <f>IF(N2925="sníž. přenesená",J2925,0)</f>
        <v>0</v>
      </c>
      <c r="BI2925" s="116">
        <f>IF(N2925="nulová",J2925,0)</f>
        <v>0</v>
      </c>
      <c r="BJ2925" s="13" t="s">
        <v>74</v>
      </c>
      <c r="BK2925" s="116">
        <f>ROUND(I2925*H2925,2)</f>
        <v>12300</v>
      </c>
      <c r="BL2925" s="13" t="s">
        <v>112</v>
      </c>
      <c r="BM2925" s="115" t="s">
        <v>6444</v>
      </c>
    </row>
    <row r="2926" spans="2:65" s="1" customFormat="1" ht="11.25">
      <c r="B2926" s="25"/>
      <c r="D2926" s="117" t="s">
        <v>114</v>
      </c>
      <c r="F2926" s="118" t="s">
        <v>6443</v>
      </c>
      <c r="L2926" s="25"/>
      <c r="M2926" s="119"/>
      <c r="T2926" s="46"/>
      <c r="AT2926" s="13" t="s">
        <v>114</v>
      </c>
      <c r="AU2926" s="13" t="s">
        <v>66</v>
      </c>
    </row>
    <row r="2927" spans="2:65" s="1" customFormat="1" ht="24.2" customHeight="1">
      <c r="B2927" s="104"/>
      <c r="C2927" s="120" t="s">
        <v>3314</v>
      </c>
      <c r="D2927" s="120" t="s">
        <v>5109</v>
      </c>
      <c r="E2927" s="121" t="s">
        <v>6445</v>
      </c>
      <c r="F2927" s="122" t="s">
        <v>6446</v>
      </c>
      <c r="G2927" s="123" t="s">
        <v>110</v>
      </c>
      <c r="H2927" s="124">
        <v>2</v>
      </c>
      <c r="I2927" s="125">
        <v>2540</v>
      </c>
      <c r="J2927" s="125">
        <f>ROUND(I2927*H2927,2)</f>
        <v>5080</v>
      </c>
      <c r="K2927" s="122" t="s">
        <v>111</v>
      </c>
      <c r="L2927" s="126"/>
      <c r="M2927" s="127" t="s">
        <v>3</v>
      </c>
      <c r="N2927" s="128" t="s">
        <v>37</v>
      </c>
      <c r="O2927" s="113">
        <v>0</v>
      </c>
      <c r="P2927" s="113">
        <f>O2927*H2927</f>
        <v>0</v>
      </c>
      <c r="Q2927" s="113">
        <v>0.27</v>
      </c>
      <c r="R2927" s="113">
        <f>Q2927*H2927</f>
        <v>0.54</v>
      </c>
      <c r="S2927" s="113">
        <v>0</v>
      </c>
      <c r="T2927" s="114">
        <f>S2927*H2927</f>
        <v>0</v>
      </c>
      <c r="AR2927" s="115" t="s">
        <v>112</v>
      </c>
      <c r="AT2927" s="115" t="s">
        <v>5109</v>
      </c>
      <c r="AU2927" s="115" t="s">
        <v>66</v>
      </c>
      <c r="AY2927" s="13" t="s">
        <v>113</v>
      </c>
      <c r="BE2927" s="116">
        <f>IF(N2927="základní",J2927,0)</f>
        <v>5080</v>
      </c>
      <c r="BF2927" s="116">
        <f>IF(N2927="snížená",J2927,0)</f>
        <v>0</v>
      </c>
      <c r="BG2927" s="116">
        <f>IF(N2927="zákl. přenesená",J2927,0)</f>
        <v>0</v>
      </c>
      <c r="BH2927" s="116">
        <f>IF(N2927="sníž. přenesená",J2927,0)</f>
        <v>0</v>
      </c>
      <c r="BI2927" s="116">
        <f>IF(N2927="nulová",J2927,0)</f>
        <v>0</v>
      </c>
      <c r="BJ2927" s="13" t="s">
        <v>74</v>
      </c>
      <c r="BK2927" s="116">
        <f>ROUND(I2927*H2927,2)</f>
        <v>5080</v>
      </c>
      <c r="BL2927" s="13" t="s">
        <v>112</v>
      </c>
      <c r="BM2927" s="115" t="s">
        <v>6447</v>
      </c>
    </row>
    <row r="2928" spans="2:65" s="1" customFormat="1" ht="11.25">
      <c r="B2928" s="25"/>
      <c r="D2928" s="117" t="s">
        <v>114</v>
      </c>
      <c r="F2928" s="118" t="s">
        <v>6446</v>
      </c>
      <c r="L2928" s="25"/>
      <c r="M2928" s="119"/>
      <c r="T2928" s="46"/>
      <c r="AT2928" s="13" t="s">
        <v>114</v>
      </c>
      <c r="AU2928" s="13" t="s">
        <v>66</v>
      </c>
    </row>
    <row r="2929" spans="2:65" s="1" customFormat="1" ht="24.2" customHeight="1">
      <c r="B2929" s="104"/>
      <c r="C2929" s="120" t="s">
        <v>6448</v>
      </c>
      <c r="D2929" s="120" t="s">
        <v>5109</v>
      </c>
      <c r="E2929" s="121" t="s">
        <v>6449</v>
      </c>
      <c r="F2929" s="122" t="s">
        <v>6450</v>
      </c>
      <c r="G2929" s="123" t="s">
        <v>110</v>
      </c>
      <c r="H2929" s="124">
        <v>2</v>
      </c>
      <c r="I2929" s="125">
        <v>3030</v>
      </c>
      <c r="J2929" s="125">
        <f>ROUND(I2929*H2929,2)</f>
        <v>6060</v>
      </c>
      <c r="K2929" s="122" t="s">
        <v>111</v>
      </c>
      <c r="L2929" s="126"/>
      <c r="M2929" s="127" t="s">
        <v>3</v>
      </c>
      <c r="N2929" s="128" t="s">
        <v>37</v>
      </c>
      <c r="O2929" s="113">
        <v>0</v>
      </c>
      <c r="P2929" s="113">
        <f>O2929*H2929</f>
        <v>0</v>
      </c>
      <c r="Q2929" s="113">
        <v>0.32705000000000001</v>
      </c>
      <c r="R2929" s="113">
        <f>Q2929*H2929</f>
        <v>0.65410000000000001</v>
      </c>
      <c r="S2929" s="113">
        <v>0</v>
      </c>
      <c r="T2929" s="114">
        <f>S2929*H2929</f>
        <v>0</v>
      </c>
      <c r="AR2929" s="115" t="s">
        <v>112</v>
      </c>
      <c r="AT2929" s="115" t="s">
        <v>5109</v>
      </c>
      <c r="AU2929" s="115" t="s">
        <v>66</v>
      </c>
      <c r="AY2929" s="13" t="s">
        <v>113</v>
      </c>
      <c r="BE2929" s="116">
        <f>IF(N2929="základní",J2929,0)</f>
        <v>6060</v>
      </c>
      <c r="BF2929" s="116">
        <f>IF(N2929="snížená",J2929,0)</f>
        <v>0</v>
      </c>
      <c r="BG2929" s="116">
        <f>IF(N2929="zákl. přenesená",J2929,0)</f>
        <v>0</v>
      </c>
      <c r="BH2929" s="116">
        <f>IF(N2929="sníž. přenesená",J2929,0)</f>
        <v>0</v>
      </c>
      <c r="BI2929" s="116">
        <f>IF(N2929="nulová",J2929,0)</f>
        <v>0</v>
      </c>
      <c r="BJ2929" s="13" t="s">
        <v>74</v>
      </c>
      <c r="BK2929" s="116">
        <f>ROUND(I2929*H2929,2)</f>
        <v>6060</v>
      </c>
      <c r="BL2929" s="13" t="s">
        <v>112</v>
      </c>
      <c r="BM2929" s="115" t="s">
        <v>6451</v>
      </c>
    </row>
    <row r="2930" spans="2:65" s="1" customFormat="1" ht="19.5">
      <c r="B2930" s="25"/>
      <c r="D2930" s="117" t="s">
        <v>114</v>
      </c>
      <c r="F2930" s="118" t="s">
        <v>6450</v>
      </c>
      <c r="L2930" s="25"/>
      <c r="M2930" s="119"/>
      <c r="T2930" s="46"/>
      <c r="AT2930" s="13" t="s">
        <v>114</v>
      </c>
      <c r="AU2930" s="13" t="s">
        <v>66</v>
      </c>
    </row>
    <row r="2931" spans="2:65" s="1" customFormat="1" ht="24.2" customHeight="1">
      <c r="B2931" s="104"/>
      <c r="C2931" s="120" t="s">
        <v>3319</v>
      </c>
      <c r="D2931" s="120" t="s">
        <v>5109</v>
      </c>
      <c r="E2931" s="121" t="s">
        <v>6452</v>
      </c>
      <c r="F2931" s="122" t="s">
        <v>6453</v>
      </c>
      <c r="G2931" s="123" t="s">
        <v>110</v>
      </c>
      <c r="H2931" s="124">
        <v>2</v>
      </c>
      <c r="I2931" s="125">
        <v>3030</v>
      </c>
      <c r="J2931" s="125">
        <f>ROUND(I2931*H2931,2)</f>
        <v>6060</v>
      </c>
      <c r="K2931" s="122" t="s">
        <v>111</v>
      </c>
      <c r="L2931" s="126"/>
      <c r="M2931" s="127" t="s">
        <v>3</v>
      </c>
      <c r="N2931" s="128" t="s">
        <v>37</v>
      </c>
      <c r="O2931" s="113">
        <v>0</v>
      </c>
      <c r="P2931" s="113">
        <f>O2931*H2931</f>
        <v>0</v>
      </c>
      <c r="Q2931" s="113">
        <v>0.32700000000000001</v>
      </c>
      <c r="R2931" s="113">
        <f>Q2931*H2931</f>
        <v>0.65400000000000003</v>
      </c>
      <c r="S2931" s="113">
        <v>0</v>
      </c>
      <c r="T2931" s="114">
        <f>S2931*H2931</f>
        <v>0</v>
      </c>
      <c r="AR2931" s="115" t="s">
        <v>112</v>
      </c>
      <c r="AT2931" s="115" t="s">
        <v>5109</v>
      </c>
      <c r="AU2931" s="115" t="s">
        <v>66</v>
      </c>
      <c r="AY2931" s="13" t="s">
        <v>113</v>
      </c>
      <c r="BE2931" s="116">
        <f>IF(N2931="základní",J2931,0)</f>
        <v>6060</v>
      </c>
      <c r="BF2931" s="116">
        <f>IF(N2931="snížená",J2931,0)</f>
        <v>0</v>
      </c>
      <c r="BG2931" s="116">
        <f>IF(N2931="zákl. přenesená",J2931,0)</f>
        <v>0</v>
      </c>
      <c r="BH2931" s="116">
        <f>IF(N2931="sníž. přenesená",J2931,0)</f>
        <v>0</v>
      </c>
      <c r="BI2931" s="116">
        <f>IF(N2931="nulová",J2931,0)</f>
        <v>0</v>
      </c>
      <c r="BJ2931" s="13" t="s">
        <v>74</v>
      </c>
      <c r="BK2931" s="116">
        <f>ROUND(I2931*H2931,2)</f>
        <v>6060</v>
      </c>
      <c r="BL2931" s="13" t="s">
        <v>112</v>
      </c>
      <c r="BM2931" s="115" t="s">
        <v>6454</v>
      </c>
    </row>
    <row r="2932" spans="2:65" s="1" customFormat="1" ht="19.5">
      <c r="B2932" s="25"/>
      <c r="D2932" s="117" t="s">
        <v>114</v>
      </c>
      <c r="F2932" s="118" t="s">
        <v>6453</v>
      </c>
      <c r="L2932" s="25"/>
      <c r="M2932" s="119"/>
      <c r="T2932" s="46"/>
      <c r="AT2932" s="13" t="s">
        <v>114</v>
      </c>
      <c r="AU2932" s="13" t="s">
        <v>66</v>
      </c>
    </row>
    <row r="2933" spans="2:65" s="1" customFormat="1" ht="24.2" customHeight="1">
      <c r="B2933" s="104"/>
      <c r="C2933" s="120" t="s">
        <v>6455</v>
      </c>
      <c r="D2933" s="120" t="s">
        <v>5109</v>
      </c>
      <c r="E2933" s="121" t="s">
        <v>6456</v>
      </c>
      <c r="F2933" s="122" t="s">
        <v>6457</v>
      </c>
      <c r="G2933" s="123" t="s">
        <v>110</v>
      </c>
      <c r="H2933" s="124">
        <v>2</v>
      </c>
      <c r="I2933" s="125">
        <v>2870</v>
      </c>
      <c r="J2933" s="125">
        <f>ROUND(I2933*H2933,2)</f>
        <v>5740</v>
      </c>
      <c r="K2933" s="122" t="s">
        <v>111</v>
      </c>
      <c r="L2933" s="126"/>
      <c r="M2933" s="127" t="s">
        <v>3</v>
      </c>
      <c r="N2933" s="128" t="s">
        <v>37</v>
      </c>
      <c r="O2933" s="113">
        <v>0</v>
      </c>
      <c r="P2933" s="113">
        <f>O2933*H2933</f>
        <v>0</v>
      </c>
      <c r="Q2933" s="113">
        <v>0.27500000000000002</v>
      </c>
      <c r="R2933" s="113">
        <f>Q2933*H2933</f>
        <v>0.55000000000000004</v>
      </c>
      <c r="S2933" s="113">
        <v>0</v>
      </c>
      <c r="T2933" s="114">
        <f>S2933*H2933</f>
        <v>0</v>
      </c>
      <c r="AR2933" s="115" t="s">
        <v>112</v>
      </c>
      <c r="AT2933" s="115" t="s">
        <v>5109</v>
      </c>
      <c r="AU2933" s="115" t="s">
        <v>66</v>
      </c>
      <c r="AY2933" s="13" t="s">
        <v>113</v>
      </c>
      <c r="BE2933" s="116">
        <f>IF(N2933="základní",J2933,0)</f>
        <v>5740</v>
      </c>
      <c r="BF2933" s="116">
        <f>IF(N2933="snížená",J2933,0)</f>
        <v>0</v>
      </c>
      <c r="BG2933" s="116">
        <f>IF(N2933="zákl. přenesená",J2933,0)</f>
        <v>0</v>
      </c>
      <c r="BH2933" s="116">
        <f>IF(N2933="sníž. přenesená",J2933,0)</f>
        <v>0</v>
      </c>
      <c r="BI2933" s="116">
        <f>IF(N2933="nulová",J2933,0)</f>
        <v>0</v>
      </c>
      <c r="BJ2933" s="13" t="s">
        <v>74</v>
      </c>
      <c r="BK2933" s="116">
        <f>ROUND(I2933*H2933,2)</f>
        <v>5740</v>
      </c>
      <c r="BL2933" s="13" t="s">
        <v>112</v>
      </c>
      <c r="BM2933" s="115" t="s">
        <v>6458</v>
      </c>
    </row>
    <row r="2934" spans="2:65" s="1" customFormat="1" ht="19.5">
      <c r="B2934" s="25"/>
      <c r="D2934" s="117" t="s">
        <v>114</v>
      </c>
      <c r="F2934" s="118" t="s">
        <v>6457</v>
      </c>
      <c r="L2934" s="25"/>
      <c r="M2934" s="119"/>
      <c r="T2934" s="46"/>
      <c r="AT2934" s="13" t="s">
        <v>114</v>
      </c>
      <c r="AU2934" s="13" t="s">
        <v>66</v>
      </c>
    </row>
    <row r="2935" spans="2:65" s="1" customFormat="1" ht="16.5" customHeight="1">
      <c r="B2935" s="104"/>
      <c r="C2935" s="120" t="s">
        <v>3323</v>
      </c>
      <c r="D2935" s="120" t="s">
        <v>5109</v>
      </c>
      <c r="E2935" s="121" t="s">
        <v>6459</v>
      </c>
      <c r="F2935" s="122" t="s">
        <v>6460</v>
      </c>
      <c r="G2935" s="123" t="s">
        <v>110</v>
      </c>
      <c r="H2935" s="124">
        <v>10</v>
      </c>
      <c r="I2935" s="125">
        <v>98400</v>
      </c>
      <c r="J2935" s="125">
        <f>ROUND(I2935*H2935,2)</f>
        <v>984000</v>
      </c>
      <c r="K2935" s="122" t="s">
        <v>111</v>
      </c>
      <c r="L2935" s="126"/>
      <c r="M2935" s="127" t="s">
        <v>3</v>
      </c>
      <c r="N2935" s="128" t="s">
        <v>37</v>
      </c>
      <c r="O2935" s="113">
        <v>0</v>
      </c>
      <c r="P2935" s="113">
        <f>O2935*H2935</f>
        <v>0</v>
      </c>
      <c r="Q2935" s="113">
        <v>0.65</v>
      </c>
      <c r="R2935" s="113">
        <f>Q2935*H2935</f>
        <v>6.5</v>
      </c>
      <c r="S2935" s="113">
        <v>0</v>
      </c>
      <c r="T2935" s="114">
        <f>S2935*H2935</f>
        <v>0</v>
      </c>
      <c r="AR2935" s="115" t="s">
        <v>112</v>
      </c>
      <c r="AT2935" s="115" t="s">
        <v>5109</v>
      </c>
      <c r="AU2935" s="115" t="s">
        <v>66</v>
      </c>
      <c r="AY2935" s="13" t="s">
        <v>113</v>
      </c>
      <c r="BE2935" s="116">
        <f>IF(N2935="základní",J2935,0)</f>
        <v>984000</v>
      </c>
      <c r="BF2935" s="116">
        <f>IF(N2935="snížená",J2935,0)</f>
        <v>0</v>
      </c>
      <c r="BG2935" s="116">
        <f>IF(N2935="zákl. přenesená",J2935,0)</f>
        <v>0</v>
      </c>
      <c r="BH2935" s="116">
        <f>IF(N2935="sníž. přenesená",J2935,0)</f>
        <v>0</v>
      </c>
      <c r="BI2935" s="116">
        <f>IF(N2935="nulová",J2935,0)</f>
        <v>0</v>
      </c>
      <c r="BJ2935" s="13" t="s">
        <v>74</v>
      </c>
      <c r="BK2935" s="116">
        <f>ROUND(I2935*H2935,2)</f>
        <v>984000</v>
      </c>
      <c r="BL2935" s="13" t="s">
        <v>112</v>
      </c>
      <c r="BM2935" s="115" t="s">
        <v>6461</v>
      </c>
    </row>
    <row r="2936" spans="2:65" s="1" customFormat="1" ht="11.25">
      <c r="B2936" s="25"/>
      <c r="D2936" s="117" t="s">
        <v>114</v>
      </c>
      <c r="F2936" s="118" t="s">
        <v>6460</v>
      </c>
      <c r="L2936" s="25"/>
      <c r="M2936" s="119"/>
      <c r="T2936" s="46"/>
      <c r="AT2936" s="13" t="s">
        <v>114</v>
      </c>
      <c r="AU2936" s="13" t="s">
        <v>66</v>
      </c>
    </row>
    <row r="2937" spans="2:65" s="1" customFormat="1" ht="16.5" customHeight="1">
      <c r="B2937" s="104"/>
      <c r="C2937" s="120" t="s">
        <v>6462</v>
      </c>
      <c r="D2937" s="120" t="s">
        <v>5109</v>
      </c>
      <c r="E2937" s="121" t="s">
        <v>6463</v>
      </c>
      <c r="F2937" s="122" t="s">
        <v>6464</v>
      </c>
      <c r="G2937" s="123" t="s">
        <v>110</v>
      </c>
      <c r="H2937" s="124">
        <v>1</v>
      </c>
      <c r="I2937" s="125">
        <v>86500</v>
      </c>
      <c r="J2937" s="125">
        <f>ROUND(I2937*H2937,2)</f>
        <v>86500</v>
      </c>
      <c r="K2937" s="122" t="s">
        <v>111</v>
      </c>
      <c r="L2937" s="126"/>
      <c r="M2937" s="127" t="s">
        <v>3</v>
      </c>
      <c r="N2937" s="128" t="s">
        <v>37</v>
      </c>
      <c r="O2937" s="113">
        <v>0</v>
      </c>
      <c r="P2937" s="113">
        <f>O2937*H2937</f>
        <v>0</v>
      </c>
      <c r="Q2937" s="113">
        <v>0.45</v>
      </c>
      <c r="R2937" s="113">
        <f>Q2937*H2937</f>
        <v>0.45</v>
      </c>
      <c r="S2937" s="113">
        <v>0</v>
      </c>
      <c r="T2937" s="114">
        <f>S2937*H2937</f>
        <v>0</v>
      </c>
      <c r="AR2937" s="115" t="s">
        <v>112</v>
      </c>
      <c r="AT2937" s="115" t="s">
        <v>5109</v>
      </c>
      <c r="AU2937" s="115" t="s">
        <v>66</v>
      </c>
      <c r="AY2937" s="13" t="s">
        <v>113</v>
      </c>
      <c r="BE2937" s="116">
        <f>IF(N2937="základní",J2937,0)</f>
        <v>86500</v>
      </c>
      <c r="BF2937" s="116">
        <f>IF(N2937="snížená",J2937,0)</f>
        <v>0</v>
      </c>
      <c r="BG2937" s="116">
        <f>IF(N2937="zákl. přenesená",J2937,0)</f>
        <v>0</v>
      </c>
      <c r="BH2937" s="116">
        <f>IF(N2937="sníž. přenesená",J2937,0)</f>
        <v>0</v>
      </c>
      <c r="BI2937" s="116">
        <f>IF(N2937="nulová",J2937,0)</f>
        <v>0</v>
      </c>
      <c r="BJ2937" s="13" t="s">
        <v>74</v>
      </c>
      <c r="BK2937" s="116">
        <f>ROUND(I2937*H2937,2)</f>
        <v>86500</v>
      </c>
      <c r="BL2937" s="13" t="s">
        <v>112</v>
      </c>
      <c r="BM2937" s="115" t="s">
        <v>6465</v>
      </c>
    </row>
    <row r="2938" spans="2:65" s="1" customFormat="1" ht="11.25">
      <c r="B2938" s="25"/>
      <c r="D2938" s="117" t="s">
        <v>114</v>
      </c>
      <c r="F2938" s="118" t="s">
        <v>6464</v>
      </c>
      <c r="L2938" s="25"/>
      <c r="M2938" s="119"/>
      <c r="T2938" s="46"/>
      <c r="AT2938" s="13" t="s">
        <v>114</v>
      </c>
      <c r="AU2938" s="13" t="s">
        <v>66</v>
      </c>
    </row>
    <row r="2939" spans="2:65" s="1" customFormat="1" ht="16.5" customHeight="1">
      <c r="B2939" s="104"/>
      <c r="C2939" s="120" t="s">
        <v>3328</v>
      </c>
      <c r="D2939" s="120" t="s">
        <v>5109</v>
      </c>
      <c r="E2939" s="121" t="s">
        <v>6466</v>
      </c>
      <c r="F2939" s="122" t="s">
        <v>6467</v>
      </c>
      <c r="G2939" s="123" t="s">
        <v>110</v>
      </c>
      <c r="H2939" s="124">
        <v>1</v>
      </c>
      <c r="I2939" s="125">
        <v>71500</v>
      </c>
      <c r="J2939" s="125">
        <f>ROUND(I2939*H2939,2)</f>
        <v>71500</v>
      </c>
      <c r="K2939" s="122" t="s">
        <v>111</v>
      </c>
      <c r="L2939" s="126"/>
      <c r="M2939" s="127" t="s">
        <v>3</v>
      </c>
      <c r="N2939" s="128" t="s">
        <v>37</v>
      </c>
      <c r="O2939" s="113">
        <v>0</v>
      </c>
      <c r="P2939" s="113">
        <f>O2939*H2939</f>
        <v>0</v>
      </c>
      <c r="Q2939" s="113">
        <v>0.55000000000000004</v>
      </c>
      <c r="R2939" s="113">
        <f>Q2939*H2939</f>
        <v>0.55000000000000004</v>
      </c>
      <c r="S2939" s="113">
        <v>0</v>
      </c>
      <c r="T2939" s="114">
        <f>S2939*H2939</f>
        <v>0</v>
      </c>
      <c r="AR2939" s="115" t="s">
        <v>112</v>
      </c>
      <c r="AT2939" s="115" t="s">
        <v>5109</v>
      </c>
      <c r="AU2939" s="115" t="s">
        <v>66</v>
      </c>
      <c r="AY2939" s="13" t="s">
        <v>113</v>
      </c>
      <c r="BE2939" s="116">
        <f>IF(N2939="základní",J2939,0)</f>
        <v>71500</v>
      </c>
      <c r="BF2939" s="116">
        <f>IF(N2939="snížená",J2939,0)</f>
        <v>0</v>
      </c>
      <c r="BG2939" s="116">
        <f>IF(N2939="zákl. přenesená",J2939,0)</f>
        <v>0</v>
      </c>
      <c r="BH2939" s="116">
        <f>IF(N2939="sníž. přenesená",J2939,0)</f>
        <v>0</v>
      </c>
      <c r="BI2939" s="116">
        <f>IF(N2939="nulová",J2939,0)</f>
        <v>0</v>
      </c>
      <c r="BJ2939" s="13" t="s">
        <v>74</v>
      </c>
      <c r="BK2939" s="116">
        <f>ROUND(I2939*H2939,2)</f>
        <v>71500</v>
      </c>
      <c r="BL2939" s="13" t="s">
        <v>112</v>
      </c>
      <c r="BM2939" s="115" t="s">
        <v>6468</v>
      </c>
    </row>
    <row r="2940" spans="2:65" s="1" customFormat="1" ht="11.25">
      <c r="B2940" s="25"/>
      <c r="D2940" s="117" t="s">
        <v>114</v>
      </c>
      <c r="F2940" s="118" t="s">
        <v>6467</v>
      </c>
      <c r="L2940" s="25"/>
      <c r="M2940" s="119"/>
      <c r="T2940" s="46"/>
      <c r="AT2940" s="13" t="s">
        <v>114</v>
      </c>
      <c r="AU2940" s="13" t="s">
        <v>66</v>
      </c>
    </row>
    <row r="2941" spans="2:65" s="1" customFormat="1" ht="16.5" customHeight="1">
      <c r="B2941" s="104"/>
      <c r="C2941" s="120" t="s">
        <v>6469</v>
      </c>
      <c r="D2941" s="120" t="s">
        <v>5109</v>
      </c>
      <c r="E2941" s="121" t="s">
        <v>6470</v>
      </c>
      <c r="F2941" s="122" t="s">
        <v>6471</v>
      </c>
      <c r="G2941" s="123" t="s">
        <v>110</v>
      </c>
      <c r="H2941" s="124">
        <v>1</v>
      </c>
      <c r="I2941" s="125">
        <v>64400</v>
      </c>
      <c r="J2941" s="125">
        <f>ROUND(I2941*H2941,2)</f>
        <v>64400</v>
      </c>
      <c r="K2941" s="122" t="s">
        <v>111</v>
      </c>
      <c r="L2941" s="126"/>
      <c r="M2941" s="127" t="s">
        <v>3</v>
      </c>
      <c r="N2941" s="128" t="s">
        <v>37</v>
      </c>
      <c r="O2941" s="113">
        <v>0</v>
      </c>
      <c r="P2941" s="113">
        <f>O2941*H2941</f>
        <v>0</v>
      </c>
      <c r="Q2941" s="113">
        <v>0.48</v>
      </c>
      <c r="R2941" s="113">
        <f>Q2941*H2941</f>
        <v>0.48</v>
      </c>
      <c r="S2941" s="113">
        <v>0</v>
      </c>
      <c r="T2941" s="114">
        <f>S2941*H2941</f>
        <v>0</v>
      </c>
      <c r="AR2941" s="115" t="s">
        <v>112</v>
      </c>
      <c r="AT2941" s="115" t="s">
        <v>5109</v>
      </c>
      <c r="AU2941" s="115" t="s">
        <v>66</v>
      </c>
      <c r="AY2941" s="13" t="s">
        <v>113</v>
      </c>
      <c r="BE2941" s="116">
        <f>IF(N2941="základní",J2941,0)</f>
        <v>64400</v>
      </c>
      <c r="BF2941" s="116">
        <f>IF(N2941="snížená",J2941,0)</f>
        <v>0</v>
      </c>
      <c r="BG2941" s="116">
        <f>IF(N2941="zákl. přenesená",J2941,0)</f>
        <v>0</v>
      </c>
      <c r="BH2941" s="116">
        <f>IF(N2941="sníž. přenesená",J2941,0)</f>
        <v>0</v>
      </c>
      <c r="BI2941" s="116">
        <f>IF(N2941="nulová",J2941,0)</f>
        <v>0</v>
      </c>
      <c r="BJ2941" s="13" t="s">
        <v>74</v>
      </c>
      <c r="BK2941" s="116">
        <f>ROUND(I2941*H2941,2)</f>
        <v>64400</v>
      </c>
      <c r="BL2941" s="13" t="s">
        <v>112</v>
      </c>
      <c r="BM2941" s="115" t="s">
        <v>6472</v>
      </c>
    </row>
    <row r="2942" spans="2:65" s="1" customFormat="1" ht="11.25">
      <c r="B2942" s="25"/>
      <c r="D2942" s="117" t="s">
        <v>114</v>
      </c>
      <c r="F2942" s="118" t="s">
        <v>6471</v>
      </c>
      <c r="L2942" s="25"/>
      <c r="M2942" s="119"/>
      <c r="T2942" s="46"/>
      <c r="AT2942" s="13" t="s">
        <v>114</v>
      </c>
      <c r="AU2942" s="13" t="s">
        <v>66</v>
      </c>
    </row>
    <row r="2943" spans="2:65" s="1" customFormat="1" ht="16.5" customHeight="1">
      <c r="B2943" s="104"/>
      <c r="C2943" s="120" t="s">
        <v>3332</v>
      </c>
      <c r="D2943" s="120" t="s">
        <v>5109</v>
      </c>
      <c r="E2943" s="121" t="s">
        <v>6473</v>
      </c>
      <c r="F2943" s="122" t="s">
        <v>6474</v>
      </c>
      <c r="G2943" s="123" t="s">
        <v>110</v>
      </c>
      <c r="H2943" s="124">
        <v>2</v>
      </c>
      <c r="I2943" s="125">
        <v>0</v>
      </c>
      <c r="J2943" s="125">
        <f>ROUND(I2943*H2943,2)</f>
        <v>0</v>
      </c>
      <c r="K2943" s="122" t="s">
        <v>111</v>
      </c>
      <c r="L2943" s="126"/>
      <c r="M2943" s="127" t="s">
        <v>3</v>
      </c>
      <c r="N2943" s="128" t="s">
        <v>37</v>
      </c>
      <c r="O2943" s="113">
        <v>0</v>
      </c>
      <c r="P2943" s="113">
        <f>O2943*H2943</f>
        <v>0</v>
      </c>
      <c r="Q2943" s="113">
        <v>0</v>
      </c>
      <c r="R2943" s="113">
        <f>Q2943*H2943</f>
        <v>0</v>
      </c>
      <c r="S2943" s="113">
        <v>0</v>
      </c>
      <c r="T2943" s="114">
        <f>S2943*H2943</f>
        <v>0</v>
      </c>
      <c r="AR2943" s="115" t="s">
        <v>112</v>
      </c>
      <c r="AT2943" s="115" t="s">
        <v>5109</v>
      </c>
      <c r="AU2943" s="115" t="s">
        <v>66</v>
      </c>
      <c r="AY2943" s="13" t="s">
        <v>113</v>
      </c>
      <c r="BE2943" s="116">
        <f>IF(N2943="základní",J2943,0)</f>
        <v>0</v>
      </c>
      <c r="BF2943" s="116">
        <f>IF(N2943="snížená",J2943,0)</f>
        <v>0</v>
      </c>
      <c r="BG2943" s="116">
        <f>IF(N2943="zákl. přenesená",J2943,0)</f>
        <v>0</v>
      </c>
      <c r="BH2943" s="116">
        <f>IF(N2943="sníž. přenesená",J2943,0)</f>
        <v>0</v>
      </c>
      <c r="BI2943" s="116">
        <f>IF(N2943="nulová",J2943,0)</f>
        <v>0</v>
      </c>
      <c r="BJ2943" s="13" t="s">
        <v>74</v>
      </c>
      <c r="BK2943" s="116">
        <f>ROUND(I2943*H2943,2)</f>
        <v>0</v>
      </c>
      <c r="BL2943" s="13" t="s">
        <v>112</v>
      </c>
      <c r="BM2943" s="115" t="s">
        <v>6475</v>
      </c>
    </row>
    <row r="2944" spans="2:65" s="1" customFormat="1" ht="11.25">
      <c r="B2944" s="25"/>
      <c r="D2944" s="117" t="s">
        <v>114</v>
      </c>
      <c r="F2944" s="118" t="s">
        <v>6474</v>
      </c>
      <c r="L2944" s="25"/>
      <c r="M2944" s="119"/>
      <c r="T2944" s="46"/>
      <c r="AT2944" s="13" t="s">
        <v>114</v>
      </c>
      <c r="AU2944" s="13" t="s">
        <v>66</v>
      </c>
    </row>
    <row r="2945" spans="2:65" s="1" customFormat="1" ht="16.5" customHeight="1">
      <c r="B2945" s="104"/>
      <c r="C2945" s="120" t="s">
        <v>6476</v>
      </c>
      <c r="D2945" s="120" t="s">
        <v>5109</v>
      </c>
      <c r="E2945" s="121" t="s">
        <v>6477</v>
      </c>
      <c r="F2945" s="122" t="s">
        <v>6478</v>
      </c>
      <c r="G2945" s="123" t="s">
        <v>124</v>
      </c>
      <c r="H2945" s="124">
        <v>200</v>
      </c>
      <c r="I2945" s="125">
        <v>1650</v>
      </c>
      <c r="J2945" s="125">
        <f>ROUND(I2945*H2945,2)</f>
        <v>330000</v>
      </c>
      <c r="K2945" s="122" t="s">
        <v>111</v>
      </c>
      <c r="L2945" s="126"/>
      <c r="M2945" s="127" t="s">
        <v>3</v>
      </c>
      <c r="N2945" s="128" t="s">
        <v>37</v>
      </c>
      <c r="O2945" s="113">
        <v>0</v>
      </c>
      <c r="P2945" s="113">
        <f>O2945*H2945</f>
        <v>0</v>
      </c>
      <c r="Q2945" s="113">
        <v>6.003E-2</v>
      </c>
      <c r="R2945" s="113">
        <f>Q2945*H2945</f>
        <v>12.006</v>
      </c>
      <c r="S2945" s="113">
        <v>0</v>
      </c>
      <c r="T2945" s="114">
        <f>S2945*H2945</f>
        <v>0</v>
      </c>
      <c r="AR2945" s="115" t="s">
        <v>112</v>
      </c>
      <c r="AT2945" s="115" t="s">
        <v>5109</v>
      </c>
      <c r="AU2945" s="115" t="s">
        <v>66</v>
      </c>
      <c r="AY2945" s="13" t="s">
        <v>113</v>
      </c>
      <c r="BE2945" s="116">
        <f>IF(N2945="základní",J2945,0)</f>
        <v>330000</v>
      </c>
      <c r="BF2945" s="116">
        <f>IF(N2945="snížená",J2945,0)</f>
        <v>0</v>
      </c>
      <c r="BG2945" s="116">
        <f>IF(N2945="zákl. přenesená",J2945,0)</f>
        <v>0</v>
      </c>
      <c r="BH2945" s="116">
        <f>IF(N2945="sníž. přenesená",J2945,0)</f>
        <v>0</v>
      </c>
      <c r="BI2945" s="116">
        <f>IF(N2945="nulová",J2945,0)</f>
        <v>0</v>
      </c>
      <c r="BJ2945" s="13" t="s">
        <v>74</v>
      </c>
      <c r="BK2945" s="116">
        <f>ROUND(I2945*H2945,2)</f>
        <v>330000</v>
      </c>
      <c r="BL2945" s="13" t="s">
        <v>112</v>
      </c>
      <c r="BM2945" s="115" t="s">
        <v>6479</v>
      </c>
    </row>
    <row r="2946" spans="2:65" s="1" customFormat="1" ht="11.25">
      <c r="B2946" s="25"/>
      <c r="D2946" s="117" t="s">
        <v>114</v>
      </c>
      <c r="F2946" s="118" t="s">
        <v>6478</v>
      </c>
      <c r="L2946" s="25"/>
      <c r="M2946" s="119"/>
      <c r="T2946" s="46"/>
      <c r="AT2946" s="13" t="s">
        <v>114</v>
      </c>
      <c r="AU2946" s="13" t="s">
        <v>66</v>
      </c>
    </row>
    <row r="2947" spans="2:65" s="1" customFormat="1" ht="16.5" customHeight="1">
      <c r="B2947" s="104"/>
      <c r="C2947" s="120" t="s">
        <v>3337</v>
      </c>
      <c r="D2947" s="120" t="s">
        <v>5109</v>
      </c>
      <c r="E2947" s="121" t="s">
        <v>6480</v>
      </c>
      <c r="F2947" s="122" t="s">
        <v>6481</v>
      </c>
      <c r="G2947" s="123" t="s">
        <v>124</v>
      </c>
      <c r="H2947" s="124">
        <v>100</v>
      </c>
      <c r="I2947" s="125">
        <v>1760</v>
      </c>
      <c r="J2947" s="125">
        <f>ROUND(I2947*H2947,2)</f>
        <v>176000</v>
      </c>
      <c r="K2947" s="122" t="s">
        <v>111</v>
      </c>
      <c r="L2947" s="126"/>
      <c r="M2947" s="127" t="s">
        <v>3</v>
      </c>
      <c r="N2947" s="128" t="s">
        <v>37</v>
      </c>
      <c r="O2947" s="113">
        <v>0</v>
      </c>
      <c r="P2947" s="113">
        <f>O2947*H2947</f>
        <v>0</v>
      </c>
      <c r="Q2947" s="113">
        <v>6.003E-2</v>
      </c>
      <c r="R2947" s="113">
        <f>Q2947*H2947</f>
        <v>6.0030000000000001</v>
      </c>
      <c r="S2947" s="113">
        <v>0</v>
      </c>
      <c r="T2947" s="114">
        <f>S2947*H2947</f>
        <v>0</v>
      </c>
      <c r="AR2947" s="115" t="s">
        <v>112</v>
      </c>
      <c r="AT2947" s="115" t="s">
        <v>5109</v>
      </c>
      <c r="AU2947" s="115" t="s">
        <v>66</v>
      </c>
      <c r="AY2947" s="13" t="s">
        <v>113</v>
      </c>
      <c r="BE2947" s="116">
        <f>IF(N2947="základní",J2947,0)</f>
        <v>176000</v>
      </c>
      <c r="BF2947" s="116">
        <f>IF(N2947="snížená",J2947,0)</f>
        <v>0</v>
      </c>
      <c r="BG2947" s="116">
        <f>IF(N2947="zákl. přenesená",J2947,0)</f>
        <v>0</v>
      </c>
      <c r="BH2947" s="116">
        <f>IF(N2947="sníž. přenesená",J2947,0)</f>
        <v>0</v>
      </c>
      <c r="BI2947" s="116">
        <f>IF(N2947="nulová",J2947,0)</f>
        <v>0</v>
      </c>
      <c r="BJ2947" s="13" t="s">
        <v>74</v>
      </c>
      <c r="BK2947" s="116">
        <f>ROUND(I2947*H2947,2)</f>
        <v>176000</v>
      </c>
      <c r="BL2947" s="13" t="s">
        <v>112</v>
      </c>
      <c r="BM2947" s="115" t="s">
        <v>6482</v>
      </c>
    </row>
    <row r="2948" spans="2:65" s="1" customFormat="1" ht="11.25">
      <c r="B2948" s="25"/>
      <c r="D2948" s="117" t="s">
        <v>114</v>
      </c>
      <c r="F2948" s="118" t="s">
        <v>6481</v>
      </c>
      <c r="L2948" s="25"/>
      <c r="M2948" s="119"/>
      <c r="T2948" s="46"/>
      <c r="AT2948" s="13" t="s">
        <v>114</v>
      </c>
      <c r="AU2948" s="13" t="s">
        <v>66</v>
      </c>
    </row>
    <row r="2949" spans="2:65" s="1" customFormat="1" ht="16.5" customHeight="1">
      <c r="B2949" s="104"/>
      <c r="C2949" s="120" t="s">
        <v>6483</v>
      </c>
      <c r="D2949" s="120" t="s">
        <v>5109</v>
      </c>
      <c r="E2949" s="121" t="s">
        <v>6484</v>
      </c>
      <c r="F2949" s="122" t="s">
        <v>6485</v>
      </c>
      <c r="G2949" s="123" t="s">
        <v>124</v>
      </c>
      <c r="H2949" s="124">
        <v>50</v>
      </c>
      <c r="I2949" s="125">
        <v>2210</v>
      </c>
      <c r="J2949" s="125">
        <f>ROUND(I2949*H2949,2)</f>
        <v>110500</v>
      </c>
      <c r="K2949" s="122" t="s">
        <v>111</v>
      </c>
      <c r="L2949" s="126"/>
      <c r="M2949" s="127" t="s">
        <v>3</v>
      </c>
      <c r="N2949" s="128" t="s">
        <v>37</v>
      </c>
      <c r="O2949" s="113">
        <v>0</v>
      </c>
      <c r="P2949" s="113">
        <f>O2949*H2949</f>
        <v>0</v>
      </c>
      <c r="Q2949" s="113">
        <v>6.003E-2</v>
      </c>
      <c r="R2949" s="113">
        <f>Q2949*H2949</f>
        <v>3.0015000000000001</v>
      </c>
      <c r="S2949" s="113">
        <v>0</v>
      </c>
      <c r="T2949" s="114">
        <f>S2949*H2949</f>
        <v>0</v>
      </c>
      <c r="AR2949" s="115" t="s">
        <v>112</v>
      </c>
      <c r="AT2949" s="115" t="s">
        <v>5109</v>
      </c>
      <c r="AU2949" s="115" t="s">
        <v>66</v>
      </c>
      <c r="AY2949" s="13" t="s">
        <v>113</v>
      </c>
      <c r="BE2949" s="116">
        <f>IF(N2949="základní",J2949,0)</f>
        <v>110500</v>
      </c>
      <c r="BF2949" s="116">
        <f>IF(N2949="snížená",J2949,0)</f>
        <v>0</v>
      </c>
      <c r="BG2949" s="116">
        <f>IF(N2949="zákl. přenesená",J2949,0)</f>
        <v>0</v>
      </c>
      <c r="BH2949" s="116">
        <f>IF(N2949="sníž. přenesená",J2949,0)</f>
        <v>0</v>
      </c>
      <c r="BI2949" s="116">
        <f>IF(N2949="nulová",J2949,0)</f>
        <v>0</v>
      </c>
      <c r="BJ2949" s="13" t="s">
        <v>74</v>
      </c>
      <c r="BK2949" s="116">
        <f>ROUND(I2949*H2949,2)</f>
        <v>110500</v>
      </c>
      <c r="BL2949" s="13" t="s">
        <v>112</v>
      </c>
      <c r="BM2949" s="115" t="s">
        <v>6486</v>
      </c>
    </row>
    <row r="2950" spans="2:65" s="1" customFormat="1" ht="11.25">
      <c r="B2950" s="25"/>
      <c r="D2950" s="117" t="s">
        <v>114</v>
      </c>
      <c r="F2950" s="118" t="s">
        <v>6485</v>
      </c>
      <c r="L2950" s="25"/>
      <c r="M2950" s="119"/>
      <c r="T2950" s="46"/>
      <c r="AT2950" s="13" t="s">
        <v>114</v>
      </c>
      <c r="AU2950" s="13" t="s">
        <v>66</v>
      </c>
    </row>
    <row r="2951" spans="2:65" s="1" customFormat="1" ht="16.5" customHeight="1">
      <c r="B2951" s="104"/>
      <c r="C2951" s="120" t="s">
        <v>3341</v>
      </c>
      <c r="D2951" s="120" t="s">
        <v>5109</v>
      </c>
      <c r="E2951" s="121" t="s">
        <v>6487</v>
      </c>
      <c r="F2951" s="122" t="s">
        <v>6488</v>
      </c>
      <c r="G2951" s="123" t="s">
        <v>124</v>
      </c>
      <c r="H2951" s="124">
        <v>20</v>
      </c>
      <c r="I2951" s="125">
        <v>1820</v>
      </c>
      <c r="J2951" s="125">
        <f>ROUND(I2951*H2951,2)</f>
        <v>36400</v>
      </c>
      <c r="K2951" s="122" t="s">
        <v>111</v>
      </c>
      <c r="L2951" s="126"/>
      <c r="M2951" s="127" t="s">
        <v>3</v>
      </c>
      <c r="N2951" s="128" t="s">
        <v>37</v>
      </c>
      <c r="O2951" s="113">
        <v>0</v>
      </c>
      <c r="P2951" s="113">
        <f>O2951*H2951</f>
        <v>0</v>
      </c>
      <c r="Q2951" s="113">
        <v>6.4979999999999996E-2</v>
      </c>
      <c r="R2951" s="113">
        <f>Q2951*H2951</f>
        <v>1.2995999999999999</v>
      </c>
      <c r="S2951" s="113">
        <v>0</v>
      </c>
      <c r="T2951" s="114">
        <f>S2951*H2951</f>
        <v>0</v>
      </c>
      <c r="AR2951" s="115" t="s">
        <v>112</v>
      </c>
      <c r="AT2951" s="115" t="s">
        <v>5109</v>
      </c>
      <c r="AU2951" s="115" t="s">
        <v>66</v>
      </c>
      <c r="AY2951" s="13" t="s">
        <v>113</v>
      </c>
      <c r="BE2951" s="116">
        <f>IF(N2951="základní",J2951,0)</f>
        <v>36400</v>
      </c>
      <c r="BF2951" s="116">
        <f>IF(N2951="snížená",J2951,0)</f>
        <v>0</v>
      </c>
      <c r="BG2951" s="116">
        <f>IF(N2951="zákl. přenesená",J2951,0)</f>
        <v>0</v>
      </c>
      <c r="BH2951" s="116">
        <f>IF(N2951="sníž. přenesená",J2951,0)</f>
        <v>0</v>
      </c>
      <c r="BI2951" s="116">
        <f>IF(N2951="nulová",J2951,0)</f>
        <v>0</v>
      </c>
      <c r="BJ2951" s="13" t="s">
        <v>74</v>
      </c>
      <c r="BK2951" s="116">
        <f>ROUND(I2951*H2951,2)</f>
        <v>36400</v>
      </c>
      <c r="BL2951" s="13" t="s">
        <v>112</v>
      </c>
      <c r="BM2951" s="115" t="s">
        <v>6489</v>
      </c>
    </row>
    <row r="2952" spans="2:65" s="1" customFormat="1" ht="11.25">
      <c r="B2952" s="25"/>
      <c r="D2952" s="117" t="s">
        <v>114</v>
      </c>
      <c r="F2952" s="118" t="s">
        <v>6488</v>
      </c>
      <c r="L2952" s="25"/>
      <c r="M2952" s="119"/>
      <c r="T2952" s="46"/>
      <c r="AT2952" s="13" t="s">
        <v>114</v>
      </c>
      <c r="AU2952" s="13" t="s">
        <v>66</v>
      </c>
    </row>
    <row r="2953" spans="2:65" s="1" customFormat="1" ht="16.5" customHeight="1">
      <c r="B2953" s="104"/>
      <c r="C2953" s="120" t="s">
        <v>6490</v>
      </c>
      <c r="D2953" s="120" t="s">
        <v>5109</v>
      </c>
      <c r="E2953" s="121" t="s">
        <v>6491</v>
      </c>
      <c r="F2953" s="122" t="s">
        <v>6492</v>
      </c>
      <c r="G2953" s="123" t="s">
        <v>124</v>
      </c>
      <c r="H2953" s="124">
        <v>200</v>
      </c>
      <c r="I2953" s="125">
        <v>1370</v>
      </c>
      <c r="J2953" s="125">
        <f>ROUND(I2953*H2953,2)</f>
        <v>274000</v>
      </c>
      <c r="K2953" s="122" t="s">
        <v>111</v>
      </c>
      <c r="L2953" s="126"/>
      <c r="M2953" s="127" t="s">
        <v>3</v>
      </c>
      <c r="N2953" s="128" t="s">
        <v>37</v>
      </c>
      <c r="O2953" s="113">
        <v>0</v>
      </c>
      <c r="P2953" s="113">
        <f>O2953*H2953</f>
        <v>0</v>
      </c>
      <c r="Q2953" s="113">
        <v>4.9390000000000003E-2</v>
      </c>
      <c r="R2953" s="113">
        <f>Q2953*H2953</f>
        <v>9.8780000000000001</v>
      </c>
      <c r="S2953" s="113">
        <v>0</v>
      </c>
      <c r="T2953" s="114">
        <f>S2953*H2953</f>
        <v>0</v>
      </c>
      <c r="AR2953" s="115" t="s">
        <v>112</v>
      </c>
      <c r="AT2953" s="115" t="s">
        <v>5109</v>
      </c>
      <c r="AU2953" s="115" t="s">
        <v>66</v>
      </c>
      <c r="AY2953" s="13" t="s">
        <v>113</v>
      </c>
      <c r="BE2953" s="116">
        <f>IF(N2953="základní",J2953,0)</f>
        <v>274000</v>
      </c>
      <c r="BF2953" s="116">
        <f>IF(N2953="snížená",J2953,0)</f>
        <v>0</v>
      </c>
      <c r="BG2953" s="116">
        <f>IF(N2953="zákl. přenesená",J2953,0)</f>
        <v>0</v>
      </c>
      <c r="BH2953" s="116">
        <f>IF(N2953="sníž. přenesená",J2953,0)</f>
        <v>0</v>
      </c>
      <c r="BI2953" s="116">
        <f>IF(N2953="nulová",J2953,0)</f>
        <v>0</v>
      </c>
      <c r="BJ2953" s="13" t="s">
        <v>74</v>
      </c>
      <c r="BK2953" s="116">
        <f>ROUND(I2953*H2953,2)</f>
        <v>274000</v>
      </c>
      <c r="BL2953" s="13" t="s">
        <v>112</v>
      </c>
      <c r="BM2953" s="115" t="s">
        <v>6493</v>
      </c>
    </row>
    <row r="2954" spans="2:65" s="1" customFormat="1" ht="11.25">
      <c r="B2954" s="25"/>
      <c r="D2954" s="117" t="s">
        <v>114</v>
      </c>
      <c r="F2954" s="118" t="s">
        <v>6492</v>
      </c>
      <c r="L2954" s="25"/>
      <c r="M2954" s="119"/>
      <c r="T2954" s="46"/>
      <c r="AT2954" s="13" t="s">
        <v>114</v>
      </c>
      <c r="AU2954" s="13" t="s">
        <v>66</v>
      </c>
    </row>
    <row r="2955" spans="2:65" s="1" customFormat="1" ht="16.5" customHeight="1">
      <c r="B2955" s="104"/>
      <c r="C2955" s="120" t="s">
        <v>3346</v>
      </c>
      <c r="D2955" s="120" t="s">
        <v>5109</v>
      </c>
      <c r="E2955" s="121" t="s">
        <v>6494</v>
      </c>
      <c r="F2955" s="122" t="s">
        <v>6495</v>
      </c>
      <c r="G2955" s="123" t="s">
        <v>124</v>
      </c>
      <c r="H2955" s="124">
        <v>20</v>
      </c>
      <c r="I2955" s="125">
        <v>1770</v>
      </c>
      <c r="J2955" s="125">
        <f>ROUND(I2955*H2955,2)</f>
        <v>35400</v>
      </c>
      <c r="K2955" s="122" t="s">
        <v>111</v>
      </c>
      <c r="L2955" s="126"/>
      <c r="M2955" s="127" t="s">
        <v>3</v>
      </c>
      <c r="N2955" s="128" t="s">
        <v>37</v>
      </c>
      <c r="O2955" s="113">
        <v>0</v>
      </c>
      <c r="P2955" s="113">
        <f>O2955*H2955</f>
        <v>0</v>
      </c>
      <c r="Q2955" s="113">
        <v>4.9390000000000003E-2</v>
      </c>
      <c r="R2955" s="113">
        <f>Q2955*H2955</f>
        <v>0.98780000000000001</v>
      </c>
      <c r="S2955" s="113">
        <v>0</v>
      </c>
      <c r="T2955" s="114">
        <f>S2955*H2955</f>
        <v>0</v>
      </c>
      <c r="AR2955" s="115" t="s">
        <v>112</v>
      </c>
      <c r="AT2955" s="115" t="s">
        <v>5109</v>
      </c>
      <c r="AU2955" s="115" t="s">
        <v>66</v>
      </c>
      <c r="AY2955" s="13" t="s">
        <v>113</v>
      </c>
      <c r="BE2955" s="116">
        <f>IF(N2955="základní",J2955,0)</f>
        <v>35400</v>
      </c>
      <c r="BF2955" s="116">
        <f>IF(N2955="snížená",J2955,0)</f>
        <v>0</v>
      </c>
      <c r="BG2955" s="116">
        <f>IF(N2955="zákl. přenesená",J2955,0)</f>
        <v>0</v>
      </c>
      <c r="BH2955" s="116">
        <f>IF(N2955="sníž. přenesená",J2955,0)</f>
        <v>0</v>
      </c>
      <c r="BI2955" s="116">
        <f>IF(N2955="nulová",J2955,0)</f>
        <v>0</v>
      </c>
      <c r="BJ2955" s="13" t="s">
        <v>74</v>
      </c>
      <c r="BK2955" s="116">
        <f>ROUND(I2955*H2955,2)</f>
        <v>35400</v>
      </c>
      <c r="BL2955" s="13" t="s">
        <v>112</v>
      </c>
      <c r="BM2955" s="115" t="s">
        <v>6496</v>
      </c>
    </row>
    <row r="2956" spans="2:65" s="1" customFormat="1" ht="11.25">
      <c r="B2956" s="25"/>
      <c r="D2956" s="117" t="s">
        <v>114</v>
      </c>
      <c r="F2956" s="118" t="s">
        <v>6495</v>
      </c>
      <c r="L2956" s="25"/>
      <c r="M2956" s="119"/>
      <c r="T2956" s="46"/>
      <c r="AT2956" s="13" t="s">
        <v>114</v>
      </c>
      <c r="AU2956" s="13" t="s">
        <v>66</v>
      </c>
    </row>
    <row r="2957" spans="2:65" s="1" customFormat="1" ht="16.5" customHeight="1">
      <c r="B2957" s="104"/>
      <c r="C2957" s="120" t="s">
        <v>6497</v>
      </c>
      <c r="D2957" s="120" t="s">
        <v>5109</v>
      </c>
      <c r="E2957" s="121" t="s">
        <v>6498</v>
      </c>
      <c r="F2957" s="122" t="s">
        <v>6499</v>
      </c>
      <c r="G2957" s="123" t="s">
        <v>110</v>
      </c>
      <c r="H2957" s="124">
        <v>6</v>
      </c>
      <c r="I2957" s="125">
        <v>22500</v>
      </c>
      <c r="J2957" s="125">
        <f>ROUND(I2957*H2957,2)</f>
        <v>135000</v>
      </c>
      <c r="K2957" s="122" t="s">
        <v>111</v>
      </c>
      <c r="L2957" s="126"/>
      <c r="M2957" s="127" t="s">
        <v>3</v>
      </c>
      <c r="N2957" s="128" t="s">
        <v>37</v>
      </c>
      <c r="O2957" s="113">
        <v>0</v>
      </c>
      <c r="P2957" s="113">
        <f>O2957*H2957</f>
        <v>0</v>
      </c>
      <c r="Q2957" s="113">
        <v>0.28093000000000001</v>
      </c>
      <c r="R2957" s="113">
        <f>Q2957*H2957</f>
        <v>1.6855800000000001</v>
      </c>
      <c r="S2957" s="113">
        <v>0</v>
      </c>
      <c r="T2957" s="114">
        <f>S2957*H2957</f>
        <v>0</v>
      </c>
      <c r="AR2957" s="115" t="s">
        <v>112</v>
      </c>
      <c r="AT2957" s="115" t="s">
        <v>5109</v>
      </c>
      <c r="AU2957" s="115" t="s">
        <v>66</v>
      </c>
      <c r="AY2957" s="13" t="s">
        <v>113</v>
      </c>
      <c r="BE2957" s="116">
        <f>IF(N2957="základní",J2957,0)</f>
        <v>135000</v>
      </c>
      <c r="BF2957" s="116">
        <f>IF(N2957="snížená",J2957,0)</f>
        <v>0</v>
      </c>
      <c r="BG2957" s="116">
        <f>IF(N2957="zákl. přenesená",J2957,0)</f>
        <v>0</v>
      </c>
      <c r="BH2957" s="116">
        <f>IF(N2957="sníž. přenesená",J2957,0)</f>
        <v>0</v>
      </c>
      <c r="BI2957" s="116">
        <f>IF(N2957="nulová",J2957,0)</f>
        <v>0</v>
      </c>
      <c r="BJ2957" s="13" t="s">
        <v>74</v>
      </c>
      <c r="BK2957" s="116">
        <f>ROUND(I2957*H2957,2)</f>
        <v>135000</v>
      </c>
      <c r="BL2957" s="13" t="s">
        <v>112</v>
      </c>
      <c r="BM2957" s="115" t="s">
        <v>6500</v>
      </c>
    </row>
    <row r="2958" spans="2:65" s="1" customFormat="1" ht="11.25">
      <c r="B2958" s="25"/>
      <c r="D2958" s="117" t="s">
        <v>114</v>
      </c>
      <c r="F2958" s="118" t="s">
        <v>6499</v>
      </c>
      <c r="L2958" s="25"/>
      <c r="M2958" s="119"/>
      <c r="T2958" s="46"/>
      <c r="AT2958" s="13" t="s">
        <v>114</v>
      </c>
      <c r="AU2958" s="13" t="s">
        <v>66</v>
      </c>
    </row>
    <row r="2959" spans="2:65" s="1" customFormat="1" ht="16.5" customHeight="1">
      <c r="B2959" s="104"/>
      <c r="C2959" s="120" t="s">
        <v>3350</v>
      </c>
      <c r="D2959" s="120" t="s">
        <v>5109</v>
      </c>
      <c r="E2959" s="121" t="s">
        <v>6501</v>
      </c>
      <c r="F2959" s="122" t="s">
        <v>6502</v>
      </c>
      <c r="G2959" s="123" t="s">
        <v>110</v>
      </c>
      <c r="H2959" s="124">
        <v>6</v>
      </c>
      <c r="I2959" s="125">
        <v>23700</v>
      </c>
      <c r="J2959" s="125">
        <f>ROUND(I2959*H2959,2)</f>
        <v>142200</v>
      </c>
      <c r="K2959" s="122" t="s">
        <v>111</v>
      </c>
      <c r="L2959" s="126"/>
      <c r="M2959" s="127" t="s">
        <v>3</v>
      </c>
      <c r="N2959" s="128" t="s">
        <v>37</v>
      </c>
      <c r="O2959" s="113">
        <v>0</v>
      </c>
      <c r="P2959" s="113">
        <f>O2959*H2959</f>
        <v>0</v>
      </c>
      <c r="Q2959" s="113">
        <v>0.31102999999999997</v>
      </c>
      <c r="R2959" s="113">
        <f>Q2959*H2959</f>
        <v>1.8661799999999999</v>
      </c>
      <c r="S2959" s="113">
        <v>0</v>
      </c>
      <c r="T2959" s="114">
        <f>S2959*H2959</f>
        <v>0</v>
      </c>
      <c r="AR2959" s="115" t="s">
        <v>112</v>
      </c>
      <c r="AT2959" s="115" t="s">
        <v>5109</v>
      </c>
      <c r="AU2959" s="115" t="s">
        <v>66</v>
      </c>
      <c r="AY2959" s="13" t="s">
        <v>113</v>
      </c>
      <c r="BE2959" s="116">
        <f>IF(N2959="základní",J2959,0)</f>
        <v>142200</v>
      </c>
      <c r="BF2959" s="116">
        <f>IF(N2959="snížená",J2959,0)</f>
        <v>0</v>
      </c>
      <c r="BG2959" s="116">
        <f>IF(N2959="zákl. přenesená",J2959,0)</f>
        <v>0</v>
      </c>
      <c r="BH2959" s="116">
        <f>IF(N2959="sníž. přenesená",J2959,0)</f>
        <v>0</v>
      </c>
      <c r="BI2959" s="116">
        <f>IF(N2959="nulová",J2959,0)</f>
        <v>0</v>
      </c>
      <c r="BJ2959" s="13" t="s">
        <v>74</v>
      </c>
      <c r="BK2959" s="116">
        <f>ROUND(I2959*H2959,2)</f>
        <v>142200</v>
      </c>
      <c r="BL2959" s="13" t="s">
        <v>112</v>
      </c>
      <c r="BM2959" s="115" t="s">
        <v>6503</v>
      </c>
    </row>
    <row r="2960" spans="2:65" s="1" customFormat="1" ht="11.25">
      <c r="B2960" s="25"/>
      <c r="D2960" s="117" t="s">
        <v>114</v>
      </c>
      <c r="F2960" s="118" t="s">
        <v>6502</v>
      </c>
      <c r="L2960" s="25"/>
      <c r="M2960" s="119"/>
      <c r="T2960" s="46"/>
      <c r="AT2960" s="13" t="s">
        <v>114</v>
      </c>
      <c r="AU2960" s="13" t="s">
        <v>66</v>
      </c>
    </row>
    <row r="2961" spans="2:65" s="1" customFormat="1" ht="16.5" customHeight="1">
      <c r="B2961" s="104"/>
      <c r="C2961" s="120" t="s">
        <v>6504</v>
      </c>
      <c r="D2961" s="120" t="s">
        <v>5109</v>
      </c>
      <c r="E2961" s="121" t="s">
        <v>6505</v>
      </c>
      <c r="F2961" s="122" t="s">
        <v>6506</v>
      </c>
      <c r="G2961" s="123" t="s">
        <v>110</v>
      </c>
      <c r="H2961" s="124">
        <v>6</v>
      </c>
      <c r="I2961" s="125">
        <v>25000</v>
      </c>
      <c r="J2961" s="125">
        <f>ROUND(I2961*H2961,2)</f>
        <v>150000</v>
      </c>
      <c r="K2961" s="122" t="s">
        <v>111</v>
      </c>
      <c r="L2961" s="126"/>
      <c r="M2961" s="127" t="s">
        <v>3</v>
      </c>
      <c r="N2961" s="128" t="s">
        <v>37</v>
      </c>
      <c r="O2961" s="113">
        <v>0</v>
      </c>
      <c r="P2961" s="113">
        <f>O2961*H2961</f>
        <v>0</v>
      </c>
      <c r="Q2961" s="113">
        <v>0.34114</v>
      </c>
      <c r="R2961" s="113">
        <f>Q2961*H2961</f>
        <v>2.04684</v>
      </c>
      <c r="S2961" s="113">
        <v>0</v>
      </c>
      <c r="T2961" s="114">
        <f>S2961*H2961</f>
        <v>0</v>
      </c>
      <c r="AR2961" s="115" t="s">
        <v>112</v>
      </c>
      <c r="AT2961" s="115" t="s">
        <v>5109</v>
      </c>
      <c r="AU2961" s="115" t="s">
        <v>66</v>
      </c>
      <c r="AY2961" s="13" t="s">
        <v>113</v>
      </c>
      <c r="BE2961" s="116">
        <f>IF(N2961="základní",J2961,0)</f>
        <v>150000</v>
      </c>
      <c r="BF2961" s="116">
        <f>IF(N2961="snížená",J2961,0)</f>
        <v>0</v>
      </c>
      <c r="BG2961" s="116">
        <f>IF(N2961="zákl. přenesená",J2961,0)</f>
        <v>0</v>
      </c>
      <c r="BH2961" s="116">
        <f>IF(N2961="sníž. přenesená",J2961,0)</f>
        <v>0</v>
      </c>
      <c r="BI2961" s="116">
        <f>IF(N2961="nulová",J2961,0)</f>
        <v>0</v>
      </c>
      <c r="BJ2961" s="13" t="s">
        <v>74</v>
      </c>
      <c r="BK2961" s="116">
        <f>ROUND(I2961*H2961,2)</f>
        <v>150000</v>
      </c>
      <c r="BL2961" s="13" t="s">
        <v>112</v>
      </c>
      <c r="BM2961" s="115" t="s">
        <v>6507</v>
      </c>
    </row>
    <row r="2962" spans="2:65" s="1" customFormat="1" ht="11.25">
      <c r="B2962" s="25"/>
      <c r="D2962" s="117" t="s">
        <v>114</v>
      </c>
      <c r="F2962" s="118" t="s">
        <v>6506</v>
      </c>
      <c r="L2962" s="25"/>
      <c r="M2962" s="119"/>
      <c r="T2962" s="46"/>
      <c r="AT2962" s="13" t="s">
        <v>114</v>
      </c>
      <c r="AU2962" s="13" t="s">
        <v>66</v>
      </c>
    </row>
    <row r="2963" spans="2:65" s="1" customFormat="1" ht="16.5" customHeight="1">
      <c r="B2963" s="104"/>
      <c r="C2963" s="120" t="s">
        <v>3355</v>
      </c>
      <c r="D2963" s="120" t="s">
        <v>5109</v>
      </c>
      <c r="E2963" s="121" t="s">
        <v>6508</v>
      </c>
      <c r="F2963" s="122" t="s">
        <v>6509</v>
      </c>
      <c r="G2963" s="123" t="s">
        <v>110</v>
      </c>
      <c r="H2963" s="124">
        <v>1</v>
      </c>
      <c r="I2963" s="125">
        <v>24900</v>
      </c>
      <c r="J2963" s="125">
        <f>ROUND(I2963*H2963,2)</f>
        <v>24900</v>
      </c>
      <c r="K2963" s="122" t="s">
        <v>111</v>
      </c>
      <c r="L2963" s="126"/>
      <c r="M2963" s="127" t="s">
        <v>3</v>
      </c>
      <c r="N2963" s="128" t="s">
        <v>37</v>
      </c>
      <c r="O2963" s="113">
        <v>0</v>
      </c>
      <c r="P2963" s="113">
        <f>O2963*H2963</f>
        <v>0</v>
      </c>
      <c r="Q2963" s="113">
        <v>0.24479999999999999</v>
      </c>
      <c r="R2963" s="113">
        <f>Q2963*H2963</f>
        <v>0.24479999999999999</v>
      </c>
      <c r="S2963" s="113">
        <v>0</v>
      </c>
      <c r="T2963" s="114">
        <f>S2963*H2963</f>
        <v>0</v>
      </c>
      <c r="AR2963" s="115" t="s">
        <v>112</v>
      </c>
      <c r="AT2963" s="115" t="s">
        <v>5109</v>
      </c>
      <c r="AU2963" s="115" t="s">
        <v>66</v>
      </c>
      <c r="AY2963" s="13" t="s">
        <v>113</v>
      </c>
      <c r="BE2963" s="116">
        <f>IF(N2963="základní",J2963,0)</f>
        <v>24900</v>
      </c>
      <c r="BF2963" s="116">
        <f>IF(N2963="snížená",J2963,0)</f>
        <v>0</v>
      </c>
      <c r="BG2963" s="116">
        <f>IF(N2963="zákl. přenesená",J2963,0)</f>
        <v>0</v>
      </c>
      <c r="BH2963" s="116">
        <f>IF(N2963="sníž. přenesená",J2963,0)</f>
        <v>0</v>
      </c>
      <c r="BI2963" s="116">
        <f>IF(N2963="nulová",J2963,0)</f>
        <v>0</v>
      </c>
      <c r="BJ2963" s="13" t="s">
        <v>74</v>
      </c>
      <c r="BK2963" s="116">
        <f>ROUND(I2963*H2963,2)</f>
        <v>24900</v>
      </c>
      <c r="BL2963" s="13" t="s">
        <v>112</v>
      </c>
      <c r="BM2963" s="115" t="s">
        <v>6510</v>
      </c>
    </row>
    <row r="2964" spans="2:65" s="1" customFormat="1" ht="11.25">
      <c r="B2964" s="25"/>
      <c r="D2964" s="117" t="s">
        <v>114</v>
      </c>
      <c r="F2964" s="118" t="s">
        <v>6509</v>
      </c>
      <c r="L2964" s="25"/>
      <c r="M2964" s="119"/>
      <c r="T2964" s="46"/>
      <c r="AT2964" s="13" t="s">
        <v>114</v>
      </c>
      <c r="AU2964" s="13" t="s">
        <v>66</v>
      </c>
    </row>
    <row r="2965" spans="2:65" s="1" customFormat="1" ht="16.5" customHeight="1">
      <c r="B2965" s="104"/>
      <c r="C2965" s="120" t="s">
        <v>6511</v>
      </c>
      <c r="D2965" s="120" t="s">
        <v>5109</v>
      </c>
      <c r="E2965" s="121" t="s">
        <v>6512</v>
      </c>
      <c r="F2965" s="122" t="s">
        <v>6513</v>
      </c>
      <c r="G2965" s="123" t="s">
        <v>110</v>
      </c>
      <c r="H2965" s="124">
        <v>1</v>
      </c>
      <c r="I2965" s="125">
        <v>25200</v>
      </c>
      <c r="J2965" s="125">
        <f>ROUND(I2965*H2965,2)</f>
        <v>25200</v>
      </c>
      <c r="K2965" s="122" t="s">
        <v>111</v>
      </c>
      <c r="L2965" s="126"/>
      <c r="M2965" s="127" t="s">
        <v>3</v>
      </c>
      <c r="N2965" s="128" t="s">
        <v>37</v>
      </c>
      <c r="O2965" s="113">
        <v>0</v>
      </c>
      <c r="P2965" s="113">
        <f>O2965*H2965</f>
        <v>0</v>
      </c>
      <c r="Q2965" s="113">
        <v>0.25081999999999999</v>
      </c>
      <c r="R2965" s="113">
        <f>Q2965*H2965</f>
        <v>0.25081999999999999</v>
      </c>
      <c r="S2965" s="113">
        <v>0</v>
      </c>
      <c r="T2965" s="114">
        <f>S2965*H2965</f>
        <v>0</v>
      </c>
      <c r="AR2965" s="115" t="s">
        <v>112</v>
      </c>
      <c r="AT2965" s="115" t="s">
        <v>5109</v>
      </c>
      <c r="AU2965" s="115" t="s">
        <v>66</v>
      </c>
      <c r="AY2965" s="13" t="s">
        <v>113</v>
      </c>
      <c r="BE2965" s="116">
        <f>IF(N2965="základní",J2965,0)</f>
        <v>25200</v>
      </c>
      <c r="BF2965" s="116">
        <f>IF(N2965="snížená",J2965,0)</f>
        <v>0</v>
      </c>
      <c r="BG2965" s="116">
        <f>IF(N2965="zákl. přenesená",J2965,0)</f>
        <v>0</v>
      </c>
      <c r="BH2965" s="116">
        <f>IF(N2965="sníž. přenesená",J2965,0)</f>
        <v>0</v>
      </c>
      <c r="BI2965" s="116">
        <f>IF(N2965="nulová",J2965,0)</f>
        <v>0</v>
      </c>
      <c r="BJ2965" s="13" t="s">
        <v>74</v>
      </c>
      <c r="BK2965" s="116">
        <f>ROUND(I2965*H2965,2)</f>
        <v>25200</v>
      </c>
      <c r="BL2965" s="13" t="s">
        <v>112</v>
      </c>
      <c r="BM2965" s="115" t="s">
        <v>6514</v>
      </c>
    </row>
    <row r="2966" spans="2:65" s="1" customFormat="1" ht="11.25">
      <c r="B2966" s="25"/>
      <c r="D2966" s="117" t="s">
        <v>114</v>
      </c>
      <c r="F2966" s="118" t="s">
        <v>6513</v>
      </c>
      <c r="L2966" s="25"/>
      <c r="M2966" s="119"/>
      <c r="T2966" s="46"/>
      <c r="AT2966" s="13" t="s">
        <v>114</v>
      </c>
      <c r="AU2966" s="13" t="s">
        <v>66</v>
      </c>
    </row>
    <row r="2967" spans="2:65" s="1" customFormat="1" ht="16.5" customHeight="1">
      <c r="B2967" s="104"/>
      <c r="C2967" s="120" t="s">
        <v>3359</v>
      </c>
      <c r="D2967" s="120" t="s">
        <v>5109</v>
      </c>
      <c r="E2967" s="121" t="s">
        <v>6515</v>
      </c>
      <c r="F2967" s="122" t="s">
        <v>6516</v>
      </c>
      <c r="G2967" s="123" t="s">
        <v>110</v>
      </c>
      <c r="H2967" s="124">
        <v>1</v>
      </c>
      <c r="I2967" s="125">
        <v>25500</v>
      </c>
      <c r="J2967" s="125">
        <f>ROUND(I2967*H2967,2)</f>
        <v>25500</v>
      </c>
      <c r="K2967" s="122" t="s">
        <v>111</v>
      </c>
      <c r="L2967" s="126"/>
      <c r="M2967" s="127" t="s">
        <v>3</v>
      </c>
      <c r="N2967" s="128" t="s">
        <v>37</v>
      </c>
      <c r="O2967" s="113">
        <v>0</v>
      </c>
      <c r="P2967" s="113">
        <f>O2967*H2967</f>
        <v>0</v>
      </c>
      <c r="Q2967" s="113">
        <v>0.25684000000000001</v>
      </c>
      <c r="R2967" s="113">
        <f>Q2967*H2967</f>
        <v>0.25684000000000001</v>
      </c>
      <c r="S2967" s="113">
        <v>0</v>
      </c>
      <c r="T2967" s="114">
        <f>S2967*H2967</f>
        <v>0</v>
      </c>
      <c r="AR2967" s="115" t="s">
        <v>112</v>
      </c>
      <c r="AT2967" s="115" t="s">
        <v>5109</v>
      </c>
      <c r="AU2967" s="115" t="s">
        <v>66</v>
      </c>
      <c r="AY2967" s="13" t="s">
        <v>113</v>
      </c>
      <c r="BE2967" s="116">
        <f>IF(N2967="základní",J2967,0)</f>
        <v>25500</v>
      </c>
      <c r="BF2967" s="116">
        <f>IF(N2967="snížená",J2967,0)</f>
        <v>0</v>
      </c>
      <c r="BG2967" s="116">
        <f>IF(N2967="zákl. přenesená",J2967,0)</f>
        <v>0</v>
      </c>
      <c r="BH2967" s="116">
        <f>IF(N2967="sníž. přenesená",J2967,0)</f>
        <v>0</v>
      </c>
      <c r="BI2967" s="116">
        <f>IF(N2967="nulová",J2967,0)</f>
        <v>0</v>
      </c>
      <c r="BJ2967" s="13" t="s">
        <v>74</v>
      </c>
      <c r="BK2967" s="116">
        <f>ROUND(I2967*H2967,2)</f>
        <v>25500</v>
      </c>
      <c r="BL2967" s="13" t="s">
        <v>112</v>
      </c>
      <c r="BM2967" s="115" t="s">
        <v>6517</v>
      </c>
    </row>
    <row r="2968" spans="2:65" s="1" customFormat="1" ht="11.25">
      <c r="B2968" s="25"/>
      <c r="D2968" s="117" t="s">
        <v>114</v>
      </c>
      <c r="F2968" s="118" t="s">
        <v>6516</v>
      </c>
      <c r="L2968" s="25"/>
      <c r="M2968" s="119"/>
      <c r="T2968" s="46"/>
      <c r="AT2968" s="13" t="s">
        <v>114</v>
      </c>
      <c r="AU2968" s="13" t="s">
        <v>66</v>
      </c>
    </row>
    <row r="2969" spans="2:65" s="1" customFormat="1" ht="16.5" customHeight="1">
      <c r="B2969" s="104"/>
      <c r="C2969" s="120" t="s">
        <v>6518</v>
      </c>
      <c r="D2969" s="120" t="s">
        <v>5109</v>
      </c>
      <c r="E2969" s="121" t="s">
        <v>6519</v>
      </c>
      <c r="F2969" s="122" t="s">
        <v>6520</v>
      </c>
      <c r="G2969" s="123" t="s">
        <v>110</v>
      </c>
      <c r="H2969" s="124">
        <v>1</v>
      </c>
      <c r="I2969" s="125">
        <v>25700</v>
      </c>
      <c r="J2969" s="125">
        <f>ROUND(I2969*H2969,2)</f>
        <v>25700</v>
      </c>
      <c r="K2969" s="122" t="s">
        <v>111</v>
      </c>
      <c r="L2969" s="126"/>
      <c r="M2969" s="127" t="s">
        <v>3</v>
      </c>
      <c r="N2969" s="128" t="s">
        <v>37</v>
      </c>
      <c r="O2969" s="113">
        <v>0</v>
      </c>
      <c r="P2969" s="113">
        <f>O2969*H2969</f>
        <v>0</v>
      </c>
      <c r="Q2969" s="113">
        <v>0.26285999999999998</v>
      </c>
      <c r="R2969" s="113">
        <f>Q2969*H2969</f>
        <v>0.26285999999999998</v>
      </c>
      <c r="S2969" s="113">
        <v>0</v>
      </c>
      <c r="T2969" s="114">
        <f>S2969*H2969</f>
        <v>0</v>
      </c>
      <c r="AR2969" s="115" t="s">
        <v>112</v>
      </c>
      <c r="AT2969" s="115" t="s">
        <v>5109</v>
      </c>
      <c r="AU2969" s="115" t="s">
        <v>66</v>
      </c>
      <c r="AY2969" s="13" t="s">
        <v>113</v>
      </c>
      <c r="BE2969" s="116">
        <f>IF(N2969="základní",J2969,0)</f>
        <v>25700</v>
      </c>
      <c r="BF2969" s="116">
        <f>IF(N2969="snížená",J2969,0)</f>
        <v>0</v>
      </c>
      <c r="BG2969" s="116">
        <f>IF(N2969="zákl. přenesená",J2969,0)</f>
        <v>0</v>
      </c>
      <c r="BH2969" s="116">
        <f>IF(N2969="sníž. přenesená",J2969,0)</f>
        <v>0</v>
      </c>
      <c r="BI2969" s="116">
        <f>IF(N2969="nulová",J2969,0)</f>
        <v>0</v>
      </c>
      <c r="BJ2969" s="13" t="s">
        <v>74</v>
      </c>
      <c r="BK2969" s="116">
        <f>ROUND(I2969*H2969,2)</f>
        <v>25700</v>
      </c>
      <c r="BL2969" s="13" t="s">
        <v>112</v>
      </c>
      <c r="BM2969" s="115" t="s">
        <v>6521</v>
      </c>
    </row>
    <row r="2970" spans="2:65" s="1" customFormat="1" ht="11.25">
      <c r="B2970" s="25"/>
      <c r="D2970" s="117" t="s">
        <v>114</v>
      </c>
      <c r="F2970" s="118" t="s">
        <v>6520</v>
      </c>
      <c r="L2970" s="25"/>
      <c r="M2970" s="119"/>
      <c r="T2970" s="46"/>
      <c r="AT2970" s="13" t="s">
        <v>114</v>
      </c>
      <c r="AU2970" s="13" t="s">
        <v>66</v>
      </c>
    </row>
    <row r="2971" spans="2:65" s="1" customFormat="1" ht="16.5" customHeight="1">
      <c r="B2971" s="104"/>
      <c r="C2971" s="120" t="s">
        <v>3364</v>
      </c>
      <c r="D2971" s="120" t="s">
        <v>5109</v>
      </c>
      <c r="E2971" s="121" t="s">
        <v>6522</v>
      </c>
      <c r="F2971" s="122" t="s">
        <v>6523</v>
      </c>
      <c r="G2971" s="123" t="s">
        <v>110</v>
      </c>
      <c r="H2971" s="124">
        <v>1</v>
      </c>
      <c r="I2971" s="125">
        <v>26000</v>
      </c>
      <c r="J2971" s="125">
        <f>ROUND(I2971*H2971,2)</f>
        <v>26000</v>
      </c>
      <c r="K2971" s="122" t="s">
        <v>111</v>
      </c>
      <c r="L2971" s="126"/>
      <c r="M2971" s="127" t="s">
        <v>3</v>
      </c>
      <c r="N2971" s="128" t="s">
        <v>37</v>
      </c>
      <c r="O2971" s="113">
        <v>0</v>
      </c>
      <c r="P2971" s="113">
        <f>O2971*H2971</f>
        <v>0</v>
      </c>
      <c r="Q2971" s="113">
        <v>0.26888000000000001</v>
      </c>
      <c r="R2971" s="113">
        <f>Q2971*H2971</f>
        <v>0.26888000000000001</v>
      </c>
      <c r="S2971" s="113">
        <v>0</v>
      </c>
      <c r="T2971" s="114">
        <f>S2971*H2971</f>
        <v>0</v>
      </c>
      <c r="AR2971" s="115" t="s">
        <v>112</v>
      </c>
      <c r="AT2971" s="115" t="s">
        <v>5109</v>
      </c>
      <c r="AU2971" s="115" t="s">
        <v>66</v>
      </c>
      <c r="AY2971" s="13" t="s">
        <v>113</v>
      </c>
      <c r="BE2971" s="116">
        <f>IF(N2971="základní",J2971,0)</f>
        <v>26000</v>
      </c>
      <c r="BF2971" s="116">
        <f>IF(N2971="snížená",J2971,0)</f>
        <v>0</v>
      </c>
      <c r="BG2971" s="116">
        <f>IF(N2971="zákl. přenesená",J2971,0)</f>
        <v>0</v>
      </c>
      <c r="BH2971" s="116">
        <f>IF(N2971="sníž. přenesená",J2971,0)</f>
        <v>0</v>
      </c>
      <c r="BI2971" s="116">
        <f>IF(N2971="nulová",J2971,0)</f>
        <v>0</v>
      </c>
      <c r="BJ2971" s="13" t="s">
        <v>74</v>
      </c>
      <c r="BK2971" s="116">
        <f>ROUND(I2971*H2971,2)</f>
        <v>26000</v>
      </c>
      <c r="BL2971" s="13" t="s">
        <v>112</v>
      </c>
      <c r="BM2971" s="115" t="s">
        <v>6524</v>
      </c>
    </row>
    <row r="2972" spans="2:65" s="1" customFormat="1" ht="11.25">
      <c r="B2972" s="25"/>
      <c r="D2972" s="117" t="s">
        <v>114</v>
      </c>
      <c r="F2972" s="118" t="s">
        <v>6523</v>
      </c>
      <c r="L2972" s="25"/>
      <c r="M2972" s="119"/>
      <c r="T2972" s="46"/>
      <c r="AT2972" s="13" t="s">
        <v>114</v>
      </c>
      <c r="AU2972" s="13" t="s">
        <v>66</v>
      </c>
    </row>
    <row r="2973" spans="2:65" s="1" customFormat="1" ht="16.5" customHeight="1">
      <c r="B2973" s="104"/>
      <c r="C2973" s="120" t="s">
        <v>6525</v>
      </c>
      <c r="D2973" s="120" t="s">
        <v>5109</v>
      </c>
      <c r="E2973" s="121" t="s">
        <v>6526</v>
      </c>
      <c r="F2973" s="122" t="s">
        <v>6527</v>
      </c>
      <c r="G2973" s="123" t="s">
        <v>110</v>
      </c>
      <c r="H2973" s="124">
        <v>1</v>
      </c>
      <c r="I2973" s="125">
        <v>26500</v>
      </c>
      <c r="J2973" s="125">
        <f>ROUND(I2973*H2973,2)</f>
        <v>26500</v>
      </c>
      <c r="K2973" s="122" t="s">
        <v>111</v>
      </c>
      <c r="L2973" s="126"/>
      <c r="M2973" s="127" t="s">
        <v>3</v>
      </c>
      <c r="N2973" s="128" t="s">
        <v>37</v>
      </c>
      <c r="O2973" s="113">
        <v>0</v>
      </c>
      <c r="P2973" s="113">
        <f>O2973*H2973</f>
        <v>0</v>
      </c>
      <c r="Q2973" s="113">
        <v>0.28093000000000001</v>
      </c>
      <c r="R2973" s="113">
        <f>Q2973*H2973</f>
        <v>0.28093000000000001</v>
      </c>
      <c r="S2973" s="113">
        <v>0</v>
      </c>
      <c r="T2973" s="114">
        <f>S2973*H2973</f>
        <v>0</v>
      </c>
      <c r="AR2973" s="115" t="s">
        <v>112</v>
      </c>
      <c r="AT2973" s="115" t="s">
        <v>5109</v>
      </c>
      <c r="AU2973" s="115" t="s">
        <v>66</v>
      </c>
      <c r="AY2973" s="13" t="s">
        <v>113</v>
      </c>
      <c r="BE2973" s="116">
        <f>IF(N2973="základní",J2973,0)</f>
        <v>26500</v>
      </c>
      <c r="BF2973" s="116">
        <f>IF(N2973="snížená",J2973,0)</f>
        <v>0</v>
      </c>
      <c r="BG2973" s="116">
        <f>IF(N2973="zákl. přenesená",J2973,0)</f>
        <v>0</v>
      </c>
      <c r="BH2973" s="116">
        <f>IF(N2973="sníž. přenesená",J2973,0)</f>
        <v>0</v>
      </c>
      <c r="BI2973" s="116">
        <f>IF(N2973="nulová",J2973,0)</f>
        <v>0</v>
      </c>
      <c r="BJ2973" s="13" t="s">
        <v>74</v>
      </c>
      <c r="BK2973" s="116">
        <f>ROUND(I2973*H2973,2)</f>
        <v>26500</v>
      </c>
      <c r="BL2973" s="13" t="s">
        <v>112</v>
      </c>
      <c r="BM2973" s="115" t="s">
        <v>6528</v>
      </c>
    </row>
    <row r="2974" spans="2:65" s="1" customFormat="1" ht="11.25">
      <c r="B2974" s="25"/>
      <c r="D2974" s="117" t="s">
        <v>114</v>
      </c>
      <c r="F2974" s="118" t="s">
        <v>6527</v>
      </c>
      <c r="L2974" s="25"/>
      <c r="M2974" s="119"/>
      <c r="T2974" s="46"/>
      <c r="AT2974" s="13" t="s">
        <v>114</v>
      </c>
      <c r="AU2974" s="13" t="s">
        <v>66</v>
      </c>
    </row>
    <row r="2975" spans="2:65" s="1" customFormat="1" ht="16.5" customHeight="1">
      <c r="B2975" s="104"/>
      <c r="C2975" s="120" t="s">
        <v>3368</v>
      </c>
      <c r="D2975" s="120" t="s">
        <v>5109</v>
      </c>
      <c r="E2975" s="121" t="s">
        <v>6529</v>
      </c>
      <c r="F2975" s="122" t="s">
        <v>6530</v>
      </c>
      <c r="G2975" s="123" t="s">
        <v>110</v>
      </c>
      <c r="H2975" s="124">
        <v>1</v>
      </c>
      <c r="I2975" s="125">
        <v>27700</v>
      </c>
      <c r="J2975" s="125">
        <f>ROUND(I2975*H2975,2)</f>
        <v>27700</v>
      </c>
      <c r="K2975" s="122" t="s">
        <v>111</v>
      </c>
      <c r="L2975" s="126"/>
      <c r="M2975" s="127" t="s">
        <v>3</v>
      </c>
      <c r="N2975" s="128" t="s">
        <v>37</v>
      </c>
      <c r="O2975" s="113">
        <v>0</v>
      </c>
      <c r="P2975" s="113">
        <f>O2975*H2975</f>
        <v>0</v>
      </c>
      <c r="Q2975" s="113">
        <v>0.31102999999999997</v>
      </c>
      <c r="R2975" s="113">
        <f>Q2975*H2975</f>
        <v>0.31102999999999997</v>
      </c>
      <c r="S2975" s="113">
        <v>0</v>
      </c>
      <c r="T2975" s="114">
        <f>S2975*H2975</f>
        <v>0</v>
      </c>
      <c r="AR2975" s="115" t="s">
        <v>112</v>
      </c>
      <c r="AT2975" s="115" t="s">
        <v>5109</v>
      </c>
      <c r="AU2975" s="115" t="s">
        <v>66</v>
      </c>
      <c r="AY2975" s="13" t="s">
        <v>113</v>
      </c>
      <c r="BE2975" s="116">
        <f>IF(N2975="základní",J2975,0)</f>
        <v>27700</v>
      </c>
      <c r="BF2975" s="116">
        <f>IF(N2975="snížená",J2975,0)</f>
        <v>0</v>
      </c>
      <c r="BG2975" s="116">
        <f>IF(N2975="zákl. přenesená",J2975,0)</f>
        <v>0</v>
      </c>
      <c r="BH2975" s="116">
        <f>IF(N2975="sníž. přenesená",J2975,0)</f>
        <v>0</v>
      </c>
      <c r="BI2975" s="116">
        <f>IF(N2975="nulová",J2975,0)</f>
        <v>0</v>
      </c>
      <c r="BJ2975" s="13" t="s">
        <v>74</v>
      </c>
      <c r="BK2975" s="116">
        <f>ROUND(I2975*H2975,2)</f>
        <v>27700</v>
      </c>
      <c r="BL2975" s="13" t="s">
        <v>112</v>
      </c>
      <c r="BM2975" s="115" t="s">
        <v>6531</v>
      </c>
    </row>
    <row r="2976" spans="2:65" s="1" customFormat="1" ht="11.25">
      <c r="B2976" s="25"/>
      <c r="D2976" s="117" t="s">
        <v>114</v>
      </c>
      <c r="F2976" s="118" t="s">
        <v>6530</v>
      </c>
      <c r="L2976" s="25"/>
      <c r="M2976" s="119"/>
      <c r="T2976" s="46"/>
      <c r="AT2976" s="13" t="s">
        <v>114</v>
      </c>
      <c r="AU2976" s="13" t="s">
        <v>66</v>
      </c>
    </row>
    <row r="2977" spans="2:65" s="1" customFormat="1" ht="16.5" customHeight="1">
      <c r="B2977" s="104"/>
      <c r="C2977" s="120" t="s">
        <v>6532</v>
      </c>
      <c r="D2977" s="120" t="s">
        <v>5109</v>
      </c>
      <c r="E2977" s="121" t="s">
        <v>6533</v>
      </c>
      <c r="F2977" s="122" t="s">
        <v>6534</v>
      </c>
      <c r="G2977" s="123" t="s">
        <v>110</v>
      </c>
      <c r="H2977" s="124">
        <v>1</v>
      </c>
      <c r="I2977" s="125">
        <v>29000</v>
      </c>
      <c r="J2977" s="125">
        <f>ROUND(I2977*H2977,2)</f>
        <v>29000</v>
      </c>
      <c r="K2977" s="122" t="s">
        <v>111</v>
      </c>
      <c r="L2977" s="126"/>
      <c r="M2977" s="127" t="s">
        <v>3</v>
      </c>
      <c r="N2977" s="128" t="s">
        <v>37</v>
      </c>
      <c r="O2977" s="113">
        <v>0</v>
      </c>
      <c r="P2977" s="113">
        <f>O2977*H2977</f>
        <v>0</v>
      </c>
      <c r="Q2977" s="113">
        <v>0.34114</v>
      </c>
      <c r="R2977" s="113">
        <f>Q2977*H2977</f>
        <v>0.34114</v>
      </c>
      <c r="S2977" s="113">
        <v>0</v>
      </c>
      <c r="T2977" s="114">
        <f>S2977*H2977</f>
        <v>0</v>
      </c>
      <c r="AR2977" s="115" t="s">
        <v>112</v>
      </c>
      <c r="AT2977" s="115" t="s">
        <v>5109</v>
      </c>
      <c r="AU2977" s="115" t="s">
        <v>66</v>
      </c>
      <c r="AY2977" s="13" t="s">
        <v>113</v>
      </c>
      <c r="BE2977" s="116">
        <f>IF(N2977="základní",J2977,0)</f>
        <v>29000</v>
      </c>
      <c r="BF2977" s="116">
        <f>IF(N2977="snížená",J2977,0)</f>
        <v>0</v>
      </c>
      <c r="BG2977" s="116">
        <f>IF(N2977="zákl. přenesená",J2977,0)</f>
        <v>0</v>
      </c>
      <c r="BH2977" s="116">
        <f>IF(N2977="sníž. přenesená",J2977,0)</f>
        <v>0</v>
      </c>
      <c r="BI2977" s="116">
        <f>IF(N2977="nulová",J2977,0)</f>
        <v>0</v>
      </c>
      <c r="BJ2977" s="13" t="s">
        <v>74</v>
      </c>
      <c r="BK2977" s="116">
        <f>ROUND(I2977*H2977,2)</f>
        <v>29000</v>
      </c>
      <c r="BL2977" s="13" t="s">
        <v>112</v>
      </c>
      <c r="BM2977" s="115" t="s">
        <v>6535</v>
      </c>
    </row>
    <row r="2978" spans="2:65" s="1" customFormat="1" ht="11.25">
      <c r="B2978" s="25"/>
      <c r="D2978" s="117" t="s">
        <v>114</v>
      </c>
      <c r="F2978" s="118" t="s">
        <v>6534</v>
      </c>
      <c r="L2978" s="25"/>
      <c r="M2978" s="119"/>
      <c r="T2978" s="46"/>
      <c r="AT2978" s="13" t="s">
        <v>114</v>
      </c>
      <c r="AU2978" s="13" t="s">
        <v>66</v>
      </c>
    </row>
    <row r="2979" spans="2:65" s="1" customFormat="1" ht="16.5" customHeight="1">
      <c r="B2979" s="104"/>
      <c r="C2979" s="120" t="s">
        <v>3373</v>
      </c>
      <c r="D2979" s="120" t="s">
        <v>5109</v>
      </c>
      <c r="E2979" s="121" t="s">
        <v>6536</v>
      </c>
      <c r="F2979" s="122" t="s">
        <v>6537</v>
      </c>
      <c r="G2979" s="123" t="s">
        <v>110</v>
      </c>
      <c r="H2979" s="124">
        <v>1</v>
      </c>
      <c r="I2979" s="125">
        <v>24900</v>
      </c>
      <c r="J2979" s="125">
        <f>ROUND(I2979*H2979,2)</f>
        <v>24900</v>
      </c>
      <c r="K2979" s="122" t="s">
        <v>111</v>
      </c>
      <c r="L2979" s="126"/>
      <c r="M2979" s="127" t="s">
        <v>3</v>
      </c>
      <c r="N2979" s="128" t="s">
        <v>37</v>
      </c>
      <c r="O2979" s="113">
        <v>0</v>
      </c>
      <c r="P2979" s="113">
        <f>O2979*H2979</f>
        <v>0</v>
      </c>
      <c r="Q2979" s="113">
        <v>0.24479999999999999</v>
      </c>
      <c r="R2979" s="113">
        <f>Q2979*H2979</f>
        <v>0.24479999999999999</v>
      </c>
      <c r="S2979" s="113">
        <v>0</v>
      </c>
      <c r="T2979" s="114">
        <f>S2979*H2979</f>
        <v>0</v>
      </c>
      <c r="AR2979" s="115" t="s">
        <v>112</v>
      </c>
      <c r="AT2979" s="115" t="s">
        <v>5109</v>
      </c>
      <c r="AU2979" s="115" t="s">
        <v>66</v>
      </c>
      <c r="AY2979" s="13" t="s">
        <v>113</v>
      </c>
      <c r="BE2979" s="116">
        <f>IF(N2979="základní",J2979,0)</f>
        <v>24900</v>
      </c>
      <c r="BF2979" s="116">
        <f>IF(N2979="snížená",J2979,0)</f>
        <v>0</v>
      </c>
      <c r="BG2979" s="116">
        <f>IF(N2979="zákl. přenesená",J2979,0)</f>
        <v>0</v>
      </c>
      <c r="BH2979" s="116">
        <f>IF(N2979="sníž. přenesená",J2979,0)</f>
        <v>0</v>
      </c>
      <c r="BI2979" s="116">
        <f>IF(N2979="nulová",J2979,0)</f>
        <v>0</v>
      </c>
      <c r="BJ2979" s="13" t="s">
        <v>74</v>
      </c>
      <c r="BK2979" s="116">
        <f>ROUND(I2979*H2979,2)</f>
        <v>24900</v>
      </c>
      <c r="BL2979" s="13" t="s">
        <v>112</v>
      </c>
      <c r="BM2979" s="115" t="s">
        <v>6538</v>
      </c>
    </row>
    <row r="2980" spans="2:65" s="1" customFormat="1" ht="11.25">
      <c r="B2980" s="25"/>
      <c r="D2980" s="117" t="s">
        <v>114</v>
      </c>
      <c r="F2980" s="118" t="s">
        <v>6537</v>
      </c>
      <c r="L2980" s="25"/>
      <c r="M2980" s="119"/>
      <c r="T2980" s="46"/>
      <c r="AT2980" s="13" t="s">
        <v>114</v>
      </c>
      <c r="AU2980" s="13" t="s">
        <v>66</v>
      </c>
    </row>
    <row r="2981" spans="2:65" s="1" customFormat="1" ht="16.5" customHeight="1">
      <c r="B2981" s="104"/>
      <c r="C2981" s="120" t="s">
        <v>6539</v>
      </c>
      <c r="D2981" s="120" t="s">
        <v>5109</v>
      </c>
      <c r="E2981" s="121" t="s">
        <v>6540</v>
      </c>
      <c r="F2981" s="122" t="s">
        <v>6541</v>
      </c>
      <c r="G2981" s="123" t="s">
        <v>110</v>
      </c>
      <c r="H2981" s="124">
        <v>1</v>
      </c>
      <c r="I2981" s="125">
        <v>25200</v>
      </c>
      <c r="J2981" s="125">
        <f>ROUND(I2981*H2981,2)</f>
        <v>25200</v>
      </c>
      <c r="K2981" s="122" t="s">
        <v>111</v>
      </c>
      <c r="L2981" s="126"/>
      <c r="M2981" s="127" t="s">
        <v>3</v>
      </c>
      <c r="N2981" s="128" t="s">
        <v>37</v>
      </c>
      <c r="O2981" s="113">
        <v>0</v>
      </c>
      <c r="P2981" s="113">
        <f>O2981*H2981</f>
        <v>0</v>
      </c>
      <c r="Q2981" s="113">
        <v>0.25081999999999999</v>
      </c>
      <c r="R2981" s="113">
        <f>Q2981*H2981</f>
        <v>0.25081999999999999</v>
      </c>
      <c r="S2981" s="113">
        <v>0</v>
      </c>
      <c r="T2981" s="114">
        <f>S2981*H2981</f>
        <v>0</v>
      </c>
      <c r="AR2981" s="115" t="s">
        <v>112</v>
      </c>
      <c r="AT2981" s="115" t="s">
        <v>5109</v>
      </c>
      <c r="AU2981" s="115" t="s">
        <v>66</v>
      </c>
      <c r="AY2981" s="13" t="s">
        <v>113</v>
      </c>
      <c r="BE2981" s="116">
        <f>IF(N2981="základní",J2981,0)</f>
        <v>25200</v>
      </c>
      <c r="BF2981" s="116">
        <f>IF(N2981="snížená",J2981,0)</f>
        <v>0</v>
      </c>
      <c r="BG2981" s="116">
        <f>IF(N2981="zákl. přenesená",J2981,0)</f>
        <v>0</v>
      </c>
      <c r="BH2981" s="116">
        <f>IF(N2981="sníž. přenesená",J2981,0)</f>
        <v>0</v>
      </c>
      <c r="BI2981" s="116">
        <f>IF(N2981="nulová",J2981,0)</f>
        <v>0</v>
      </c>
      <c r="BJ2981" s="13" t="s">
        <v>74</v>
      </c>
      <c r="BK2981" s="116">
        <f>ROUND(I2981*H2981,2)</f>
        <v>25200</v>
      </c>
      <c r="BL2981" s="13" t="s">
        <v>112</v>
      </c>
      <c r="BM2981" s="115" t="s">
        <v>6542</v>
      </c>
    </row>
    <row r="2982" spans="2:65" s="1" customFormat="1" ht="11.25">
      <c r="B2982" s="25"/>
      <c r="D2982" s="117" t="s">
        <v>114</v>
      </c>
      <c r="F2982" s="118" t="s">
        <v>6541</v>
      </c>
      <c r="L2982" s="25"/>
      <c r="M2982" s="119"/>
      <c r="T2982" s="46"/>
      <c r="AT2982" s="13" t="s">
        <v>114</v>
      </c>
      <c r="AU2982" s="13" t="s">
        <v>66</v>
      </c>
    </row>
    <row r="2983" spans="2:65" s="1" customFormat="1" ht="16.5" customHeight="1">
      <c r="B2983" s="104"/>
      <c r="C2983" s="120" t="s">
        <v>3377</v>
      </c>
      <c r="D2983" s="120" t="s">
        <v>5109</v>
      </c>
      <c r="E2983" s="121" t="s">
        <v>6543</v>
      </c>
      <c r="F2983" s="122" t="s">
        <v>6544</v>
      </c>
      <c r="G2983" s="123" t="s">
        <v>110</v>
      </c>
      <c r="H2983" s="124">
        <v>1</v>
      </c>
      <c r="I2983" s="125">
        <v>25500</v>
      </c>
      <c r="J2983" s="125">
        <f>ROUND(I2983*H2983,2)</f>
        <v>25500</v>
      </c>
      <c r="K2983" s="122" t="s">
        <v>111</v>
      </c>
      <c r="L2983" s="126"/>
      <c r="M2983" s="127" t="s">
        <v>3</v>
      </c>
      <c r="N2983" s="128" t="s">
        <v>37</v>
      </c>
      <c r="O2983" s="113">
        <v>0</v>
      </c>
      <c r="P2983" s="113">
        <f>O2983*H2983</f>
        <v>0</v>
      </c>
      <c r="Q2983" s="113">
        <v>0.25684000000000001</v>
      </c>
      <c r="R2983" s="113">
        <f>Q2983*H2983</f>
        <v>0.25684000000000001</v>
      </c>
      <c r="S2983" s="113">
        <v>0</v>
      </c>
      <c r="T2983" s="114">
        <f>S2983*H2983</f>
        <v>0</v>
      </c>
      <c r="AR2983" s="115" t="s">
        <v>112</v>
      </c>
      <c r="AT2983" s="115" t="s">
        <v>5109</v>
      </c>
      <c r="AU2983" s="115" t="s">
        <v>66</v>
      </c>
      <c r="AY2983" s="13" t="s">
        <v>113</v>
      </c>
      <c r="BE2983" s="116">
        <f>IF(N2983="základní",J2983,0)</f>
        <v>25500</v>
      </c>
      <c r="BF2983" s="116">
        <f>IF(N2983="snížená",J2983,0)</f>
        <v>0</v>
      </c>
      <c r="BG2983" s="116">
        <f>IF(N2983="zákl. přenesená",J2983,0)</f>
        <v>0</v>
      </c>
      <c r="BH2983" s="116">
        <f>IF(N2983="sníž. přenesená",J2983,0)</f>
        <v>0</v>
      </c>
      <c r="BI2983" s="116">
        <f>IF(N2983="nulová",J2983,0)</f>
        <v>0</v>
      </c>
      <c r="BJ2983" s="13" t="s">
        <v>74</v>
      </c>
      <c r="BK2983" s="116">
        <f>ROUND(I2983*H2983,2)</f>
        <v>25500</v>
      </c>
      <c r="BL2983" s="13" t="s">
        <v>112</v>
      </c>
      <c r="BM2983" s="115" t="s">
        <v>6545</v>
      </c>
    </row>
    <row r="2984" spans="2:65" s="1" customFormat="1" ht="11.25">
      <c r="B2984" s="25"/>
      <c r="D2984" s="117" t="s">
        <v>114</v>
      </c>
      <c r="F2984" s="118" t="s">
        <v>6544</v>
      </c>
      <c r="L2984" s="25"/>
      <c r="M2984" s="119"/>
      <c r="T2984" s="46"/>
      <c r="AT2984" s="13" t="s">
        <v>114</v>
      </c>
      <c r="AU2984" s="13" t="s">
        <v>66</v>
      </c>
    </row>
    <row r="2985" spans="2:65" s="1" customFormat="1" ht="16.5" customHeight="1">
      <c r="B2985" s="104"/>
      <c r="C2985" s="120" t="s">
        <v>6546</v>
      </c>
      <c r="D2985" s="120" t="s">
        <v>5109</v>
      </c>
      <c r="E2985" s="121" t="s">
        <v>6547</v>
      </c>
      <c r="F2985" s="122" t="s">
        <v>6548</v>
      </c>
      <c r="G2985" s="123" t="s">
        <v>110</v>
      </c>
      <c r="H2985" s="124">
        <v>1</v>
      </c>
      <c r="I2985" s="125">
        <v>25700</v>
      </c>
      <c r="J2985" s="125">
        <f>ROUND(I2985*H2985,2)</f>
        <v>25700</v>
      </c>
      <c r="K2985" s="122" t="s">
        <v>111</v>
      </c>
      <c r="L2985" s="126"/>
      <c r="M2985" s="127" t="s">
        <v>3</v>
      </c>
      <c r="N2985" s="128" t="s">
        <v>37</v>
      </c>
      <c r="O2985" s="113">
        <v>0</v>
      </c>
      <c r="P2985" s="113">
        <f>O2985*H2985</f>
        <v>0</v>
      </c>
      <c r="Q2985" s="113">
        <v>0.26285999999999998</v>
      </c>
      <c r="R2985" s="113">
        <f>Q2985*H2985</f>
        <v>0.26285999999999998</v>
      </c>
      <c r="S2985" s="113">
        <v>0</v>
      </c>
      <c r="T2985" s="114">
        <f>S2985*H2985</f>
        <v>0</v>
      </c>
      <c r="AR2985" s="115" t="s">
        <v>112</v>
      </c>
      <c r="AT2985" s="115" t="s">
        <v>5109</v>
      </c>
      <c r="AU2985" s="115" t="s">
        <v>66</v>
      </c>
      <c r="AY2985" s="13" t="s">
        <v>113</v>
      </c>
      <c r="BE2985" s="116">
        <f>IF(N2985="základní",J2985,0)</f>
        <v>25700</v>
      </c>
      <c r="BF2985" s="116">
        <f>IF(N2985="snížená",J2985,0)</f>
        <v>0</v>
      </c>
      <c r="BG2985" s="116">
        <f>IF(N2985="zákl. přenesená",J2985,0)</f>
        <v>0</v>
      </c>
      <c r="BH2985" s="116">
        <f>IF(N2985="sníž. přenesená",J2985,0)</f>
        <v>0</v>
      </c>
      <c r="BI2985" s="116">
        <f>IF(N2985="nulová",J2985,0)</f>
        <v>0</v>
      </c>
      <c r="BJ2985" s="13" t="s">
        <v>74</v>
      </c>
      <c r="BK2985" s="116">
        <f>ROUND(I2985*H2985,2)</f>
        <v>25700</v>
      </c>
      <c r="BL2985" s="13" t="s">
        <v>112</v>
      </c>
      <c r="BM2985" s="115" t="s">
        <v>6549</v>
      </c>
    </row>
    <row r="2986" spans="2:65" s="1" customFormat="1" ht="11.25">
      <c r="B2986" s="25"/>
      <c r="D2986" s="117" t="s">
        <v>114</v>
      </c>
      <c r="F2986" s="118" t="s">
        <v>6548</v>
      </c>
      <c r="L2986" s="25"/>
      <c r="M2986" s="119"/>
      <c r="T2986" s="46"/>
      <c r="AT2986" s="13" t="s">
        <v>114</v>
      </c>
      <c r="AU2986" s="13" t="s">
        <v>66</v>
      </c>
    </row>
    <row r="2987" spans="2:65" s="1" customFormat="1" ht="16.5" customHeight="1">
      <c r="B2987" s="104"/>
      <c r="C2987" s="120" t="s">
        <v>3382</v>
      </c>
      <c r="D2987" s="120" t="s">
        <v>5109</v>
      </c>
      <c r="E2987" s="121" t="s">
        <v>6550</v>
      </c>
      <c r="F2987" s="122" t="s">
        <v>6551</v>
      </c>
      <c r="G2987" s="123" t="s">
        <v>110</v>
      </c>
      <c r="H2987" s="124">
        <v>1</v>
      </c>
      <c r="I2987" s="125">
        <v>26000</v>
      </c>
      <c r="J2987" s="125">
        <f>ROUND(I2987*H2987,2)</f>
        <v>26000</v>
      </c>
      <c r="K2987" s="122" t="s">
        <v>111</v>
      </c>
      <c r="L2987" s="126"/>
      <c r="M2987" s="127" t="s">
        <v>3</v>
      </c>
      <c r="N2987" s="128" t="s">
        <v>37</v>
      </c>
      <c r="O2987" s="113">
        <v>0</v>
      </c>
      <c r="P2987" s="113">
        <f>O2987*H2987</f>
        <v>0</v>
      </c>
      <c r="Q2987" s="113">
        <v>0.26888000000000001</v>
      </c>
      <c r="R2987" s="113">
        <f>Q2987*H2987</f>
        <v>0.26888000000000001</v>
      </c>
      <c r="S2987" s="113">
        <v>0</v>
      </c>
      <c r="T2987" s="114">
        <f>S2987*H2987</f>
        <v>0</v>
      </c>
      <c r="AR2987" s="115" t="s">
        <v>112</v>
      </c>
      <c r="AT2987" s="115" t="s">
        <v>5109</v>
      </c>
      <c r="AU2987" s="115" t="s">
        <v>66</v>
      </c>
      <c r="AY2987" s="13" t="s">
        <v>113</v>
      </c>
      <c r="BE2987" s="116">
        <f>IF(N2987="základní",J2987,0)</f>
        <v>26000</v>
      </c>
      <c r="BF2987" s="116">
        <f>IF(N2987="snížená",J2987,0)</f>
        <v>0</v>
      </c>
      <c r="BG2987" s="116">
        <f>IF(N2987="zákl. přenesená",J2987,0)</f>
        <v>0</v>
      </c>
      <c r="BH2987" s="116">
        <f>IF(N2987="sníž. přenesená",J2987,0)</f>
        <v>0</v>
      </c>
      <c r="BI2987" s="116">
        <f>IF(N2987="nulová",J2987,0)</f>
        <v>0</v>
      </c>
      <c r="BJ2987" s="13" t="s">
        <v>74</v>
      </c>
      <c r="BK2987" s="116">
        <f>ROUND(I2987*H2987,2)</f>
        <v>26000</v>
      </c>
      <c r="BL2987" s="13" t="s">
        <v>112</v>
      </c>
      <c r="BM2987" s="115" t="s">
        <v>6552</v>
      </c>
    </row>
    <row r="2988" spans="2:65" s="1" customFormat="1" ht="11.25">
      <c r="B2988" s="25"/>
      <c r="D2988" s="117" t="s">
        <v>114</v>
      </c>
      <c r="F2988" s="118" t="s">
        <v>6551</v>
      </c>
      <c r="L2988" s="25"/>
      <c r="M2988" s="119"/>
      <c r="T2988" s="46"/>
      <c r="AT2988" s="13" t="s">
        <v>114</v>
      </c>
      <c r="AU2988" s="13" t="s">
        <v>66</v>
      </c>
    </row>
    <row r="2989" spans="2:65" s="1" customFormat="1" ht="16.5" customHeight="1">
      <c r="B2989" s="104"/>
      <c r="C2989" s="120" t="s">
        <v>6553</v>
      </c>
      <c r="D2989" s="120" t="s">
        <v>5109</v>
      </c>
      <c r="E2989" s="121" t="s">
        <v>6554</v>
      </c>
      <c r="F2989" s="122" t="s">
        <v>6555</v>
      </c>
      <c r="G2989" s="123" t="s">
        <v>110</v>
      </c>
      <c r="H2989" s="124">
        <v>1</v>
      </c>
      <c r="I2989" s="125">
        <v>26500</v>
      </c>
      <c r="J2989" s="125">
        <f>ROUND(I2989*H2989,2)</f>
        <v>26500</v>
      </c>
      <c r="K2989" s="122" t="s">
        <v>111</v>
      </c>
      <c r="L2989" s="126"/>
      <c r="M2989" s="127" t="s">
        <v>3</v>
      </c>
      <c r="N2989" s="128" t="s">
        <v>37</v>
      </c>
      <c r="O2989" s="113">
        <v>0</v>
      </c>
      <c r="P2989" s="113">
        <f>O2989*H2989</f>
        <v>0</v>
      </c>
      <c r="Q2989" s="113">
        <v>0.28093000000000001</v>
      </c>
      <c r="R2989" s="113">
        <f>Q2989*H2989</f>
        <v>0.28093000000000001</v>
      </c>
      <c r="S2989" s="113">
        <v>0</v>
      </c>
      <c r="T2989" s="114">
        <f>S2989*H2989</f>
        <v>0</v>
      </c>
      <c r="AR2989" s="115" t="s">
        <v>112</v>
      </c>
      <c r="AT2989" s="115" t="s">
        <v>5109</v>
      </c>
      <c r="AU2989" s="115" t="s">
        <v>66</v>
      </c>
      <c r="AY2989" s="13" t="s">
        <v>113</v>
      </c>
      <c r="BE2989" s="116">
        <f>IF(N2989="základní",J2989,0)</f>
        <v>26500</v>
      </c>
      <c r="BF2989" s="116">
        <f>IF(N2989="snížená",J2989,0)</f>
        <v>0</v>
      </c>
      <c r="BG2989" s="116">
        <f>IF(N2989="zákl. přenesená",J2989,0)</f>
        <v>0</v>
      </c>
      <c r="BH2989" s="116">
        <f>IF(N2989="sníž. přenesená",J2989,0)</f>
        <v>0</v>
      </c>
      <c r="BI2989" s="116">
        <f>IF(N2989="nulová",J2989,0)</f>
        <v>0</v>
      </c>
      <c r="BJ2989" s="13" t="s">
        <v>74</v>
      </c>
      <c r="BK2989" s="116">
        <f>ROUND(I2989*H2989,2)</f>
        <v>26500</v>
      </c>
      <c r="BL2989" s="13" t="s">
        <v>112</v>
      </c>
      <c r="BM2989" s="115" t="s">
        <v>6556</v>
      </c>
    </row>
    <row r="2990" spans="2:65" s="1" customFormat="1" ht="11.25">
      <c r="B2990" s="25"/>
      <c r="D2990" s="117" t="s">
        <v>114</v>
      </c>
      <c r="F2990" s="118" t="s">
        <v>6555</v>
      </c>
      <c r="L2990" s="25"/>
      <c r="M2990" s="119"/>
      <c r="T2990" s="46"/>
      <c r="AT2990" s="13" t="s">
        <v>114</v>
      </c>
      <c r="AU2990" s="13" t="s">
        <v>66</v>
      </c>
    </row>
    <row r="2991" spans="2:65" s="1" customFormat="1" ht="16.5" customHeight="1">
      <c r="B2991" s="104"/>
      <c r="C2991" s="120" t="s">
        <v>3386</v>
      </c>
      <c r="D2991" s="120" t="s">
        <v>5109</v>
      </c>
      <c r="E2991" s="121" t="s">
        <v>6557</v>
      </c>
      <c r="F2991" s="122" t="s">
        <v>6558</v>
      </c>
      <c r="G2991" s="123" t="s">
        <v>110</v>
      </c>
      <c r="H2991" s="124">
        <v>1</v>
      </c>
      <c r="I2991" s="125">
        <v>27700</v>
      </c>
      <c r="J2991" s="125">
        <f>ROUND(I2991*H2991,2)</f>
        <v>27700</v>
      </c>
      <c r="K2991" s="122" t="s">
        <v>111</v>
      </c>
      <c r="L2991" s="126"/>
      <c r="M2991" s="127" t="s">
        <v>3</v>
      </c>
      <c r="N2991" s="128" t="s">
        <v>37</v>
      </c>
      <c r="O2991" s="113">
        <v>0</v>
      </c>
      <c r="P2991" s="113">
        <f>O2991*H2991</f>
        <v>0</v>
      </c>
      <c r="Q2991" s="113">
        <v>0.31102999999999997</v>
      </c>
      <c r="R2991" s="113">
        <f>Q2991*H2991</f>
        <v>0.31102999999999997</v>
      </c>
      <c r="S2991" s="113">
        <v>0</v>
      </c>
      <c r="T2991" s="114">
        <f>S2991*H2991</f>
        <v>0</v>
      </c>
      <c r="AR2991" s="115" t="s">
        <v>112</v>
      </c>
      <c r="AT2991" s="115" t="s">
        <v>5109</v>
      </c>
      <c r="AU2991" s="115" t="s">
        <v>66</v>
      </c>
      <c r="AY2991" s="13" t="s">
        <v>113</v>
      </c>
      <c r="BE2991" s="116">
        <f>IF(N2991="základní",J2991,0)</f>
        <v>27700</v>
      </c>
      <c r="BF2991" s="116">
        <f>IF(N2991="snížená",J2991,0)</f>
        <v>0</v>
      </c>
      <c r="BG2991" s="116">
        <f>IF(N2991="zákl. přenesená",J2991,0)</f>
        <v>0</v>
      </c>
      <c r="BH2991" s="116">
        <f>IF(N2991="sníž. přenesená",J2991,0)</f>
        <v>0</v>
      </c>
      <c r="BI2991" s="116">
        <f>IF(N2991="nulová",J2991,0)</f>
        <v>0</v>
      </c>
      <c r="BJ2991" s="13" t="s">
        <v>74</v>
      </c>
      <c r="BK2991" s="116">
        <f>ROUND(I2991*H2991,2)</f>
        <v>27700</v>
      </c>
      <c r="BL2991" s="13" t="s">
        <v>112</v>
      </c>
      <c r="BM2991" s="115" t="s">
        <v>6559</v>
      </c>
    </row>
    <row r="2992" spans="2:65" s="1" customFormat="1" ht="11.25">
      <c r="B2992" s="25"/>
      <c r="D2992" s="117" t="s">
        <v>114</v>
      </c>
      <c r="F2992" s="118" t="s">
        <v>6558</v>
      </c>
      <c r="L2992" s="25"/>
      <c r="M2992" s="119"/>
      <c r="T2992" s="46"/>
      <c r="AT2992" s="13" t="s">
        <v>114</v>
      </c>
      <c r="AU2992" s="13" t="s">
        <v>66</v>
      </c>
    </row>
    <row r="2993" spans="2:65" s="1" customFormat="1" ht="16.5" customHeight="1">
      <c r="B2993" s="104"/>
      <c r="C2993" s="120" t="s">
        <v>6560</v>
      </c>
      <c r="D2993" s="120" t="s">
        <v>5109</v>
      </c>
      <c r="E2993" s="121" t="s">
        <v>6561</v>
      </c>
      <c r="F2993" s="122" t="s">
        <v>6562</v>
      </c>
      <c r="G2993" s="123" t="s">
        <v>110</v>
      </c>
      <c r="H2993" s="124">
        <v>1</v>
      </c>
      <c r="I2993" s="125">
        <v>29000</v>
      </c>
      <c r="J2993" s="125">
        <f>ROUND(I2993*H2993,2)</f>
        <v>29000</v>
      </c>
      <c r="K2993" s="122" t="s">
        <v>111</v>
      </c>
      <c r="L2993" s="126"/>
      <c r="M2993" s="127" t="s">
        <v>3</v>
      </c>
      <c r="N2993" s="128" t="s">
        <v>37</v>
      </c>
      <c r="O2993" s="113">
        <v>0</v>
      </c>
      <c r="P2993" s="113">
        <f>O2993*H2993</f>
        <v>0</v>
      </c>
      <c r="Q2993" s="113">
        <v>0.34114</v>
      </c>
      <c r="R2993" s="113">
        <f>Q2993*H2993</f>
        <v>0.34114</v>
      </c>
      <c r="S2993" s="113">
        <v>0</v>
      </c>
      <c r="T2993" s="114">
        <f>S2993*H2993</f>
        <v>0</v>
      </c>
      <c r="AR2993" s="115" t="s">
        <v>112</v>
      </c>
      <c r="AT2993" s="115" t="s">
        <v>5109</v>
      </c>
      <c r="AU2993" s="115" t="s">
        <v>66</v>
      </c>
      <c r="AY2993" s="13" t="s">
        <v>113</v>
      </c>
      <c r="BE2993" s="116">
        <f>IF(N2993="základní",J2993,0)</f>
        <v>29000</v>
      </c>
      <c r="BF2993" s="116">
        <f>IF(N2993="snížená",J2993,0)</f>
        <v>0</v>
      </c>
      <c r="BG2993" s="116">
        <f>IF(N2993="zákl. přenesená",J2993,0)</f>
        <v>0</v>
      </c>
      <c r="BH2993" s="116">
        <f>IF(N2993="sníž. přenesená",J2993,0)</f>
        <v>0</v>
      </c>
      <c r="BI2993" s="116">
        <f>IF(N2993="nulová",J2993,0)</f>
        <v>0</v>
      </c>
      <c r="BJ2993" s="13" t="s">
        <v>74</v>
      </c>
      <c r="BK2993" s="116">
        <f>ROUND(I2993*H2993,2)</f>
        <v>29000</v>
      </c>
      <c r="BL2993" s="13" t="s">
        <v>112</v>
      </c>
      <c r="BM2993" s="115" t="s">
        <v>6563</v>
      </c>
    </row>
    <row r="2994" spans="2:65" s="1" customFormat="1" ht="11.25">
      <c r="B2994" s="25"/>
      <c r="D2994" s="117" t="s">
        <v>114</v>
      </c>
      <c r="F2994" s="118" t="s">
        <v>6562</v>
      </c>
      <c r="L2994" s="25"/>
      <c r="M2994" s="119"/>
      <c r="T2994" s="46"/>
      <c r="AT2994" s="13" t="s">
        <v>114</v>
      </c>
      <c r="AU2994" s="13" t="s">
        <v>66</v>
      </c>
    </row>
    <row r="2995" spans="2:65" s="1" customFormat="1" ht="16.5" customHeight="1">
      <c r="B2995" s="104"/>
      <c r="C2995" s="120" t="s">
        <v>3391</v>
      </c>
      <c r="D2995" s="120" t="s">
        <v>5109</v>
      </c>
      <c r="E2995" s="121" t="s">
        <v>6564</v>
      </c>
      <c r="F2995" s="122" t="s">
        <v>6565</v>
      </c>
      <c r="G2995" s="123" t="s">
        <v>110</v>
      </c>
      <c r="H2995" s="124">
        <v>1</v>
      </c>
      <c r="I2995" s="125">
        <v>21800</v>
      </c>
      <c r="J2995" s="125">
        <f>ROUND(I2995*H2995,2)</f>
        <v>21800</v>
      </c>
      <c r="K2995" s="122" t="s">
        <v>111</v>
      </c>
      <c r="L2995" s="126"/>
      <c r="M2995" s="127" t="s">
        <v>3</v>
      </c>
      <c r="N2995" s="128" t="s">
        <v>37</v>
      </c>
      <c r="O2995" s="113">
        <v>0</v>
      </c>
      <c r="P2995" s="113">
        <f>O2995*H2995</f>
        <v>0</v>
      </c>
      <c r="Q2995" s="113">
        <v>0.26600000000000001</v>
      </c>
      <c r="R2995" s="113">
        <f>Q2995*H2995</f>
        <v>0.26600000000000001</v>
      </c>
      <c r="S2995" s="113">
        <v>0</v>
      </c>
      <c r="T2995" s="114">
        <f>S2995*H2995</f>
        <v>0</v>
      </c>
      <c r="AR2995" s="115" t="s">
        <v>112</v>
      </c>
      <c r="AT2995" s="115" t="s">
        <v>5109</v>
      </c>
      <c r="AU2995" s="115" t="s">
        <v>66</v>
      </c>
      <c r="AY2995" s="13" t="s">
        <v>113</v>
      </c>
      <c r="BE2995" s="116">
        <f>IF(N2995="základní",J2995,0)</f>
        <v>21800</v>
      </c>
      <c r="BF2995" s="116">
        <f>IF(N2995="snížená",J2995,0)</f>
        <v>0</v>
      </c>
      <c r="BG2995" s="116">
        <f>IF(N2995="zákl. přenesená",J2995,0)</f>
        <v>0</v>
      </c>
      <c r="BH2995" s="116">
        <f>IF(N2995="sníž. přenesená",J2995,0)</f>
        <v>0</v>
      </c>
      <c r="BI2995" s="116">
        <f>IF(N2995="nulová",J2995,0)</f>
        <v>0</v>
      </c>
      <c r="BJ2995" s="13" t="s">
        <v>74</v>
      </c>
      <c r="BK2995" s="116">
        <f>ROUND(I2995*H2995,2)</f>
        <v>21800</v>
      </c>
      <c r="BL2995" s="13" t="s">
        <v>112</v>
      </c>
      <c r="BM2995" s="115" t="s">
        <v>6566</v>
      </c>
    </row>
    <row r="2996" spans="2:65" s="1" customFormat="1" ht="11.25">
      <c r="B2996" s="25"/>
      <c r="D2996" s="117" t="s">
        <v>114</v>
      </c>
      <c r="F2996" s="118" t="s">
        <v>6565</v>
      </c>
      <c r="L2996" s="25"/>
      <c r="M2996" s="119"/>
      <c r="T2996" s="46"/>
      <c r="AT2996" s="13" t="s">
        <v>114</v>
      </c>
      <c r="AU2996" s="13" t="s">
        <v>66</v>
      </c>
    </row>
    <row r="2997" spans="2:65" s="1" customFormat="1" ht="16.5" customHeight="1">
      <c r="B2997" s="104"/>
      <c r="C2997" s="120" t="s">
        <v>6567</v>
      </c>
      <c r="D2997" s="120" t="s">
        <v>5109</v>
      </c>
      <c r="E2997" s="121" t="s">
        <v>6568</v>
      </c>
      <c r="F2997" s="122" t="s">
        <v>6569</v>
      </c>
      <c r="G2997" s="123" t="s">
        <v>110</v>
      </c>
      <c r="H2997" s="124">
        <v>1</v>
      </c>
      <c r="I2997" s="125">
        <v>22000</v>
      </c>
      <c r="J2997" s="125">
        <f>ROUND(I2997*H2997,2)</f>
        <v>22000</v>
      </c>
      <c r="K2997" s="122" t="s">
        <v>111</v>
      </c>
      <c r="L2997" s="126"/>
      <c r="M2997" s="127" t="s">
        <v>3</v>
      </c>
      <c r="N2997" s="128" t="s">
        <v>37</v>
      </c>
      <c r="O2997" s="113">
        <v>0</v>
      </c>
      <c r="P2997" s="113">
        <f>O2997*H2997</f>
        <v>0</v>
      </c>
      <c r="Q2997" s="113">
        <v>0.27250000000000002</v>
      </c>
      <c r="R2997" s="113">
        <f>Q2997*H2997</f>
        <v>0.27250000000000002</v>
      </c>
      <c r="S2997" s="113">
        <v>0</v>
      </c>
      <c r="T2997" s="114">
        <f>S2997*H2997</f>
        <v>0</v>
      </c>
      <c r="AR2997" s="115" t="s">
        <v>112</v>
      </c>
      <c r="AT2997" s="115" t="s">
        <v>5109</v>
      </c>
      <c r="AU2997" s="115" t="s">
        <v>66</v>
      </c>
      <c r="AY2997" s="13" t="s">
        <v>113</v>
      </c>
      <c r="BE2997" s="116">
        <f>IF(N2997="základní",J2997,0)</f>
        <v>22000</v>
      </c>
      <c r="BF2997" s="116">
        <f>IF(N2997="snížená",J2997,0)</f>
        <v>0</v>
      </c>
      <c r="BG2997" s="116">
        <f>IF(N2997="zákl. přenesená",J2997,0)</f>
        <v>0</v>
      </c>
      <c r="BH2997" s="116">
        <f>IF(N2997="sníž. přenesená",J2997,0)</f>
        <v>0</v>
      </c>
      <c r="BI2997" s="116">
        <f>IF(N2997="nulová",J2997,0)</f>
        <v>0</v>
      </c>
      <c r="BJ2997" s="13" t="s">
        <v>74</v>
      </c>
      <c r="BK2997" s="116">
        <f>ROUND(I2997*H2997,2)</f>
        <v>22000</v>
      </c>
      <c r="BL2997" s="13" t="s">
        <v>112</v>
      </c>
      <c r="BM2997" s="115" t="s">
        <v>6570</v>
      </c>
    </row>
    <row r="2998" spans="2:65" s="1" customFormat="1" ht="11.25">
      <c r="B2998" s="25"/>
      <c r="D2998" s="117" t="s">
        <v>114</v>
      </c>
      <c r="F2998" s="118" t="s">
        <v>6569</v>
      </c>
      <c r="L2998" s="25"/>
      <c r="M2998" s="119"/>
      <c r="T2998" s="46"/>
      <c r="AT2998" s="13" t="s">
        <v>114</v>
      </c>
      <c r="AU2998" s="13" t="s">
        <v>66</v>
      </c>
    </row>
    <row r="2999" spans="2:65" s="1" customFormat="1" ht="16.5" customHeight="1">
      <c r="B2999" s="104"/>
      <c r="C2999" s="120" t="s">
        <v>3395</v>
      </c>
      <c r="D2999" s="120" t="s">
        <v>5109</v>
      </c>
      <c r="E2999" s="121" t="s">
        <v>6571</v>
      </c>
      <c r="F2999" s="122" t="s">
        <v>6572</v>
      </c>
      <c r="G2999" s="123" t="s">
        <v>110</v>
      </c>
      <c r="H2999" s="124">
        <v>1</v>
      </c>
      <c r="I2999" s="125">
        <v>22300</v>
      </c>
      <c r="J2999" s="125">
        <f>ROUND(I2999*H2999,2)</f>
        <v>22300</v>
      </c>
      <c r="K2999" s="122" t="s">
        <v>111</v>
      </c>
      <c r="L2999" s="126"/>
      <c r="M2999" s="127" t="s">
        <v>3</v>
      </c>
      <c r="N2999" s="128" t="s">
        <v>37</v>
      </c>
      <c r="O2999" s="113">
        <v>0</v>
      </c>
      <c r="P2999" s="113">
        <f>O2999*H2999</f>
        <v>0</v>
      </c>
      <c r="Q2999" s="113">
        <v>0.27900000000000003</v>
      </c>
      <c r="R2999" s="113">
        <f>Q2999*H2999</f>
        <v>0.27900000000000003</v>
      </c>
      <c r="S2999" s="113">
        <v>0</v>
      </c>
      <c r="T2999" s="114">
        <f>S2999*H2999</f>
        <v>0</v>
      </c>
      <c r="AR2999" s="115" t="s">
        <v>112</v>
      </c>
      <c r="AT2999" s="115" t="s">
        <v>5109</v>
      </c>
      <c r="AU2999" s="115" t="s">
        <v>66</v>
      </c>
      <c r="AY2999" s="13" t="s">
        <v>113</v>
      </c>
      <c r="BE2999" s="116">
        <f>IF(N2999="základní",J2999,0)</f>
        <v>22300</v>
      </c>
      <c r="BF2999" s="116">
        <f>IF(N2999="snížená",J2999,0)</f>
        <v>0</v>
      </c>
      <c r="BG2999" s="116">
        <f>IF(N2999="zákl. přenesená",J2999,0)</f>
        <v>0</v>
      </c>
      <c r="BH2999" s="116">
        <f>IF(N2999="sníž. přenesená",J2999,0)</f>
        <v>0</v>
      </c>
      <c r="BI2999" s="116">
        <f>IF(N2999="nulová",J2999,0)</f>
        <v>0</v>
      </c>
      <c r="BJ2999" s="13" t="s">
        <v>74</v>
      </c>
      <c r="BK2999" s="116">
        <f>ROUND(I2999*H2999,2)</f>
        <v>22300</v>
      </c>
      <c r="BL2999" s="13" t="s">
        <v>112</v>
      </c>
      <c r="BM2999" s="115" t="s">
        <v>6573</v>
      </c>
    </row>
    <row r="3000" spans="2:65" s="1" customFormat="1" ht="11.25">
      <c r="B3000" s="25"/>
      <c r="D3000" s="117" t="s">
        <v>114</v>
      </c>
      <c r="F3000" s="118" t="s">
        <v>6572</v>
      </c>
      <c r="L3000" s="25"/>
      <c r="M3000" s="119"/>
      <c r="T3000" s="46"/>
      <c r="AT3000" s="13" t="s">
        <v>114</v>
      </c>
      <c r="AU3000" s="13" t="s">
        <v>66</v>
      </c>
    </row>
    <row r="3001" spans="2:65" s="1" customFormat="1" ht="16.5" customHeight="1">
      <c r="B3001" s="104"/>
      <c r="C3001" s="120" t="s">
        <v>6574</v>
      </c>
      <c r="D3001" s="120" t="s">
        <v>5109</v>
      </c>
      <c r="E3001" s="121" t="s">
        <v>6575</v>
      </c>
      <c r="F3001" s="122" t="s">
        <v>6576</v>
      </c>
      <c r="G3001" s="123" t="s">
        <v>110</v>
      </c>
      <c r="H3001" s="124">
        <v>1</v>
      </c>
      <c r="I3001" s="125">
        <v>22500</v>
      </c>
      <c r="J3001" s="125">
        <f>ROUND(I3001*H3001,2)</f>
        <v>22500</v>
      </c>
      <c r="K3001" s="122" t="s">
        <v>111</v>
      </c>
      <c r="L3001" s="126"/>
      <c r="M3001" s="127" t="s">
        <v>3</v>
      </c>
      <c r="N3001" s="128" t="s">
        <v>37</v>
      </c>
      <c r="O3001" s="113">
        <v>0</v>
      </c>
      <c r="P3001" s="113">
        <f>O3001*H3001</f>
        <v>0</v>
      </c>
      <c r="Q3001" s="113">
        <v>0.28549000000000002</v>
      </c>
      <c r="R3001" s="113">
        <f>Q3001*H3001</f>
        <v>0.28549000000000002</v>
      </c>
      <c r="S3001" s="113">
        <v>0</v>
      </c>
      <c r="T3001" s="114">
        <f>S3001*H3001</f>
        <v>0</v>
      </c>
      <c r="AR3001" s="115" t="s">
        <v>112</v>
      </c>
      <c r="AT3001" s="115" t="s">
        <v>5109</v>
      </c>
      <c r="AU3001" s="115" t="s">
        <v>66</v>
      </c>
      <c r="AY3001" s="13" t="s">
        <v>113</v>
      </c>
      <c r="BE3001" s="116">
        <f>IF(N3001="základní",J3001,0)</f>
        <v>22500</v>
      </c>
      <c r="BF3001" s="116">
        <f>IF(N3001="snížená",J3001,0)</f>
        <v>0</v>
      </c>
      <c r="BG3001" s="116">
        <f>IF(N3001="zákl. přenesená",J3001,0)</f>
        <v>0</v>
      </c>
      <c r="BH3001" s="116">
        <f>IF(N3001="sníž. přenesená",J3001,0)</f>
        <v>0</v>
      </c>
      <c r="BI3001" s="116">
        <f>IF(N3001="nulová",J3001,0)</f>
        <v>0</v>
      </c>
      <c r="BJ3001" s="13" t="s">
        <v>74</v>
      </c>
      <c r="BK3001" s="116">
        <f>ROUND(I3001*H3001,2)</f>
        <v>22500</v>
      </c>
      <c r="BL3001" s="13" t="s">
        <v>112</v>
      </c>
      <c r="BM3001" s="115" t="s">
        <v>6577</v>
      </c>
    </row>
    <row r="3002" spans="2:65" s="1" customFormat="1" ht="11.25">
      <c r="B3002" s="25"/>
      <c r="D3002" s="117" t="s">
        <v>114</v>
      </c>
      <c r="F3002" s="118" t="s">
        <v>6576</v>
      </c>
      <c r="L3002" s="25"/>
      <c r="M3002" s="119"/>
      <c r="T3002" s="46"/>
      <c r="AT3002" s="13" t="s">
        <v>114</v>
      </c>
      <c r="AU3002" s="13" t="s">
        <v>66</v>
      </c>
    </row>
    <row r="3003" spans="2:65" s="1" customFormat="1" ht="16.5" customHeight="1">
      <c r="B3003" s="104"/>
      <c r="C3003" s="120" t="s">
        <v>3400</v>
      </c>
      <c r="D3003" s="120" t="s">
        <v>5109</v>
      </c>
      <c r="E3003" s="121" t="s">
        <v>6578</v>
      </c>
      <c r="F3003" s="122" t="s">
        <v>6579</v>
      </c>
      <c r="G3003" s="123" t="s">
        <v>110</v>
      </c>
      <c r="H3003" s="124">
        <v>1</v>
      </c>
      <c r="I3003" s="125">
        <v>22800</v>
      </c>
      <c r="J3003" s="125">
        <f>ROUND(I3003*H3003,2)</f>
        <v>22800</v>
      </c>
      <c r="K3003" s="122" t="s">
        <v>111</v>
      </c>
      <c r="L3003" s="126"/>
      <c r="M3003" s="127" t="s">
        <v>3</v>
      </c>
      <c r="N3003" s="128" t="s">
        <v>37</v>
      </c>
      <c r="O3003" s="113">
        <v>0</v>
      </c>
      <c r="P3003" s="113">
        <f>O3003*H3003</f>
        <v>0</v>
      </c>
      <c r="Q3003" s="113">
        <v>0.29199000000000003</v>
      </c>
      <c r="R3003" s="113">
        <f>Q3003*H3003</f>
        <v>0.29199000000000003</v>
      </c>
      <c r="S3003" s="113">
        <v>0</v>
      </c>
      <c r="T3003" s="114">
        <f>S3003*H3003</f>
        <v>0</v>
      </c>
      <c r="AR3003" s="115" t="s">
        <v>112</v>
      </c>
      <c r="AT3003" s="115" t="s">
        <v>5109</v>
      </c>
      <c r="AU3003" s="115" t="s">
        <v>66</v>
      </c>
      <c r="AY3003" s="13" t="s">
        <v>113</v>
      </c>
      <c r="BE3003" s="116">
        <f>IF(N3003="základní",J3003,0)</f>
        <v>22800</v>
      </c>
      <c r="BF3003" s="116">
        <f>IF(N3003="snížená",J3003,0)</f>
        <v>0</v>
      </c>
      <c r="BG3003" s="116">
        <f>IF(N3003="zákl. přenesená",J3003,0)</f>
        <v>0</v>
      </c>
      <c r="BH3003" s="116">
        <f>IF(N3003="sníž. přenesená",J3003,0)</f>
        <v>0</v>
      </c>
      <c r="BI3003" s="116">
        <f>IF(N3003="nulová",J3003,0)</f>
        <v>0</v>
      </c>
      <c r="BJ3003" s="13" t="s">
        <v>74</v>
      </c>
      <c r="BK3003" s="116">
        <f>ROUND(I3003*H3003,2)</f>
        <v>22800</v>
      </c>
      <c r="BL3003" s="13" t="s">
        <v>112</v>
      </c>
      <c r="BM3003" s="115" t="s">
        <v>6580</v>
      </c>
    </row>
    <row r="3004" spans="2:65" s="1" customFormat="1" ht="11.25">
      <c r="B3004" s="25"/>
      <c r="D3004" s="117" t="s">
        <v>114</v>
      </c>
      <c r="F3004" s="118" t="s">
        <v>6579</v>
      </c>
      <c r="L3004" s="25"/>
      <c r="M3004" s="119"/>
      <c r="T3004" s="46"/>
      <c r="AT3004" s="13" t="s">
        <v>114</v>
      </c>
      <c r="AU3004" s="13" t="s">
        <v>66</v>
      </c>
    </row>
    <row r="3005" spans="2:65" s="1" customFormat="1" ht="16.5" customHeight="1">
      <c r="B3005" s="104"/>
      <c r="C3005" s="120" t="s">
        <v>6581</v>
      </c>
      <c r="D3005" s="120" t="s">
        <v>5109</v>
      </c>
      <c r="E3005" s="121" t="s">
        <v>6582</v>
      </c>
      <c r="F3005" s="122" t="s">
        <v>6583</v>
      </c>
      <c r="G3005" s="123" t="s">
        <v>110</v>
      </c>
      <c r="H3005" s="124">
        <v>1</v>
      </c>
      <c r="I3005" s="125">
        <v>23300</v>
      </c>
      <c r="J3005" s="125">
        <f>ROUND(I3005*H3005,2)</f>
        <v>23300</v>
      </c>
      <c r="K3005" s="122" t="s">
        <v>111</v>
      </c>
      <c r="L3005" s="126"/>
      <c r="M3005" s="127" t="s">
        <v>3</v>
      </c>
      <c r="N3005" s="128" t="s">
        <v>37</v>
      </c>
      <c r="O3005" s="113">
        <v>0</v>
      </c>
      <c r="P3005" s="113">
        <f>O3005*H3005</f>
        <v>0</v>
      </c>
      <c r="Q3005" s="113">
        <v>0.30498999999999998</v>
      </c>
      <c r="R3005" s="113">
        <f>Q3005*H3005</f>
        <v>0.30498999999999998</v>
      </c>
      <c r="S3005" s="113">
        <v>0</v>
      </c>
      <c r="T3005" s="114">
        <f>S3005*H3005</f>
        <v>0</v>
      </c>
      <c r="AR3005" s="115" t="s">
        <v>112</v>
      </c>
      <c r="AT3005" s="115" t="s">
        <v>5109</v>
      </c>
      <c r="AU3005" s="115" t="s">
        <v>66</v>
      </c>
      <c r="AY3005" s="13" t="s">
        <v>113</v>
      </c>
      <c r="BE3005" s="116">
        <f>IF(N3005="základní",J3005,0)</f>
        <v>23300</v>
      </c>
      <c r="BF3005" s="116">
        <f>IF(N3005="snížená",J3005,0)</f>
        <v>0</v>
      </c>
      <c r="BG3005" s="116">
        <f>IF(N3005="zákl. přenesená",J3005,0)</f>
        <v>0</v>
      </c>
      <c r="BH3005" s="116">
        <f>IF(N3005="sníž. přenesená",J3005,0)</f>
        <v>0</v>
      </c>
      <c r="BI3005" s="116">
        <f>IF(N3005="nulová",J3005,0)</f>
        <v>0</v>
      </c>
      <c r="BJ3005" s="13" t="s">
        <v>74</v>
      </c>
      <c r="BK3005" s="116">
        <f>ROUND(I3005*H3005,2)</f>
        <v>23300</v>
      </c>
      <c r="BL3005" s="13" t="s">
        <v>112</v>
      </c>
      <c r="BM3005" s="115" t="s">
        <v>6584</v>
      </c>
    </row>
    <row r="3006" spans="2:65" s="1" customFormat="1" ht="11.25">
      <c r="B3006" s="25"/>
      <c r="D3006" s="117" t="s">
        <v>114</v>
      </c>
      <c r="F3006" s="118" t="s">
        <v>6583</v>
      </c>
      <c r="L3006" s="25"/>
      <c r="M3006" s="119"/>
      <c r="T3006" s="46"/>
      <c r="AT3006" s="13" t="s">
        <v>114</v>
      </c>
      <c r="AU3006" s="13" t="s">
        <v>66</v>
      </c>
    </row>
    <row r="3007" spans="2:65" s="1" customFormat="1" ht="16.5" customHeight="1">
      <c r="B3007" s="104"/>
      <c r="C3007" s="120" t="s">
        <v>3404</v>
      </c>
      <c r="D3007" s="120" t="s">
        <v>5109</v>
      </c>
      <c r="E3007" s="121" t="s">
        <v>6585</v>
      </c>
      <c r="F3007" s="122" t="s">
        <v>6586</v>
      </c>
      <c r="G3007" s="123" t="s">
        <v>110</v>
      </c>
      <c r="H3007" s="124">
        <v>1</v>
      </c>
      <c r="I3007" s="125">
        <v>24700</v>
      </c>
      <c r="J3007" s="125">
        <f>ROUND(I3007*H3007,2)</f>
        <v>24700</v>
      </c>
      <c r="K3007" s="122" t="s">
        <v>111</v>
      </c>
      <c r="L3007" s="126"/>
      <c r="M3007" s="127" t="s">
        <v>3</v>
      </c>
      <c r="N3007" s="128" t="s">
        <v>37</v>
      </c>
      <c r="O3007" s="113">
        <v>0</v>
      </c>
      <c r="P3007" s="113">
        <f>O3007*H3007</f>
        <v>0</v>
      </c>
      <c r="Q3007" s="113">
        <v>0.33748</v>
      </c>
      <c r="R3007" s="113">
        <f>Q3007*H3007</f>
        <v>0.33748</v>
      </c>
      <c r="S3007" s="113">
        <v>0</v>
      </c>
      <c r="T3007" s="114">
        <f>S3007*H3007</f>
        <v>0</v>
      </c>
      <c r="AR3007" s="115" t="s">
        <v>112</v>
      </c>
      <c r="AT3007" s="115" t="s">
        <v>5109</v>
      </c>
      <c r="AU3007" s="115" t="s">
        <v>66</v>
      </c>
      <c r="AY3007" s="13" t="s">
        <v>113</v>
      </c>
      <c r="BE3007" s="116">
        <f>IF(N3007="základní",J3007,0)</f>
        <v>24700</v>
      </c>
      <c r="BF3007" s="116">
        <f>IF(N3007="snížená",J3007,0)</f>
        <v>0</v>
      </c>
      <c r="BG3007" s="116">
        <f>IF(N3007="zákl. přenesená",J3007,0)</f>
        <v>0</v>
      </c>
      <c r="BH3007" s="116">
        <f>IF(N3007="sníž. přenesená",J3007,0)</f>
        <v>0</v>
      </c>
      <c r="BI3007" s="116">
        <f>IF(N3007="nulová",J3007,0)</f>
        <v>0</v>
      </c>
      <c r="BJ3007" s="13" t="s">
        <v>74</v>
      </c>
      <c r="BK3007" s="116">
        <f>ROUND(I3007*H3007,2)</f>
        <v>24700</v>
      </c>
      <c r="BL3007" s="13" t="s">
        <v>112</v>
      </c>
      <c r="BM3007" s="115" t="s">
        <v>6587</v>
      </c>
    </row>
    <row r="3008" spans="2:65" s="1" customFormat="1" ht="11.25">
      <c r="B3008" s="25"/>
      <c r="D3008" s="117" t="s">
        <v>114</v>
      </c>
      <c r="F3008" s="118" t="s">
        <v>6586</v>
      </c>
      <c r="L3008" s="25"/>
      <c r="M3008" s="119"/>
      <c r="T3008" s="46"/>
      <c r="AT3008" s="13" t="s">
        <v>114</v>
      </c>
      <c r="AU3008" s="13" t="s">
        <v>66</v>
      </c>
    </row>
    <row r="3009" spans="2:65" s="1" customFormat="1" ht="16.5" customHeight="1">
      <c r="B3009" s="104"/>
      <c r="C3009" s="120" t="s">
        <v>6588</v>
      </c>
      <c r="D3009" s="120" t="s">
        <v>5109</v>
      </c>
      <c r="E3009" s="121" t="s">
        <v>6589</v>
      </c>
      <c r="F3009" s="122" t="s">
        <v>6590</v>
      </c>
      <c r="G3009" s="123" t="s">
        <v>110</v>
      </c>
      <c r="H3009" s="124">
        <v>1</v>
      </c>
      <c r="I3009" s="125">
        <v>26200</v>
      </c>
      <c r="J3009" s="125">
        <f>ROUND(I3009*H3009,2)</f>
        <v>26200</v>
      </c>
      <c r="K3009" s="122" t="s">
        <v>111</v>
      </c>
      <c r="L3009" s="126"/>
      <c r="M3009" s="127" t="s">
        <v>3</v>
      </c>
      <c r="N3009" s="128" t="s">
        <v>37</v>
      </c>
      <c r="O3009" s="113">
        <v>0</v>
      </c>
      <c r="P3009" s="113">
        <f>O3009*H3009</f>
        <v>0</v>
      </c>
      <c r="Q3009" s="113">
        <v>0.36997000000000002</v>
      </c>
      <c r="R3009" s="113">
        <f>Q3009*H3009</f>
        <v>0.36997000000000002</v>
      </c>
      <c r="S3009" s="113">
        <v>0</v>
      </c>
      <c r="T3009" s="114">
        <f>S3009*H3009</f>
        <v>0</v>
      </c>
      <c r="AR3009" s="115" t="s">
        <v>112</v>
      </c>
      <c r="AT3009" s="115" t="s">
        <v>5109</v>
      </c>
      <c r="AU3009" s="115" t="s">
        <v>66</v>
      </c>
      <c r="AY3009" s="13" t="s">
        <v>113</v>
      </c>
      <c r="BE3009" s="116">
        <f>IF(N3009="základní",J3009,0)</f>
        <v>26200</v>
      </c>
      <c r="BF3009" s="116">
        <f>IF(N3009="snížená",J3009,0)</f>
        <v>0</v>
      </c>
      <c r="BG3009" s="116">
        <f>IF(N3009="zákl. přenesená",J3009,0)</f>
        <v>0</v>
      </c>
      <c r="BH3009" s="116">
        <f>IF(N3009="sníž. přenesená",J3009,0)</f>
        <v>0</v>
      </c>
      <c r="BI3009" s="116">
        <f>IF(N3009="nulová",J3009,0)</f>
        <v>0</v>
      </c>
      <c r="BJ3009" s="13" t="s">
        <v>74</v>
      </c>
      <c r="BK3009" s="116">
        <f>ROUND(I3009*H3009,2)</f>
        <v>26200</v>
      </c>
      <c r="BL3009" s="13" t="s">
        <v>112</v>
      </c>
      <c r="BM3009" s="115" t="s">
        <v>6591</v>
      </c>
    </row>
    <row r="3010" spans="2:65" s="1" customFormat="1" ht="11.25">
      <c r="B3010" s="25"/>
      <c r="D3010" s="117" t="s">
        <v>114</v>
      </c>
      <c r="F3010" s="118" t="s">
        <v>6590</v>
      </c>
      <c r="L3010" s="25"/>
      <c r="M3010" s="119"/>
      <c r="T3010" s="46"/>
      <c r="AT3010" s="13" t="s">
        <v>114</v>
      </c>
      <c r="AU3010" s="13" t="s">
        <v>66</v>
      </c>
    </row>
    <row r="3011" spans="2:65" s="1" customFormat="1" ht="16.5" customHeight="1">
      <c r="B3011" s="104"/>
      <c r="C3011" s="120" t="s">
        <v>3409</v>
      </c>
      <c r="D3011" s="120" t="s">
        <v>5109</v>
      </c>
      <c r="E3011" s="121" t="s">
        <v>6592</v>
      </c>
      <c r="F3011" s="122" t="s">
        <v>6593</v>
      </c>
      <c r="G3011" s="123" t="s">
        <v>110</v>
      </c>
      <c r="H3011" s="124">
        <v>1</v>
      </c>
      <c r="I3011" s="125">
        <v>25800</v>
      </c>
      <c r="J3011" s="125">
        <f>ROUND(I3011*H3011,2)</f>
        <v>25800</v>
      </c>
      <c r="K3011" s="122" t="s">
        <v>111</v>
      </c>
      <c r="L3011" s="126"/>
      <c r="M3011" s="127" t="s">
        <v>3</v>
      </c>
      <c r="N3011" s="128" t="s">
        <v>37</v>
      </c>
      <c r="O3011" s="113">
        <v>0</v>
      </c>
      <c r="P3011" s="113">
        <f>O3011*H3011</f>
        <v>0</v>
      </c>
      <c r="Q3011" s="113">
        <v>0.26600000000000001</v>
      </c>
      <c r="R3011" s="113">
        <f>Q3011*H3011</f>
        <v>0.26600000000000001</v>
      </c>
      <c r="S3011" s="113">
        <v>0</v>
      </c>
      <c r="T3011" s="114">
        <f>S3011*H3011</f>
        <v>0</v>
      </c>
      <c r="AR3011" s="115" t="s">
        <v>112</v>
      </c>
      <c r="AT3011" s="115" t="s">
        <v>5109</v>
      </c>
      <c r="AU3011" s="115" t="s">
        <v>66</v>
      </c>
      <c r="AY3011" s="13" t="s">
        <v>113</v>
      </c>
      <c r="BE3011" s="116">
        <f>IF(N3011="základní",J3011,0)</f>
        <v>25800</v>
      </c>
      <c r="BF3011" s="116">
        <f>IF(N3011="snížená",J3011,0)</f>
        <v>0</v>
      </c>
      <c r="BG3011" s="116">
        <f>IF(N3011="zákl. přenesená",J3011,0)</f>
        <v>0</v>
      </c>
      <c r="BH3011" s="116">
        <f>IF(N3011="sníž. přenesená",J3011,0)</f>
        <v>0</v>
      </c>
      <c r="BI3011" s="116">
        <f>IF(N3011="nulová",J3011,0)</f>
        <v>0</v>
      </c>
      <c r="BJ3011" s="13" t="s">
        <v>74</v>
      </c>
      <c r="BK3011" s="116">
        <f>ROUND(I3011*H3011,2)</f>
        <v>25800</v>
      </c>
      <c r="BL3011" s="13" t="s">
        <v>112</v>
      </c>
      <c r="BM3011" s="115" t="s">
        <v>6594</v>
      </c>
    </row>
    <row r="3012" spans="2:65" s="1" customFormat="1" ht="11.25">
      <c r="B3012" s="25"/>
      <c r="D3012" s="117" t="s">
        <v>114</v>
      </c>
      <c r="F3012" s="118" t="s">
        <v>6593</v>
      </c>
      <c r="L3012" s="25"/>
      <c r="M3012" s="119"/>
      <c r="T3012" s="46"/>
      <c r="AT3012" s="13" t="s">
        <v>114</v>
      </c>
      <c r="AU3012" s="13" t="s">
        <v>66</v>
      </c>
    </row>
    <row r="3013" spans="2:65" s="1" customFormat="1" ht="16.5" customHeight="1">
      <c r="B3013" s="104"/>
      <c r="C3013" s="120" t="s">
        <v>6595</v>
      </c>
      <c r="D3013" s="120" t="s">
        <v>5109</v>
      </c>
      <c r="E3013" s="121" t="s">
        <v>6596</v>
      </c>
      <c r="F3013" s="122" t="s">
        <v>6597</v>
      </c>
      <c r="G3013" s="123" t="s">
        <v>110</v>
      </c>
      <c r="H3013" s="124">
        <v>1</v>
      </c>
      <c r="I3013" s="125">
        <v>26100</v>
      </c>
      <c r="J3013" s="125">
        <f>ROUND(I3013*H3013,2)</f>
        <v>26100</v>
      </c>
      <c r="K3013" s="122" t="s">
        <v>111</v>
      </c>
      <c r="L3013" s="126"/>
      <c r="M3013" s="127" t="s">
        <v>3</v>
      </c>
      <c r="N3013" s="128" t="s">
        <v>37</v>
      </c>
      <c r="O3013" s="113">
        <v>0</v>
      </c>
      <c r="P3013" s="113">
        <f>O3013*H3013</f>
        <v>0</v>
      </c>
      <c r="Q3013" s="113">
        <v>0.27250000000000002</v>
      </c>
      <c r="R3013" s="113">
        <f>Q3013*H3013</f>
        <v>0.27250000000000002</v>
      </c>
      <c r="S3013" s="113">
        <v>0</v>
      </c>
      <c r="T3013" s="114">
        <f>S3013*H3013</f>
        <v>0</v>
      </c>
      <c r="AR3013" s="115" t="s">
        <v>112</v>
      </c>
      <c r="AT3013" s="115" t="s">
        <v>5109</v>
      </c>
      <c r="AU3013" s="115" t="s">
        <v>66</v>
      </c>
      <c r="AY3013" s="13" t="s">
        <v>113</v>
      </c>
      <c r="BE3013" s="116">
        <f>IF(N3013="základní",J3013,0)</f>
        <v>26100</v>
      </c>
      <c r="BF3013" s="116">
        <f>IF(N3013="snížená",J3013,0)</f>
        <v>0</v>
      </c>
      <c r="BG3013" s="116">
        <f>IF(N3013="zákl. přenesená",J3013,0)</f>
        <v>0</v>
      </c>
      <c r="BH3013" s="116">
        <f>IF(N3013="sníž. přenesená",J3013,0)</f>
        <v>0</v>
      </c>
      <c r="BI3013" s="116">
        <f>IF(N3013="nulová",J3013,0)</f>
        <v>0</v>
      </c>
      <c r="BJ3013" s="13" t="s">
        <v>74</v>
      </c>
      <c r="BK3013" s="116">
        <f>ROUND(I3013*H3013,2)</f>
        <v>26100</v>
      </c>
      <c r="BL3013" s="13" t="s">
        <v>112</v>
      </c>
      <c r="BM3013" s="115" t="s">
        <v>6598</v>
      </c>
    </row>
    <row r="3014" spans="2:65" s="1" customFormat="1" ht="11.25">
      <c r="B3014" s="25"/>
      <c r="D3014" s="117" t="s">
        <v>114</v>
      </c>
      <c r="F3014" s="118" t="s">
        <v>6597</v>
      </c>
      <c r="L3014" s="25"/>
      <c r="M3014" s="119"/>
      <c r="T3014" s="46"/>
      <c r="AT3014" s="13" t="s">
        <v>114</v>
      </c>
      <c r="AU3014" s="13" t="s">
        <v>66</v>
      </c>
    </row>
    <row r="3015" spans="2:65" s="1" customFormat="1" ht="16.5" customHeight="1">
      <c r="B3015" s="104"/>
      <c r="C3015" s="120" t="s">
        <v>3413</v>
      </c>
      <c r="D3015" s="120" t="s">
        <v>5109</v>
      </c>
      <c r="E3015" s="121" t="s">
        <v>6599</v>
      </c>
      <c r="F3015" s="122" t="s">
        <v>6600</v>
      </c>
      <c r="G3015" s="123" t="s">
        <v>110</v>
      </c>
      <c r="H3015" s="124">
        <v>10</v>
      </c>
      <c r="I3015" s="125">
        <v>26400</v>
      </c>
      <c r="J3015" s="125">
        <f>ROUND(I3015*H3015,2)</f>
        <v>264000</v>
      </c>
      <c r="K3015" s="122" t="s">
        <v>111</v>
      </c>
      <c r="L3015" s="126"/>
      <c r="M3015" s="127" t="s">
        <v>3</v>
      </c>
      <c r="N3015" s="128" t="s">
        <v>37</v>
      </c>
      <c r="O3015" s="113">
        <v>0</v>
      </c>
      <c r="P3015" s="113">
        <f>O3015*H3015</f>
        <v>0</v>
      </c>
      <c r="Q3015" s="113">
        <v>0.27900000000000003</v>
      </c>
      <c r="R3015" s="113">
        <f>Q3015*H3015</f>
        <v>2.79</v>
      </c>
      <c r="S3015" s="113">
        <v>0</v>
      </c>
      <c r="T3015" s="114">
        <f>S3015*H3015</f>
        <v>0</v>
      </c>
      <c r="AR3015" s="115" t="s">
        <v>112</v>
      </c>
      <c r="AT3015" s="115" t="s">
        <v>5109</v>
      </c>
      <c r="AU3015" s="115" t="s">
        <v>66</v>
      </c>
      <c r="AY3015" s="13" t="s">
        <v>113</v>
      </c>
      <c r="BE3015" s="116">
        <f>IF(N3015="základní",J3015,0)</f>
        <v>264000</v>
      </c>
      <c r="BF3015" s="116">
        <f>IF(N3015="snížená",J3015,0)</f>
        <v>0</v>
      </c>
      <c r="BG3015" s="116">
        <f>IF(N3015="zákl. přenesená",J3015,0)</f>
        <v>0</v>
      </c>
      <c r="BH3015" s="116">
        <f>IF(N3015="sníž. přenesená",J3015,0)</f>
        <v>0</v>
      </c>
      <c r="BI3015" s="116">
        <f>IF(N3015="nulová",J3015,0)</f>
        <v>0</v>
      </c>
      <c r="BJ3015" s="13" t="s">
        <v>74</v>
      </c>
      <c r="BK3015" s="116">
        <f>ROUND(I3015*H3015,2)</f>
        <v>264000</v>
      </c>
      <c r="BL3015" s="13" t="s">
        <v>112</v>
      </c>
      <c r="BM3015" s="115" t="s">
        <v>6601</v>
      </c>
    </row>
    <row r="3016" spans="2:65" s="1" customFormat="1" ht="11.25">
      <c r="B3016" s="25"/>
      <c r="D3016" s="117" t="s">
        <v>114</v>
      </c>
      <c r="F3016" s="118" t="s">
        <v>6600</v>
      </c>
      <c r="L3016" s="25"/>
      <c r="M3016" s="119"/>
      <c r="T3016" s="46"/>
      <c r="AT3016" s="13" t="s">
        <v>114</v>
      </c>
      <c r="AU3016" s="13" t="s">
        <v>66</v>
      </c>
    </row>
    <row r="3017" spans="2:65" s="1" customFormat="1" ht="16.5" customHeight="1">
      <c r="B3017" s="104"/>
      <c r="C3017" s="120" t="s">
        <v>6602</v>
      </c>
      <c r="D3017" s="120" t="s">
        <v>5109</v>
      </c>
      <c r="E3017" s="121" t="s">
        <v>6603</v>
      </c>
      <c r="F3017" s="122" t="s">
        <v>6604</v>
      </c>
      <c r="G3017" s="123" t="s">
        <v>110</v>
      </c>
      <c r="H3017" s="124">
        <v>1</v>
      </c>
      <c r="I3017" s="125">
        <v>26700</v>
      </c>
      <c r="J3017" s="125">
        <f>ROUND(I3017*H3017,2)</f>
        <v>26700</v>
      </c>
      <c r="K3017" s="122" t="s">
        <v>111</v>
      </c>
      <c r="L3017" s="126"/>
      <c r="M3017" s="127" t="s">
        <v>3</v>
      </c>
      <c r="N3017" s="128" t="s">
        <v>37</v>
      </c>
      <c r="O3017" s="113">
        <v>0</v>
      </c>
      <c r="P3017" s="113">
        <f>O3017*H3017</f>
        <v>0</v>
      </c>
      <c r="Q3017" s="113">
        <v>0.28549000000000002</v>
      </c>
      <c r="R3017" s="113">
        <f>Q3017*H3017</f>
        <v>0.28549000000000002</v>
      </c>
      <c r="S3017" s="113">
        <v>0</v>
      </c>
      <c r="T3017" s="114">
        <f>S3017*H3017</f>
        <v>0</v>
      </c>
      <c r="AR3017" s="115" t="s">
        <v>112</v>
      </c>
      <c r="AT3017" s="115" t="s">
        <v>5109</v>
      </c>
      <c r="AU3017" s="115" t="s">
        <v>66</v>
      </c>
      <c r="AY3017" s="13" t="s">
        <v>113</v>
      </c>
      <c r="BE3017" s="116">
        <f>IF(N3017="základní",J3017,0)</f>
        <v>26700</v>
      </c>
      <c r="BF3017" s="116">
        <f>IF(N3017="snížená",J3017,0)</f>
        <v>0</v>
      </c>
      <c r="BG3017" s="116">
        <f>IF(N3017="zákl. přenesená",J3017,0)</f>
        <v>0</v>
      </c>
      <c r="BH3017" s="116">
        <f>IF(N3017="sníž. přenesená",J3017,0)</f>
        <v>0</v>
      </c>
      <c r="BI3017" s="116">
        <f>IF(N3017="nulová",J3017,0)</f>
        <v>0</v>
      </c>
      <c r="BJ3017" s="13" t="s">
        <v>74</v>
      </c>
      <c r="BK3017" s="116">
        <f>ROUND(I3017*H3017,2)</f>
        <v>26700</v>
      </c>
      <c r="BL3017" s="13" t="s">
        <v>112</v>
      </c>
      <c r="BM3017" s="115" t="s">
        <v>6605</v>
      </c>
    </row>
    <row r="3018" spans="2:65" s="1" customFormat="1" ht="11.25">
      <c r="B3018" s="25"/>
      <c r="D3018" s="117" t="s">
        <v>114</v>
      </c>
      <c r="F3018" s="118" t="s">
        <v>6604</v>
      </c>
      <c r="L3018" s="25"/>
      <c r="M3018" s="119"/>
      <c r="T3018" s="46"/>
      <c r="AT3018" s="13" t="s">
        <v>114</v>
      </c>
      <c r="AU3018" s="13" t="s">
        <v>66</v>
      </c>
    </row>
    <row r="3019" spans="2:65" s="1" customFormat="1" ht="16.5" customHeight="1">
      <c r="B3019" s="104"/>
      <c r="C3019" s="120" t="s">
        <v>3418</v>
      </c>
      <c r="D3019" s="120" t="s">
        <v>5109</v>
      </c>
      <c r="E3019" s="121" t="s">
        <v>6606</v>
      </c>
      <c r="F3019" s="122" t="s">
        <v>6607</v>
      </c>
      <c r="G3019" s="123" t="s">
        <v>110</v>
      </c>
      <c r="H3019" s="124">
        <v>1</v>
      </c>
      <c r="I3019" s="125">
        <v>27000</v>
      </c>
      <c r="J3019" s="125">
        <f>ROUND(I3019*H3019,2)</f>
        <v>27000</v>
      </c>
      <c r="K3019" s="122" t="s">
        <v>111</v>
      </c>
      <c r="L3019" s="126"/>
      <c r="M3019" s="127" t="s">
        <v>3</v>
      </c>
      <c r="N3019" s="128" t="s">
        <v>37</v>
      </c>
      <c r="O3019" s="113">
        <v>0</v>
      </c>
      <c r="P3019" s="113">
        <f>O3019*H3019</f>
        <v>0</v>
      </c>
      <c r="Q3019" s="113">
        <v>0.29199000000000003</v>
      </c>
      <c r="R3019" s="113">
        <f>Q3019*H3019</f>
        <v>0.29199000000000003</v>
      </c>
      <c r="S3019" s="113">
        <v>0</v>
      </c>
      <c r="T3019" s="114">
        <f>S3019*H3019</f>
        <v>0</v>
      </c>
      <c r="AR3019" s="115" t="s">
        <v>112</v>
      </c>
      <c r="AT3019" s="115" t="s">
        <v>5109</v>
      </c>
      <c r="AU3019" s="115" t="s">
        <v>66</v>
      </c>
      <c r="AY3019" s="13" t="s">
        <v>113</v>
      </c>
      <c r="BE3019" s="116">
        <f>IF(N3019="základní",J3019,0)</f>
        <v>27000</v>
      </c>
      <c r="BF3019" s="116">
        <f>IF(N3019="snížená",J3019,0)</f>
        <v>0</v>
      </c>
      <c r="BG3019" s="116">
        <f>IF(N3019="zákl. přenesená",J3019,0)</f>
        <v>0</v>
      </c>
      <c r="BH3019" s="116">
        <f>IF(N3019="sníž. přenesená",J3019,0)</f>
        <v>0</v>
      </c>
      <c r="BI3019" s="116">
        <f>IF(N3019="nulová",J3019,0)</f>
        <v>0</v>
      </c>
      <c r="BJ3019" s="13" t="s">
        <v>74</v>
      </c>
      <c r="BK3019" s="116">
        <f>ROUND(I3019*H3019,2)</f>
        <v>27000</v>
      </c>
      <c r="BL3019" s="13" t="s">
        <v>112</v>
      </c>
      <c r="BM3019" s="115" t="s">
        <v>6608</v>
      </c>
    </row>
    <row r="3020" spans="2:65" s="1" customFormat="1" ht="11.25">
      <c r="B3020" s="25"/>
      <c r="D3020" s="117" t="s">
        <v>114</v>
      </c>
      <c r="F3020" s="118" t="s">
        <v>6607</v>
      </c>
      <c r="L3020" s="25"/>
      <c r="M3020" s="119"/>
      <c r="T3020" s="46"/>
      <c r="AT3020" s="13" t="s">
        <v>114</v>
      </c>
      <c r="AU3020" s="13" t="s">
        <v>66</v>
      </c>
    </row>
    <row r="3021" spans="2:65" s="1" customFormat="1" ht="16.5" customHeight="1">
      <c r="B3021" s="104"/>
      <c r="C3021" s="120" t="s">
        <v>6609</v>
      </c>
      <c r="D3021" s="120" t="s">
        <v>5109</v>
      </c>
      <c r="E3021" s="121" t="s">
        <v>6610</v>
      </c>
      <c r="F3021" s="122" t="s">
        <v>6611</v>
      </c>
      <c r="G3021" s="123" t="s">
        <v>110</v>
      </c>
      <c r="H3021" s="124">
        <v>1</v>
      </c>
      <c r="I3021" s="125">
        <v>27600</v>
      </c>
      <c r="J3021" s="125">
        <f>ROUND(I3021*H3021,2)</f>
        <v>27600</v>
      </c>
      <c r="K3021" s="122" t="s">
        <v>111</v>
      </c>
      <c r="L3021" s="126"/>
      <c r="M3021" s="127" t="s">
        <v>3</v>
      </c>
      <c r="N3021" s="128" t="s">
        <v>37</v>
      </c>
      <c r="O3021" s="113">
        <v>0</v>
      </c>
      <c r="P3021" s="113">
        <f>O3021*H3021</f>
        <v>0</v>
      </c>
      <c r="Q3021" s="113">
        <v>0.30498999999999998</v>
      </c>
      <c r="R3021" s="113">
        <f>Q3021*H3021</f>
        <v>0.30498999999999998</v>
      </c>
      <c r="S3021" s="113">
        <v>0</v>
      </c>
      <c r="T3021" s="114">
        <f>S3021*H3021</f>
        <v>0</v>
      </c>
      <c r="AR3021" s="115" t="s">
        <v>112</v>
      </c>
      <c r="AT3021" s="115" t="s">
        <v>5109</v>
      </c>
      <c r="AU3021" s="115" t="s">
        <v>66</v>
      </c>
      <c r="AY3021" s="13" t="s">
        <v>113</v>
      </c>
      <c r="BE3021" s="116">
        <f>IF(N3021="základní",J3021,0)</f>
        <v>27600</v>
      </c>
      <c r="BF3021" s="116">
        <f>IF(N3021="snížená",J3021,0)</f>
        <v>0</v>
      </c>
      <c r="BG3021" s="116">
        <f>IF(N3021="zákl. přenesená",J3021,0)</f>
        <v>0</v>
      </c>
      <c r="BH3021" s="116">
        <f>IF(N3021="sníž. přenesená",J3021,0)</f>
        <v>0</v>
      </c>
      <c r="BI3021" s="116">
        <f>IF(N3021="nulová",J3021,0)</f>
        <v>0</v>
      </c>
      <c r="BJ3021" s="13" t="s">
        <v>74</v>
      </c>
      <c r="BK3021" s="116">
        <f>ROUND(I3021*H3021,2)</f>
        <v>27600</v>
      </c>
      <c r="BL3021" s="13" t="s">
        <v>112</v>
      </c>
      <c r="BM3021" s="115" t="s">
        <v>6612</v>
      </c>
    </row>
    <row r="3022" spans="2:65" s="1" customFormat="1" ht="11.25">
      <c r="B3022" s="25"/>
      <c r="D3022" s="117" t="s">
        <v>114</v>
      </c>
      <c r="F3022" s="118" t="s">
        <v>6611</v>
      </c>
      <c r="L3022" s="25"/>
      <c r="M3022" s="119"/>
      <c r="T3022" s="46"/>
      <c r="AT3022" s="13" t="s">
        <v>114</v>
      </c>
      <c r="AU3022" s="13" t="s">
        <v>66</v>
      </c>
    </row>
    <row r="3023" spans="2:65" s="1" customFormat="1" ht="16.5" customHeight="1">
      <c r="B3023" s="104"/>
      <c r="C3023" s="120" t="s">
        <v>3422</v>
      </c>
      <c r="D3023" s="120" t="s">
        <v>5109</v>
      </c>
      <c r="E3023" s="121" t="s">
        <v>6613</v>
      </c>
      <c r="F3023" s="122" t="s">
        <v>6614</v>
      </c>
      <c r="G3023" s="123" t="s">
        <v>110</v>
      </c>
      <c r="H3023" s="124">
        <v>1</v>
      </c>
      <c r="I3023" s="125">
        <v>29100</v>
      </c>
      <c r="J3023" s="125">
        <f>ROUND(I3023*H3023,2)</f>
        <v>29100</v>
      </c>
      <c r="K3023" s="122" t="s">
        <v>111</v>
      </c>
      <c r="L3023" s="126"/>
      <c r="M3023" s="127" t="s">
        <v>3</v>
      </c>
      <c r="N3023" s="128" t="s">
        <v>37</v>
      </c>
      <c r="O3023" s="113">
        <v>0</v>
      </c>
      <c r="P3023" s="113">
        <f>O3023*H3023</f>
        <v>0</v>
      </c>
      <c r="Q3023" s="113">
        <v>0.33748</v>
      </c>
      <c r="R3023" s="113">
        <f>Q3023*H3023</f>
        <v>0.33748</v>
      </c>
      <c r="S3023" s="113">
        <v>0</v>
      </c>
      <c r="T3023" s="114">
        <f>S3023*H3023</f>
        <v>0</v>
      </c>
      <c r="AR3023" s="115" t="s">
        <v>112</v>
      </c>
      <c r="AT3023" s="115" t="s">
        <v>5109</v>
      </c>
      <c r="AU3023" s="115" t="s">
        <v>66</v>
      </c>
      <c r="AY3023" s="13" t="s">
        <v>113</v>
      </c>
      <c r="BE3023" s="116">
        <f>IF(N3023="základní",J3023,0)</f>
        <v>29100</v>
      </c>
      <c r="BF3023" s="116">
        <f>IF(N3023="snížená",J3023,0)</f>
        <v>0</v>
      </c>
      <c r="BG3023" s="116">
        <f>IF(N3023="zákl. přenesená",J3023,0)</f>
        <v>0</v>
      </c>
      <c r="BH3023" s="116">
        <f>IF(N3023="sníž. přenesená",J3023,0)</f>
        <v>0</v>
      </c>
      <c r="BI3023" s="116">
        <f>IF(N3023="nulová",J3023,0)</f>
        <v>0</v>
      </c>
      <c r="BJ3023" s="13" t="s">
        <v>74</v>
      </c>
      <c r="BK3023" s="116">
        <f>ROUND(I3023*H3023,2)</f>
        <v>29100</v>
      </c>
      <c r="BL3023" s="13" t="s">
        <v>112</v>
      </c>
      <c r="BM3023" s="115" t="s">
        <v>6615</v>
      </c>
    </row>
    <row r="3024" spans="2:65" s="1" customFormat="1" ht="11.25">
      <c r="B3024" s="25"/>
      <c r="D3024" s="117" t="s">
        <v>114</v>
      </c>
      <c r="F3024" s="118" t="s">
        <v>6614</v>
      </c>
      <c r="L3024" s="25"/>
      <c r="M3024" s="119"/>
      <c r="T3024" s="46"/>
      <c r="AT3024" s="13" t="s">
        <v>114</v>
      </c>
      <c r="AU3024" s="13" t="s">
        <v>66</v>
      </c>
    </row>
    <row r="3025" spans="2:65" s="1" customFormat="1" ht="16.5" customHeight="1">
      <c r="B3025" s="104"/>
      <c r="C3025" s="120" t="s">
        <v>6616</v>
      </c>
      <c r="D3025" s="120" t="s">
        <v>5109</v>
      </c>
      <c r="E3025" s="121" t="s">
        <v>6617</v>
      </c>
      <c r="F3025" s="122" t="s">
        <v>6618</v>
      </c>
      <c r="G3025" s="123" t="s">
        <v>110</v>
      </c>
      <c r="H3025" s="124">
        <v>1</v>
      </c>
      <c r="I3025" s="125">
        <v>30600</v>
      </c>
      <c r="J3025" s="125">
        <f>ROUND(I3025*H3025,2)</f>
        <v>30600</v>
      </c>
      <c r="K3025" s="122" t="s">
        <v>111</v>
      </c>
      <c r="L3025" s="126"/>
      <c r="M3025" s="127" t="s">
        <v>3</v>
      </c>
      <c r="N3025" s="128" t="s">
        <v>37</v>
      </c>
      <c r="O3025" s="113">
        <v>0</v>
      </c>
      <c r="P3025" s="113">
        <f>O3025*H3025</f>
        <v>0</v>
      </c>
      <c r="Q3025" s="113">
        <v>0.36997000000000002</v>
      </c>
      <c r="R3025" s="113">
        <f>Q3025*H3025</f>
        <v>0.36997000000000002</v>
      </c>
      <c r="S3025" s="113">
        <v>0</v>
      </c>
      <c r="T3025" s="114">
        <f>S3025*H3025</f>
        <v>0</v>
      </c>
      <c r="AR3025" s="115" t="s">
        <v>112</v>
      </c>
      <c r="AT3025" s="115" t="s">
        <v>5109</v>
      </c>
      <c r="AU3025" s="115" t="s">
        <v>66</v>
      </c>
      <c r="AY3025" s="13" t="s">
        <v>113</v>
      </c>
      <c r="BE3025" s="116">
        <f>IF(N3025="základní",J3025,0)</f>
        <v>30600</v>
      </c>
      <c r="BF3025" s="116">
        <f>IF(N3025="snížená",J3025,0)</f>
        <v>0</v>
      </c>
      <c r="BG3025" s="116">
        <f>IF(N3025="zákl. přenesená",J3025,0)</f>
        <v>0</v>
      </c>
      <c r="BH3025" s="116">
        <f>IF(N3025="sníž. přenesená",J3025,0)</f>
        <v>0</v>
      </c>
      <c r="BI3025" s="116">
        <f>IF(N3025="nulová",J3025,0)</f>
        <v>0</v>
      </c>
      <c r="BJ3025" s="13" t="s">
        <v>74</v>
      </c>
      <c r="BK3025" s="116">
        <f>ROUND(I3025*H3025,2)</f>
        <v>30600</v>
      </c>
      <c r="BL3025" s="13" t="s">
        <v>112</v>
      </c>
      <c r="BM3025" s="115" t="s">
        <v>6619</v>
      </c>
    </row>
    <row r="3026" spans="2:65" s="1" customFormat="1" ht="11.25">
      <c r="B3026" s="25"/>
      <c r="D3026" s="117" t="s">
        <v>114</v>
      </c>
      <c r="F3026" s="118" t="s">
        <v>6618</v>
      </c>
      <c r="L3026" s="25"/>
      <c r="M3026" s="119"/>
      <c r="T3026" s="46"/>
      <c r="AT3026" s="13" t="s">
        <v>114</v>
      </c>
      <c r="AU3026" s="13" t="s">
        <v>66</v>
      </c>
    </row>
    <row r="3027" spans="2:65" s="1" customFormat="1" ht="16.5" customHeight="1">
      <c r="B3027" s="104"/>
      <c r="C3027" s="120" t="s">
        <v>3427</v>
      </c>
      <c r="D3027" s="120" t="s">
        <v>5109</v>
      </c>
      <c r="E3027" s="121" t="s">
        <v>6620</v>
      </c>
      <c r="F3027" s="122" t="s">
        <v>6621</v>
      </c>
      <c r="G3027" s="123" t="s">
        <v>110</v>
      </c>
      <c r="H3027" s="124">
        <v>1</v>
      </c>
      <c r="I3027" s="125">
        <v>19800</v>
      </c>
      <c r="J3027" s="125">
        <f>ROUND(I3027*H3027,2)</f>
        <v>19800</v>
      </c>
      <c r="K3027" s="122" t="s">
        <v>111</v>
      </c>
      <c r="L3027" s="126"/>
      <c r="M3027" s="127" t="s">
        <v>3</v>
      </c>
      <c r="N3027" s="128" t="s">
        <v>37</v>
      </c>
      <c r="O3027" s="113">
        <v>0</v>
      </c>
      <c r="P3027" s="113">
        <f>O3027*H3027</f>
        <v>0</v>
      </c>
      <c r="Q3027" s="113">
        <v>0.21456</v>
      </c>
      <c r="R3027" s="113">
        <f>Q3027*H3027</f>
        <v>0.21456</v>
      </c>
      <c r="S3027" s="113">
        <v>0</v>
      </c>
      <c r="T3027" s="114">
        <f>S3027*H3027</f>
        <v>0</v>
      </c>
      <c r="AR3027" s="115" t="s">
        <v>112</v>
      </c>
      <c r="AT3027" s="115" t="s">
        <v>5109</v>
      </c>
      <c r="AU3027" s="115" t="s">
        <v>66</v>
      </c>
      <c r="AY3027" s="13" t="s">
        <v>113</v>
      </c>
      <c r="BE3027" s="116">
        <f>IF(N3027="základní",J3027,0)</f>
        <v>19800</v>
      </c>
      <c r="BF3027" s="116">
        <f>IF(N3027="snížená",J3027,0)</f>
        <v>0</v>
      </c>
      <c r="BG3027" s="116">
        <f>IF(N3027="zákl. přenesená",J3027,0)</f>
        <v>0</v>
      </c>
      <c r="BH3027" s="116">
        <f>IF(N3027="sníž. přenesená",J3027,0)</f>
        <v>0</v>
      </c>
      <c r="BI3027" s="116">
        <f>IF(N3027="nulová",J3027,0)</f>
        <v>0</v>
      </c>
      <c r="BJ3027" s="13" t="s">
        <v>74</v>
      </c>
      <c r="BK3027" s="116">
        <f>ROUND(I3027*H3027,2)</f>
        <v>19800</v>
      </c>
      <c r="BL3027" s="13" t="s">
        <v>112</v>
      </c>
      <c r="BM3027" s="115" t="s">
        <v>6622</v>
      </c>
    </row>
    <row r="3028" spans="2:65" s="1" customFormat="1" ht="11.25">
      <c r="B3028" s="25"/>
      <c r="D3028" s="117" t="s">
        <v>114</v>
      </c>
      <c r="F3028" s="118" t="s">
        <v>6621</v>
      </c>
      <c r="L3028" s="25"/>
      <c r="M3028" s="119"/>
      <c r="T3028" s="46"/>
      <c r="AT3028" s="13" t="s">
        <v>114</v>
      </c>
      <c r="AU3028" s="13" t="s">
        <v>66</v>
      </c>
    </row>
    <row r="3029" spans="2:65" s="1" customFormat="1" ht="16.5" customHeight="1">
      <c r="B3029" s="104"/>
      <c r="C3029" s="120" t="s">
        <v>6623</v>
      </c>
      <c r="D3029" s="120" t="s">
        <v>5109</v>
      </c>
      <c r="E3029" s="121" t="s">
        <v>6624</v>
      </c>
      <c r="F3029" s="122" t="s">
        <v>6625</v>
      </c>
      <c r="G3029" s="123" t="s">
        <v>110</v>
      </c>
      <c r="H3029" s="124">
        <v>1</v>
      </c>
      <c r="I3029" s="125">
        <v>20100</v>
      </c>
      <c r="J3029" s="125">
        <f>ROUND(I3029*H3029,2)</f>
        <v>20100</v>
      </c>
      <c r="K3029" s="122" t="s">
        <v>111</v>
      </c>
      <c r="L3029" s="126"/>
      <c r="M3029" s="127" t="s">
        <v>3</v>
      </c>
      <c r="N3029" s="128" t="s">
        <v>37</v>
      </c>
      <c r="O3029" s="113">
        <v>0</v>
      </c>
      <c r="P3029" s="113">
        <f>O3029*H3029</f>
        <v>0</v>
      </c>
      <c r="Q3029" s="113">
        <v>0.2195</v>
      </c>
      <c r="R3029" s="113">
        <f>Q3029*H3029</f>
        <v>0.2195</v>
      </c>
      <c r="S3029" s="113">
        <v>0</v>
      </c>
      <c r="T3029" s="114">
        <f>S3029*H3029</f>
        <v>0</v>
      </c>
      <c r="AR3029" s="115" t="s">
        <v>112</v>
      </c>
      <c r="AT3029" s="115" t="s">
        <v>5109</v>
      </c>
      <c r="AU3029" s="115" t="s">
        <v>66</v>
      </c>
      <c r="AY3029" s="13" t="s">
        <v>113</v>
      </c>
      <c r="BE3029" s="116">
        <f>IF(N3029="základní",J3029,0)</f>
        <v>20100</v>
      </c>
      <c r="BF3029" s="116">
        <f>IF(N3029="snížená",J3029,0)</f>
        <v>0</v>
      </c>
      <c r="BG3029" s="116">
        <f>IF(N3029="zákl. přenesená",J3029,0)</f>
        <v>0</v>
      </c>
      <c r="BH3029" s="116">
        <f>IF(N3029="sníž. přenesená",J3029,0)</f>
        <v>0</v>
      </c>
      <c r="BI3029" s="116">
        <f>IF(N3029="nulová",J3029,0)</f>
        <v>0</v>
      </c>
      <c r="BJ3029" s="13" t="s">
        <v>74</v>
      </c>
      <c r="BK3029" s="116">
        <f>ROUND(I3029*H3029,2)</f>
        <v>20100</v>
      </c>
      <c r="BL3029" s="13" t="s">
        <v>112</v>
      </c>
      <c r="BM3029" s="115" t="s">
        <v>6626</v>
      </c>
    </row>
    <row r="3030" spans="2:65" s="1" customFormat="1" ht="11.25">
      <c r="B3030" s="25"/>
      <c r="D3030" s="117" t="s">
        <v>114</v>
      </c>
      <c r="F3030" s="118" t="s">
        <v>6625</v>
      </c>
      <c r="L3030" s="25"/>
      <c r="M3030" s="119"/>
      <c r="T3030" s="46"/>
      <c r="AT3030" s="13" t="s">
        <v>114</v>
      </c>
      <c r="AU3030" s="13" t="s">
        <v>66</v>
      </c>
    </row>
    <row r="3031" spans="2:65" s="1" customFormat="1" ht="16.5" customHeight="1">
      <c r="B3031" s="104"/>
      <c r="C3031" s="120" t="s">
        <v>3431</v>
      </c>
      <c r="D3031" s="120" t="s">
        <v>5109</v>
      </c>
      <c r="E3031" s="121" t="s">
        <v>6627</v>
      </c>
      <c r="F3031" s="122" t="s">
        <v>6628</v>
      </c>
      <c r="G3031" s="123" t="s">
        <v>110</v>
      </c>
      <c r="H3031" s="124">
        <v>1</v>
      </c>
      <c r="I3031" s="125">
        <v>20300</v>
      </c>
      <c r="J3031" s="125">
        <f>ROUND(I3031*H3031,2)</f>
        <v>20300</v>
      </c>
      <c r="K3031" s="122" t="s">
        <v>111</v>
      </c>
      <c r="L3031" s="126"/>
      <c r="M3031" s="127" t="s">
        <v>3</v>
      </c>
      <c r="N3031" s="128" t="s">
        <v>37</v>
      </c>
      <c r="O3031" s="113">
        <v>0</v>
      </c>
      <c r="P3031" s="113">
        <f>O3031*H3031</f>
        <v>0</v>
      </c>
      <c r="Q3031" s="113">
        <v>0.22444</v>
      </c>
      <c r="R3031" s="113">
        <f>Q3031*H3031</f>
        <v>0.22444</v>
      </c>
      <c r="S3031" s="113">
        <v>0</v>
      </c>
      <c r="T3031" s="114">
        <f>S3031*H3031</f>
        <v>0</v>
      </c>
      <c r="AR3031" s="115" t="s">
        <v>112</v>
      </c>
      <c r="AT3031" s="115" t="s">
        <v>5109</v>
      </c>
      <c r="AU3031" s="115" t="s">
        <v>66</v>
      </c>
      <c r="AY3031" s="13" t="s">
        <v>113</v>
      </c>
      <c r="BE3031" s="116">
        <f>IF(N3031="základní",J3031,0)</f>
        <v>20300</v>
      </c>
      <c r="BF3031" s="116">
        <f>IF(N3031="snížená",J3031,0)</f>
        <v>0</v>
      </c>
      <c r="BG3031" s="116">
        <f>IF(N3031="zákl. přenesená",J3031,0)</f>
        <v>0</v>
      </c>
      <c r="BH3031" s="116">
        <f>IF(N3031="sníž. přenesená",J3031,0)</f>
        <v>0</v>
      </c>
      <c r="BI3031" s="116">
        <f>IF(N3031="nulová",J3031,0)</f>
        <v>0</v>
      </c>
      <c r="BJ3031" s="13" t="s">
        <v>74</v>
      </c>
      <c r="BK3031" s="116">
        <f>ROUND(I3031*H3031,2)</f>
        <v>20300</v>
      </c>
      <c r="BL3031" s="13" t="s">
        <v>112</v>
      </c>
      <c r="BM3031" s="115" t="s">
        <v>6629</v>
      </c>
    </row>
    <row r="3032" spans="2:65" s="1" customFormat="1" ht="11.25">
      <c r="B3032" s="25"/>
      <c r="D3032" s="117" t="s">
        <v>114</v>
      </c>
      <c r="F3032" s="118" t="s">
        <v>6628</v>
      </c>
      <c r="L3032" s="25"/>
      <c r="M3032" s="119"/>
      <c r="T3032" s="46"/>
      <c r="AT3032" s="13" t="s">
        <v>114</v>
      </c>
      <c r="AU3032" s="13" t="s">
        <v>66</v>
      </c>
    </row>
    <row r="3033" spans="2:65" s="1" customFormat="1" ht="16.5" customHeight="1">
      <c r="B3033" s="104"/>
      <c r="C3033" s="120" t="s">
        <v>6630</v>
      </c>
      <c r="D3033" s="120" t="s">
        <v>5109</v>
      </c>
      <c r="E3033" s="121" t="s">
        <v>6631</v>
      </c>
      <c r="F3033" s="122" t="s">
        <v>6632</v>
      </c>
      <c r="G3033" s="123" t="s">
        <v>110</v>
      </c>
      <c r="H3033" s="124">
        <v>1</v>
      </c>
      <c r="I3033" s="125">
        <v>20500</v>
      </c>
      <c r="J3033" s="125">
        <f>ROUND(I3033*H3033,2)</f>
        <v>20500</v>
      </c>
      <c r="K3033" s="122" t="s">
        <v>111</v>
      </c>
      <c r="L3033" s="126"/>
      <c r="M3033" s="127" t="s">
        <v>3</v>
      </c>
      <c r="N3033" s="128" t="s">
        <v>37</v>
      </c>
      <c r="O3033" s="113">
        <v>0</v>
      </c>
      <c r="P3033" s="113">
        <f>O3033*H3033</f>
        <v>0</v>
      </c>
      <c r="Q3033" s="113">
        <v>0.22936999999999999</v>
      </c>
      <c r="R3033" s="113">
        <f>Q3033*H3033</f>
        <v>0.22936999999999999</v>
      </c>
      <c r="S3033" s="113">
        <v>0</v>
      </c>
      <c r="T3033" s="114">
        <f>S3033*H3033</f>
        <v>0</v>
      </c>
      <c r="AR3033" s="115" t="s">
        <v>112</v>
      </c>
      <c r="AT3033" s="115" t="s">
        <v>5109</v>
      </c>
      <c r="AU3033" s="115" t="s">
        <v>66</v>
      </c>
      <c r="AY3033" s="13" t="s">
        <v>113</v>
      </c>
      <c r="BE3033" s="116">
        <f>IF(N3033="základní",J3033,0)</f>
        <v>20500</v>
      </c>
      <c r="BF3033" s="116">
        <f>IF(N3033="snížená",J3033,0)</f>
        <v>0</v>
      </c>
      <c r="BG3033" s="116">
        <f>IF(N3033="zákl. přenesená",J3033,0)</f>
        <v>0</v>
      </c>
      <c r="BH3033" s="116">
        <f>IF(N3033="sníž. přenesená",J3033,0)</f>
        <v>0</v>
      </c>
      <c r="BI3033" s="116">
        <f>IF(N3033="nulová",J3033,0)</f>
        <v>0</v>
      </c>
      <c r="BJ3033" s="13" t="s">
        <v>74</v>
      </c>
      <c r="BK3033" s="116">
        <f>ROUND(I3033*H3033,2)</f>
        <v>20500</v>
      </c>
      <c r="BL3033" s="13" t="s">
        <v>112</v>
      </c>
      <c r="BM3033" s="115" t="s">
        <v>6633</v>
      </c>
    </row>
    <row r="3034" spans="2:65" s="1" customFormat="1" ht="11.25">
      <c r="B3034" s="25"/>
      <c r="D3034" s="117" t="s">
        <v>114</v>
      </c>
      <c r="F3034" s="118" t="s">
        <v>6632</v>
      </c>
      <c r="L3034" s="25"/>
      <c r="M3034" s="119"/>
      <c r="T3034" s="46"/>
      <c r="AT3034" s="13" t="s">
        <v>114</v>
      </c>
      <c r="AU3034" s="13" t="s">
        <v>66</v>
      </c>
    </row>
    <row r="3035" spans="2:65" s="1" customFormat="1" ht="16.5" customHeight="1">
      <c r="B3035" s="104"/>
      <c r="C3035" s="120" t="s">
        <v>3436</v>
      </c>
      <c r="D3035" s="120" t="s">
        <v>5109</v>
      </c>
      <c r="E3035" s="121" t="s">
        <v>6634</v>
      </c>
      <c r="F3035" s="122" t="s">
        <v>6635</v>
      </c>
      <c r="G3035" s="123" t="s">
        <v>110</v>
      </c>
      <c r="H3035" s="124">
        <v>1</v>
      </c>
      <c r="I3035" s="125">
        <v>20800</v>
      </c>
      <c r="J3035" s="125">
        <f>ROUND(I3035*H3035,2)</f>
        <v>20800</v>
      </c>
      <c r="K3035" s="122" t="s">
        <v>111</v>
      </c>
      <c r="L3035" s="126"/>
      <c r="M3035" s="127" t="s">
        <v>3</v>
      </c>
      <c r="N3035" s="128" t="s">
        <v>37</v>
      </c>
      <c r="O3035" s="113">
        <v>0</v>
      </c>
      <c r="P3035" s="113">
        <f>O3035*H3035</f>
        <v>0</v>
      </c>
      <c r="Q3035" s="113">
        <v>0.23430999999999999</v>
      </c>
      <c r="R3035" s="113">
        <f>Q3035*H3035</f>
        <v>0.23430999999999999</v>
      </c>
      <c r="S3035" s="113">
        <v>0</v>
      </c>
      <c r="T3035" s="114">
        <f>S3035*H3035</f>
        <v>0</v>
      </c>
      <c r="AR3035" s="115" t="s">
        <v>112</v>
      </c>
      <c r="AT3035" s="115" t="s">
        <v>5109</v>
      </c>
      <c r="AU3035" s="115" t="s">
        <v>66</v>
      </c>
      <c r="AY3035" s="13" t="s">
        <v>113</v>
      </c>
      <c r="BE3035" s="116">
        <f>IF(N3035="základní",J3035,0)</f>
        <v>20800</v>
      </c>
      <c r="BF3035" s="116">
        <f>IF(N3035="snížená",J3035,0)</f>
        <v>0</v>
      </c>
      <c r="BG3035" s="116">
        <f>IF(N3035="zákl. přenesená",J3035,0)</f>
        <v>0</v>
      </c>
      <c r="BH3035" s="116">
        <f>IF(N3035="sníž. přenesená",J3035,0)</f>
        <v>0</v>
      </c>
      <c r="BI3035" s="116">
        <f>IF(N3035="nulová",J3035,0)</f>
        <v>0</v>
      </c>
      <c r="BJ3035" s="13" t="s">
        <v>74</v>
      </c>
      <c r="BK3035" s="116">
        <f>ROUND(I3035*H3035,2)</f>
        <v>20800</v>
      </c>
      <c r="BL3035" s="13" t="s">
        <v>112</v>
      </c>
      <c r="BM3035" s="115" t="s">
        <v>6636</v>
      </c>
    </row>
    <row r="3036" spans="2:65" s="1" customFormat="1" ht="11.25">
      <c r="B3036" s="25"/>
      <c r="D3036" s="117" t="s">
        <v>114</v>
      </c>
      <c r="F3036" s="118" t="s">
        <v>6635</v>
      </c>
      <c r="L3036" s="25"/>
      <c r="M3036" s="119"/>
      <c r="T3036" s="46"/>
      <c r="AT3036" s="13" t="s">
        <v>114</v>
      </c>
      <c r="AU3036" s="13" t="s">
        <v>66</v>
      </c>
    </row>
    <row r="3037" spans="2:65" s="1" customFormat="1" ht="16.5" customHeight="1">
      <c r="B3037" s="104"/>
      <c r="C3037" s="120" t="s">
        <v>6637</v>
      </c>
      <c r="D3037" s="120" t="s">
        <v>5109</v>
      </c>
      <c r="E3037" s="121" t="s">
        <v>6638</v>
      </c>
      <c r="F3037" s="122" t="s">
        <v>6639</v>
      </c>
      <c r="G3037" s="123" t="s">
        <v>110</v>
      </c>
      <c r="H3037" s="124">
        <v>1</v>
      </c>
      <c r="I3037" s="125">
        <v>21100</v>
      </c>
      <c r="J3037" s="125">
        <f>ROUND(I3037*H3037,2)</f>
        <v>21100</v>
      </c>
      <c r="K3037" s="122" t="s">
        <v>111</v>
      </c>
      <c r="L3037" s="126"/>
      <c r="M3037" s="127" t="s">
        <v>3</v>
      </c>
      <c r="N3037" s="128" t="s">
        <v>37</v>
      </c>
      <c r="O3037" s="113">
        <v>0</v>
      </c>
      <c r="P3037" s="113">
        <f>O3037*H3037</f>
        <v>0</v>
      </c>
      <c r="Q3037" s="113">
        <v>0.24418999999999999</v>
      </c>
      <c r="R3037" s="113">
        <f>Q3037*H3037</f>
        <v>0.24418999999999999</v>
      </c>
      <c r="S3037" s="113">
        <v>0</v>
      </c>
      <c r="T3037" s="114">
        <f>S3037*H3037</f>
        <v>0</v>
      </c>
      <c r="AR3037" s="115" t="s">
        <v>112</v>
      </c>
      <c r="AT3037" s="115" t="s">
        <v>5109</v>
      </c>
      <c r="AU3037" s="115" t="s">
        <v>66</v>
      </c>
      <c r="AY3037" s="13" t="s">
        <v>113</v>
      </c>
      <c r="BE3037" s="116">
        <f>IF(N3037="základní",J3037,0)</f>
        <v>21100</v>
      </c>
      <c r="BF3037" s="116">
        <f>IF(N3037="snížená",J3037,0)</f>
        <v>0</v>
      </c>
      <c r="BG3037" s="116">
        <f>IF(N3037="zákl. přenesená",J3037,0)</f>
        <v>0</v>
      </c>
      <c r="BH3037" s="116">
        <f>IF(N3037="sníž. přenesená",J3037,0)</f>
        <v>0</v>
      </c>
      <c r="BI3037" s="116">
        <f>IF(N3037="nulová",J3037,0)</f>
        <v>0</v>
      </c>
      <c r="BJ3037" s="13" t="s">
        <v>74</v>
      </c>
      <c r="BK3037" s="116">
        <f>ROUND(I3037*H3037,2)</f>
        <v>21100</v>
      </c>
      <c r="BL3037" s="13" t="s">
        <v>112</v>
      </c>
      <c r="BM3037" s="115" t="s">
        <v>6640</v>
      </c>
    </row>
    <row r="3038" spans="2:65" s="1" customFormat="1" ht="11.25">
      <c r="B3038" s="25"/>
      <c r="D3038" s="117" t="s">
        <v>114</v>
      </c>
      <c r="F3038" s="118" t="s">
        <v>6639</v>
      </c>
      <c r="L3038" s="25"/>
      <c r="M3038" s="119"/>
      <c r="T3038" s="46"/>
      <c r="AT3038" s="13" t="s">
        <v>114</v>
      </c>
      <c r="AU3038" s="13" t="s">
        <v>66</v>
      </c>
    </row>
    <row r="3039" spans="2:65" s="1" customFormat="1" ht="16.5" customHeight="1">
      <c r="B3039" s="104"/>
      <c r="C3039" s="120" t="s">
        <v>3440</v>
      </c>
      <c r="D3039" s="120" t="s">
        <v>5109</v>
      </c>
      <c r="E3039" s="121" t="s">
        <v>6641</v>
      </c>
      <c r="F3039" s="122" t="s">
        <v>6642</v>
      </c>
      <c r="G3039" s="123" t="s">
        <v>110</v>
      </c>
      <c r="H3039" s="124">
        <v>1</v>
      </c>
      <c r="I3039" s="125">
        <v>22100</v>
      </c>
      <c r="J3039" s="125">
        <f>ROUND(I3039*H3039,2)</f>
        <v>22100</v>
      </c>
      <c r="K3039" s="122" t="s">
        <v>111</v>
      </c>
      <c r="L3039" s="126"/>
      <c r="M3039" s="127" t="s">
        <v>3</v>
      </c>
      <c r="N3039" s="128" t="s">
        <v>37</v>
      </c>
      <c r="O3039" s="113">
        <v>0</v>
      </c>
      <c r="P3039" s="113">
        <f>O3039*H3039</f>
        <v>0</v>
      </c>
      <c r="Q3039" s="113">
        <v>0.26889000000000002</v>
      </c>
      <c r="R3039" s="113">
        <f>Q3039*H3039</f>
        <v>0.26889000000000002</v>
      </c>
      <c r="S3039" s="113">
        <v>0</v>
      </c>
      <c r="T3039" s="114">
        <f>S3039*H3039</f>
        <v>0</v>
      </c>
      <c r="AR3039" s="115" t="s">
        <v>112</v>
      </c>
      <c r="AT3039" s="115" t="s">
        <v>5109</v>
      </c>
      <c r="AU3039" s="115" t="s">
        <v>66</v>
      </c>
      <c r="AY3039" s="13" t="s">
        <v>113</v>
      </c>
      <c r="BE3039" s="116">
        <f>IF(N3039="základní",J3039,0)</f>
        <v>22100</v>
      </c>
      <c r="BF3039" s="116">
        <f>IF(N3039="snížená",J3039,0)</f>
        <v>0</v>
      </c>
      <c r="BG3039" s="116">
        <f>IF(N3039="zákl. přenesená",J3039,0)</f>
        <v>0</v>
      </c>
      <c r="BH3039" s="116">
        <f>IF(N3039="sníž. přenesená",J3039,0)</f>
        <v>0</v>
      </c>
      <c r="BI3039" s="116">
        <f>IF(N3039="nulová",J3039,0)</f>
        <v>0</v>
      </c>
      <c r="BJ3039" s="13" t="s">
        <v>74</v>
      </c>
      <c r="BK3039" s="116">
        <f>ROUND(I3039*H3039,2)</f>
        <v>22100</v>
      </c>
      <c r="BL3039" s="13" t="s">
        <v>112</v>
      </c>
      <c r="BM3039" s="115" t="s">
        <v>6643</v>
      </c>
    </row>
    <row r="3040" spans="2:65" s="1" customFormat="1" ht="11.25">
      <c r="B3040" s="25"/>
      <c r="D3040" s="117" t="s">
        <v>114</v>
      </c>
      <c r="F3040" s="118" t="s">
        <v>6642</v>
      </c>
      <c r="L3040" s="25"/>
      <c r="M3040" s="119"/>
      <c r="T3040" s="46"/>
      <c r="AT3040" s="13" t="s">
        <v>114</v>
      </c>
      <c r="AU3040" s="13" t="s">
        <v>66</v>
      </c>
    </row>
    <row r="3041" spans="2:65" s="1" customFormat="1" ht="16.5" customHeight="1">
      <c r="B3041" s="104"/>
      <c r="C3041" s="120" t="s">
        <v>6644</v>
      </c>
      <c r="D3041" s="120" t="s">
        <v>5109</v>
      </c>
      <c r="E3041" s="121" t="s">
        <v>6645</v>
      </c>
      <c r="F3041" s="122" t="s">
        <v>6646</v>
      </c>
      <c r="G3041" s="123" t="s">
        <v>110</v>
      </c>
      <c r="H3041" s="124">
        <v>1</v>
      </c>
      <c r="I3041" s="125">
        <v>23600</v>
      </c>
      <c r="J3041" s="125">
        <f>ROUND(I3041*H3041,2)</f>
        <v>23600</v>
      </c>
      <c r="K3041" s="122" t="s">
        <v>111</v>
      </c>
      <c r="L3041" s="126"/>
      <c r="M3041" s="127" t="s">
        <v>3</v>
      </c>
      <c r="N3041" s="128" t="s">
        <v>37</v>
      </c>
      <c r="O3041" s="113">
        <v>0</v>
      </c>
      <c r="P3041" s="113">
        <f>O3041*H3041</f>
        <v>0</v>
      </c>
      <c r="Q3041" s="113">
        <v>0.29358000000000001</v>
      </c>
      <c r="R3041" s="113">
        <f>Q3041*H3041</f>
        <v>0.29358000000000001</v>
      </c>
      <c r="S3041" s="113">
        <v>0</v>
      </c>
      <c r="T3041" s="114">
        <f>S3041*H3041</f>
        <v>0</v>
      </c>
      <c r="AR3041" s="115" t="s">
        <v>112</v>
      </c>
      <c r="AT3041" s="115" t="s">
        <v>5109</v>
      </c>
      <c r="AU3041" s="115" t="s">
        <v>66</v>
      </c>
      <c r="AY3041" s="13" t="s">
        <v>113</v>
      </c>
      <c r="BE3041" s="116">
        <f>IF(N3041="základní",J3041,0)</f>
        <v>23600</v>
      </c>
      <c r="BF3041" s="116">
        <f>IF(N3041="snížená",J3041,0)</f>
        <v>0</v>
      </c>
      <c r="BG3041" s="116">
        <f>IF(N3041="zákl. přenesená",J3041,0)</f>
        <v>0</v>
      </c>
      <c r="BH3041" s="116">
        <f>IF(N3041="sníž. přenesená",J3041,0)</f>
        <v>0</v>
      </c>
      <c r="BI3041" s="116">
        <f>IF(N3041="nulová",J3041,0)</f>
        <v>0</v>
      </c>
      <c r="BJ3041" s="13" t="s">
        <v>74</v>
      </c>
      <c r="BK3041" s="116">
        <f>ROUND(I3041*H3041,2)</f>
        <v>23600</v>
      </c>
      <c r="BL3041" s="13" t="s">
        <v>112</v>
      </c>
      <c r="BM3041" s="115" t="s">
        <v>6647</v>
      </c>
    </row>
    <row r="3042" spans="2:65" s="1" customFormat="1" ht="11.25">
      <c r="B3042" s="25"/>
      <c r="D3042" s="117" t="s">
        <v>114</v>
      </c>
      <c r="F3042" s="118" t="s">
        <v>6646</v>
      </c>
      <c r="L3042" s="25"/>
      <c r="M3042" s="119"/>
      <c r="T3042" s="46"/>
      <c r="AT3042" s="13" t="s">
        <v>114</v>
      </c>
      <c r="AU3042" s="13" t="s">
        <v>66</v>
      </c>
    </row>
    <row r="3043" spans="2:65" s="1" customFormat="1" ht="16.5" customHeight="1">
      <c r="B3043" s="104"/>
      <c r="C3043" s="120" t="s">
        <v>3445</v>
      </c>
      <c r="D3043" s="120" t="s">
        <v>5109</v>
      </c>
      <c r="E3043" s="121" t="s">
        <v>6648</v>
      </c>
      <c r="F3043" s="122" t="s">
        <v>6649</v>
      </c>
      <c r="G3043" s="123" t="s">
        <v>110</v>
      </c>
      <c r="H3043" s="124">
        <v>1</v>
      </c>
      <c r="I3043" s="125">
        <v>24000</v>
      </c>
      <c r="J3043" s="125">
        <f>ROUND(I3043*H3043,2)</f>
        <v>24000</v>
      </c>
      <c r="K3043" s="122" t="s">
        <v>111</v>
      </c>
      <c r="L3043" s="126"/>
      <c r="M3043" s="127" t="s">
        <v>3</v>
      </c>
      <c r="N3043" s="128" t="s">
        <v>37</v>
      </c>
      <c r="O3043" s="113">
        <v>0</v>
      </c>
      <c r="P3043" s="113">
        <f>O3043*H3043</f>
        <v>0</v>
      </c>
      <c r="Q3043" s="113">
        <v>0.21456</v>
      </c>
      <c r="R3043" s="113">
        <f>Q3043*H3043</f>
        <v>0.21456</v>
      </c>
      <c r="S3043" s="113">
        <v>0</v>
      </c>
      <c r="T3043" s="114">
        <f>S3043*H3043</f>
        <v>0</v>
      </c>
      <c r="AR3043" s="115" t="s">
        <v>112</v>
      </c>
      <c r="AT3043" s="115" t="s">
        <v>5109</v>
      </c>
      <c r="AU3043" s="115" t="s">
        <v>66</v>
      </c>
      <c r="AY3043" s="13" t="s">
        <v>113</v>
      </c>
      <c r="BE3043" s="116">
        <f>IF(N3043="základní",J3043,0)</f>
        <v>24000</v>
      </c>
      <c r="BF3043" s="116">
        <f>IF(N3043="snížená",J3043,0)</f>
        <v>0</v>
      </c>
      <c r="BG3043" s="116">
        <f>IF(N3043="zákl. přenesená",J3043,0)</f>
        <v>0</v>
      </c>
      <c r="BH3043" s="116">
        <f>IF(N3043="sníž. přenesená",J3043,0)</f>
        <v>0</v>
      </c>
      <c r="BI3043" s="116">
        <f>IF(N3043="nulová",J3043,0)</f>
        <v>0</v>
      </c>
      <c r="BJ3043" s="13" t="s">
        <v>74</v>
      </c>
      <c r="BK3043" s="116">
        <f>ROUND(I3043*H3043,2)</f>
        <v>24000</v>
      </c>
      <c r="BL3043" s="13" t="s">
        <v>112</v>
      </c>
      <c r="BM3043" s="115" t="s">
        <v>6650</v>
      </c>
    </row>
    <row r="3044" spans="2:65" s="1" customFormat="1" ht="11.25">
      <c r="B3044" s="25"/>
      <c r="D3044" s="117" t="s">
        <v>114</v>
      </c>
      <c r="F3044" s="118" t="s">
        <v>6649</v>
      </c>
      <c r="L3044" s="25"/>
      <c r="M3044" s="119"/>
      <c r="T3044" s="46"/>
      <c r="AT3044" s="13" t="s">
        <v>114</v>
      </c>
      <c r="AU3044" s="13" t="s">
        <v>66</v>
      </c>
    </row>
    <row r="3045" spans="2:65" s="1" customFormat="1" ht="16.5" customHeight="1">
      <c r="B3045" s="104"/>
      <c r="C3045" s="120" t="s">
        <v>6651</v>
      </c>
      <c r="D3045" s="120" t="s">
        <v>5109</v>
      </c>
      <c r="E3045" s="121" t="s">
        <v>6652</v>
      </c>
      <c r="F3045" s="122" t="s">
        <v>6653</v>
      </c>
      <c r="G3045" s="123" t="s">
        <v>110</v>
      </c>
      <c r="H3045" s="124">
        <v>1</v>
      </c>
      <c r="I3045" s="125">
        <v>24200</v>
      </c>
      <c r="J3045" s="125">
        <f>ROUND(I3045*H3045,2)</f>
        <v>24200</v>
      </c>
      <c r="K3045" s="122" t="s">
        <v>111</v>
      </c>
      <c r="L3045" s="126"/>
      <c r="M3045" s="127" t="s">
        <v>3</v>
      </c>
      <c r="N3045" s="128" t="s">
        <v>37</v>
      </c>
      <c r="O3045" s="113">
        <v>0</v>
      </c>
      <c r="P3045" s="113">
        <f>O3045*H3045</f>
        <v>0</v>
      </c>
      <c r="Q3045" s="113">
        <v>0.2195</v>
      </c>
      <c r="R3045" s="113">
        <f>Q3045*H3045</f>
        <v>0.2195</v>
      </c>
      <c r="S3045" s="113">
        <v>0</v>
      </c>
      <c r="T3045" s="114">
        <f>S3045*H3045</f>
        <v>0</v>
      </c>
      <c r="AR3045" s="115" t="s">
        <v>112</v>
      </c>
      <c r="AT3045" s="115" t="s">
        <v>5109</v>
      </c>
      <c r="AU3045" s="115" t="s">
        <v>66</v>
      </c>
      <c r="AY3045" s="13" t="s">
        <v>113</v>
      </c>
      <c r="BE3045" s="116">
        <f>IF(N3045="základní",J3045,0)</f>
        <v>24200</v>
      </c>
      <c r="BF3045" s="116">
        <f>IF(N3045="snížená",J3045,0)</f>
        <v>0</v>
      </c>
      <c r="BG3045" s="116">
        <f>IF(N3045="zákl. přenesená",J3045,0)</f>
        <v>0</v>
      </c>
      <c r="BH3045" s="116">
        <f>IF(N3045="sníž. přenesená",J3045,0)</f>
        <v>0</v>
      </c>
      <c r="BI3045" s="116">
        <f>IF(N3045="nulová",J3045,0)</f>
        <v>0</v>
      </c>
      <c r="BJ3045" s="13" t="s">
        <v>74</v>
      </c>
      <c r="BK3045" s="116">
        <f>ROUND(I3045*H3045,2)</f>
        <v>24200</v>
      </c>
      <c r="BL3045" s="13" t="s">
        <v>112</v>
      </c>
      <c r="BM3045" s="115" t="s">
        <v>6654</v>
      </c>
    </row>
    <row r="3046" spans="2:65" s="1" customFormat="1" ht="11.25">
      <c r="B3046" s="25"/>
      <c r="D3046" s="117" t="s">
        <v>114</v>
      </c>
      <c r="F3046" s="118" t="s">
        <v>6653</v>
      </c>
      <c r="L3046" s="25"/>
      <c r="M3046" s="119"/>
      <c r="T3046" s="46"/>
      <c r="AT3046" s="13" t="s">
        <v>114</v>
      </c>
      <c r="AU3046" s="13" t="s">
        <v>66</v>
      </c>
    </row>
    <row r="3047" spans="2:65" s="1" customFormat="1" ht="16.5" customHeight="1">
      <c r="B3047" s="104"/>
      <c r="C3047" s="120" t="s">
        <v>3449</v>
      </c>
      <c r="D3047" s="120" t="s">
        <v>5109</v>
      </c>
      <c r="E3047" s="121" t="s">
        <v>6655</v>
      </c>
      <c r="F3047" s="122" t="s">
        <v>6656</v>
      </c>
      <c r="G3047" s="123" t="s">
        <v>110</v>
      </c>
      <c r="H3047" s="124">
        <v>10</v>
      </c>
      <c r="I3047" s="125">
        <v>24600</v>
      </c>
      <c r="J3047" s="125">
        <f>ROUND(I3047*H3047,2)</f>
        <v>246000</v>
      </c>
      <c r="K3047" s="122" t="s">
        <v>111</v>
      </c>
      <c r="L3047" s="126"/>
      <c r="M3047" s="127" t="s">
        <v>3</v>
      </c>
      <c r="N3047" s="128" t="s">
        <v>37</v>
      </c>
      <c r="O3047" s="113">
        <v>0</v>
      </c>
      <c r="P3047" s="113">
        <f>O3047*H3047</f>
        <v>0</v>
      </c>
      <c r="Q3047" s="113">
        <v>0.22444</v>
      </c>
      <c r="R3047" s="113">
        <f>Q3047*H3047</f>
        <v>2.2444000000000002</v>
      </c>
      <c r="S3047" s="113">
        <v>0</v>
      </c>
      <c r="T3047" s="114">
        <f>S3047*H3047</f>
        <v>0</v>
      </c>
      <c r="AR3047" s="115" t="s">
        <v>112</v>
      </c>
      <c r="AT3047" s="115" t="s">
        <v>5109</v>
      </c>
      <c r="AU3047" s="115" t="s">
        <v>66</v>
      </c>
      <c r="AY3047" s="13" t="s">
        <v>113</v>
      </c>
      <c r="BE3047" s="116">
        <f>IF(N3047="základní",J3047,0)</f>
        <v>246000</v>
      </c>
      <c r="BF3047" s="116">
        <f>IF(N3047="snížená",J3047,0)</f>
        <v>0</v>
      </c>
      <c r="BG3047" s="116">
        <f>IF(N3047="zákl. přenesená",J3047,0)</f>
        <v>0</v>
      </c>
      <c r="BH3047" s="116">
        <f>IF(N3047="sníž. přenesená",J3047,0)</f>
        <v>0</v>
      </c>
      <c r="BI3047" s="116">
        <f>IF(N3047="nulová",J3047,0)</f>
        <v>0</v>
      </c>
      <c r="BJ3047" s="13" t="s">
        <v>74</v>
      </c>
      <c r="BK3047" s="116">
        <f>ROUND(I3047*H3047,2)</f>
        <v>246000</v>
      </c>
      <c r="BL3047" s="13" t="s">
        <v>112</v>
      </c>
      <c r="BM3047" s="115" t="s">
        <v>6657</v>
      </c>
    </row>
    <row r="3048" spans="2:65" s="1" customFormat="1" ht="11.25">
      <c r="B3048" s="25"/>
      <c r="D3048" s="117" t="s">
        <v>114</v>
      </c>
      <c r="F3048" s="118" t="s">
        <v>6656</v>
      </c>
      <c r="L3048" s="25"/>
      <c r="M3048" s="119"/>
      <c r="T3048" s="46"/>
      <c r="AT3048" s="13" t="s">
        <v>114</v>
      </c>
      <c r="AU3048" s="13" t="s">
        <v>66</v>
      </c>
    </row>
    <row r="3049" spans="2:65" s="1" customFormat="1" ht="16.5" customHeight="1">
      <c r="B3049" s="104"/>
      <c r="C3049" s="120" t="s">
        <v>6658</v>
      </c>
      <c r="D3049" s="120" t="s">
        <v>5109</v>
      </c>
      <c r="E3049" s="121" t="s">
        <v>6659</v>
      </c>
      <c r="F3049" s="122" t="s">
        <v>6660</v>
      </c>
      <c r="G3049" s="123" t="s">
        <v>110</v>
      </c>
      <c r="H3049" s="124">
        <v>1</v>
      </c>
      <c r="I3049" s="125">
        <v>24800</v>
      </c>
      <c r="J3049" s="125">
        <f>ROUND(I3049*H3049,2)</f>
        <v>24800</v>
      </c>
      <c r="K3049" s="122" t="s">
        <v>111</v>
      </c>
      <c r="L3049" s="126"/>
      <c r="M3049" s="127" t="s">
        <v>3</v>
      </c>
      <c r="N3049" s="128" t="s">
        <v>37</v>
      </c>
      <c r="O3049" s="113">
        <v>0</v>
      </c>
      <c r="P3049" s="113">
        <f>O3049*H3049</f>
        <v>0</v>
      </c>
      <c r="Q3049" s="113">
        <v>0.22936999999999999</v>
      </c>
      <c r="R3049" s="113">
        <f>Q3049*H3049</f>
        <v>0.22936999999999999</v>
      </c>
      <c r="S3049" s="113">
        <v>0</v>
      </c>
      <c r="T3049" s="114">
        <f>S3049*H3049</f>
        <v>0</v>
      </c>
      <c r="AR3049" s="115" t="s">
        <v>112</v>
      </c>
      <c r="AT3049" s="115" t="s">
        <v>5109</v>
      </c>
      <c r="AU3049" s="115" t="s">
        <v>66</v>
      </c>
      <c r="AY3049" s="13" t="s">
        <v>113</v>
      </c>
      <c r="BE3049" s="116">
        <f>IF(N3049="základní",J3049,0)</f>
        <v>24800</v>
      </c>
      <c r="BF3049" s="116">
        <f>IF(N3049="snížená",J3049,0)</f>
        <v>0</v>
      </c>
      <c r="BG3049" s="116">
        <f>IF(N3049="zákl. přenesená",J3049,0)</f>
        <v>0</v>
      </c>
      <c r="BH3049" s="116">
        <f>IF(N3049="sníž. přenesená",J3049,0)</f>
        <v>0</v>
      </c>
      <c r="BI3049" s="116">
        <f>IF(N3049="nulová",J3049,0)</f>
        <v>0</v>
      </c>
      <c r="BJ3049" s="13" t="s">
        <v>74</v>
      </c>
      <c r="BK3049" s="116">
        <f>ROUND(I3049*H3049,2)</f>
        <v>24800</v>
      </c>
      <c r="BL3049" s="13" t="s">
        <v>112</v>
      </c>
      <c r="BM3049" s="115" t="s">
        <v>6661</v>
      </c>
    </row>
    <row r="3050" spans="2:65" s="1" customFormat="1" ht="11.25">
      <c r="B3050" s="25"/>
      <c r="D3050" s="117" t="s">
        <v>114</v>
      </c>
      <c r="F3050" s="118" t="s">
        <v>6660</v>
      </c>
      <c r="L3050" s="25"/>
      <c r="M3050" s="119"/>
      <c r="T3050" s="46"/>
      <c r="AT3050" s="13" t="s">
        <v>114</v>
      </c>
      <c r="AU3050" s="13" t="s">
        <v>66</v>
      </c>
    </row>
    <row r="3051" spans="2:65" s="1" customFormat="1" ht="16.5" customHeight="1">
      <c r="B3051" s="104"/>
      <c r="C3051" s="120" t="s">
        <v>3454</v>
      </c>
      <c r="D3051" s="120" t="s">
        <v>5109</v>
      </c>
      <c r="E3051" s="121" t="s">
        <v>6662</v>
      </c>
      <c r="F3051" s="122" t="s">
        <v>6663</v>
      </c>
      <c r="G3051" s="123" t="s">
        <v>110</v>
      </c>
      <c r="H3051" s="124">
        <v>1</v>
      </c>
      <c r="I3051" s="125">
        <v>25000</v>
      </c>
      <c r="J3051" s="125">
        <f>ROUND(I3051*H3051,2)</f>
        <v>25000</v>
      </c>
      <c r="K3051" s="122" t="s">
        <v>111</v>
      </c>
      <c r="L3051" s="126"/>
      <c r="M3051" s="127" t="s">
        <v>3</v>
      </c>
      <c r="N3051" s="128" t="s">
        <v>37</v>
      </c>
      <c r="O3051" s="113">
        <v>0</v>
      </c>
      <c r="P3051" s="113">
        <f>O3051*H3051</f>
        <v>0</v>
      </c>
      <c r="Q3051" s="113">
        <v>0.23430999999999999</v>
      </c>
      <c r="R3051" s="113">
        <f>Q3051*H3051</f>
        <v>0.23430999999999999</v>
      </c>
      <c r="S3051" s="113">
        <v>0</v>
      </c>
      <c r="T3051" s="114">
        <f>S3051*H3051</f>
        <v>0</v>
      </c>
      <c r="AR3051" s="115" t="s">
        <v>112</v>
      </c>
      <c r="AT3051" s="115" t="s">
        <v>5109</v>
      </c>
      <c r="AU3051" s="115" t="s">
        <v>66</v>
      </c>
      <c r="AY3051" s="13" t="s">
        <v>113</v>
      </c>
      <c r="BE3051" s="116">
        <f>IF(N3051="základní",J3051,0)</f>
        <v>25000</v>
      </c>
      <c r="BF3051" s="116">
        <f>IF(N3051="snížená",J3051,0)</f>
        <v>0</v>
      </c>
      <c r="BG3051" s="116">
        <f>IF(N3051="zákl. přenesená",J3051,0)</f>
        <v>0</v>
      </c>
      <c r="BH3051" s="116">
        <f>IF(N3051="sníž. přenesená",J3051,0)</f>
        <v>0</v>
      </c>
      <c r="BI3051" s="116">
        <f>IF(N3051="nulová",J3051,0)</f>
        <v>0</v>
      </c>
      <c r="BJ3051" s="13" t="s">
        <v>74</v>
      </c>
      <c r="BK3051" s="116">
        <f>ROUND(I3051*H3051,2)</f>
        <v>25000</v>
      </c>
      <c r="BL3051" s="13" t="s">
        <v>112</v>
      </c>
      <c r="BM3051" s="115" t="s">
        <v>6664</v>
      </c>
    </row>
    <row r="3052" spans="2:65" s="1" customFormat="1" ht="11.25">
      <c r="B3052" s="25"/>
      <c r="D3052" s="117" t="s">
        <v>114</v>
      </c>
      <c r="F3052" s="118" t="s">
        <v>6663</v>
      </c>
      <c r="L3052" s="25"/>
      <c r="M3052" s="119"/>
      <c r="T3052" s="46"/>
      <c r="AT3052" s="13" t="s">
        <v>114</v>
      </c>
      <c r="AU3052" s="13" t="s">
        <v>66</v>
      </c>
    </row>
    <row r="3053" spans="2:65" s="1" customFormat="1" ht="16.5" customHeight="1">
      <c r="B3053" s="104"/>
      <c r="C3053" s="120" t="s">
        <v>6665</v>
      </c>
      <c r="D3053" s="120" t="s">
        <v>5109</v>
      </c>
      <c r="E3053" s="121" t="s">
        <v>6666</v>
      </c>
      <c r="F3053" s="122" t="s">
        <v>6667</v>
      </c>
      <c r="G3053" s="123" t="s">
        <v>110</v>
      </c>
      <c r="H3053" s="124">
        <v>1</v>
      </c>
      <c r="I3053" s="125">
        <v>25400</v>
      </c>
      <c r="J3053" s="125">
        <f>ROUND(I3053*H3053,2)</f>
        <v>25400</v>
      </c>
      <c r="K3053" s="122" t="s">
        <v>111</v>
      </c>
      <c r="L3053" s="126"/>
      <c r="M3053" s="127" t="s">
        <v>3</v>
      </c>
      <c r="N3053" s="128" t="s">
        <v>37</v>
      </c>
      <c r="O3053" s="113">
        <v>0</v>
      </c>
      <c r="P3053" s="113">
        <f>O3053*H3053</f>
        <v>0</v>
      </c>
      <c r="Q3053" s="113">
        <v>0.24418999999999999</v>
      </c>
      <c r="R3053" s="113">
        <f>Q3053*H3053</f>
        <v>0.24418999999999999</v>
      </c>
      <c r="S3053" s="113">
        <v>0</v>
      </c>
      <c r="T3053" s="114">
        <f>S3053*H3053</f>
        <v>0</v>
      </c>
      <c r="AR3053" s="115" t="s">
        <v>112</v>
      </c>
      <c r="AT3053" s="115" t="s">
        <v>5109</v>
      </c>
      <c r="AU3053" s="115" t="s">
        <v>66</v>
      </c>
      <c r="AY3053" s="13" t="s">
        <v>113</v>
      </c>
      <c r="BE3053" s="116">
        <f>IF(N3053="základní",J3053,0)</f>
        <v>25400</v>
      </c>
      <c r="BF3053" s="116">
        <f>IF(N3053="snížená",J3053,0)</f>
        <v>0</v>
      </c>
      <c r="BG3053" s="116">
        <f>IF(N3053="zákl. přenesená",J3053,0)</f>
        <v>0</v>
      </c>
      <c r="BH3053" s="116">
        <f>IF(N3053="sníž. přenesená",J3053,0)</f>
        <v>0</v>
      </c>
      <c r="BI3053" s="116">
        <f>IF(N3053="nulová",J3053,0)</f>
        <v>0</v>
      </c>
      <c r="BJ3053" s="13" t="s">
        <v>74</v>
      </c>
      <c r="BK3053" s="116">
        <f>ROUND(I3053*H3053,2)</f>
        <v>25400</v>
      </c>
      <c r="BL3053" s="13" t="s">
        <v>112</v>
      </c>
      <c r="BM3053" s="115" t="s">
        <v>6668</v>
      </c>
    </row>
    <row r="3054" spans="2:65" s="1" customFormat="1" ht="11.25">
      <c r="B3054" s="25"/>
      <c r="D3054" s="117" t="s">
        <v>114</v>
      </c>
      <c r="F3054" s="118" t="s">
        <v>6667</v>
      </c>
      <c r="L3054" s="25"/>
      <c r="M3054" s="119"/>
      <c r="T3054" s="46"/>
      <c r="AT3054" s="13" t="s">
        <v>114</v>
      </c>
      <c r="AU3054" s="13" t="s">
        <v>66</v>
      </c>
    </row>
    <row r="3055" spans="2:65" s="1" customFormat="1" ht="16.5" customHeight="1">
      <c r="B3055" s="104"/>
      <c r="C3055" s="120" t="s">
        <v>3458</v>
      </c>
      <c r="D3055" s="120" t="s">
        <v>5109</v>
      </c>
      <c r="E3055" s="121" t="s">
        <v>6669</v>
      </c>
      <c r="F3055" s="122" t="s">
        <v>6670</v>
      </c>
      <c r="G3055" s="123" t="s">
        <v>110</v>
      </c>
      <c r="H3055" s="124">
        <v>1</v>
      </c>
      <c r="I3055" s="125">
        <v>26500</v>
      </c>
      <c r="J3055" s="125">
        <f>ROUND(I3055*H3055,2)</f>
        <v>26500</v>
      </c>
      <c r="K3055" s="122" t="s">
        <v>111</v>
      </c>
      <c r="L3055" s="126"/>
      <c r="M3055" s="127" t="s">
        <v>3</v>
      </c>
      <c r="N3055" s="128" t="s">
        <v>37</v>
      </c>
      <c r="O3055" s="113">
        <v>0</v>
      </c>
      <c r="P3055" s="113">
        <f>O3055*H3055</f>
        <v>0</v>
      </c>
      <c r="Q3055" s="113">
        <v>0.26889000000000002</v>
      </c>
      <c r="R3055" s="113">
        <f>Q3055*H3055</f>
        <v>0.26889000000000002</v>
      </c>
      <c r="S3055" s="113">
        <v>0</v>
      </c>
      <c r="T3055" s="114">
        <f>S3055*H3055</f>
        <v>0</v>
      </c>
      <c r="AR3055" s="115" t="s">
        <v>112</v>
      </c>
      <c r="AT3055" s="115" t="s">
        <v>5109</v>
      </c>
      <c r="AU3055" s="115" t="s">
        <v>66</v>
      </c>
      <c r="AY3055" s="13" t="s">
        <v>113</v>
      </c>
      <c r="BE3055" s="116">
        <f>IF(N3055="základní",J3055,0)</f>
        <v>26500</v>
      </c>
      <c r="BF3055" s="116">
        <f>IF(N3055="snížená",J3055,0)</f>
        <v>0</v>
      </c>
      <c r="BG3055" s="116">
        <f>IF(N3055="zákl. přenesená",J3055,0)</f>
        <v>0</v>
      </c>
      <c r="BH3055" s="116">
        <f>IF(N3055="sníž. přenesená",J3055,0)</f>
        <v>0</v>
      </c>
      <c r="BI3055" s="116">
        <f>IF(N3055="nulová",J3055,0)</f>
        <v>0</v>
      </c>
      <c r="BJ3055" s="13" t="s">
        <v>74</v>
      </c>
      <c r="BK3055" s="116">
        <f>ROUND(I3055*H3055,2)</f>
        <v>26500</v>
      </c>
      <c r="BL3055" s="13" t="s">
        <v>112</v>
      </c>
      <c r="BM3055" s="115" t="s">
        <v>6671</v>
      </c>
    </row>
    <row r="3056" spans="2:65" s="1" customFormat="1" ht="11.25">
      <c r="B3056" s="25"/>
      <c r="D3056" s="117" t="s">
        <v>114</v>
      </c>
      <c r="F3056" s="118" t="s">
        <v>6670</v>
      </c>
      <c r="L3056" s="25"/>
      <c r="M3056" s="119"/>
      <c r="T3056" s="46"/>
      <c r="AT3056" s="13" t="s">
        <v>114</v>
      </c>
      <c r="AU3056" s="13" t="s">
        <v>66</v>
      </c>
    </row>
    <row r="3057" spans="2:65" s="1" customFormat="1" ht="16.5" customHeight="1">
      <c r="B3057" s="104"/>
      <c r="C3057" s="120" t="s">
        <v>6672</v>
      </c>
      <c r="D3057" s="120" t="s">
        <v>5109</v>
      </c>
      <c r="E3057" s="121" t="s">
        <v>6673</v>
      </c>
      <c r="F3057" s="122" t="s">
        <v>6674</v>
      </c>
      <c r="G3057" s="123" t="s">
        <v>110</v>
      </c>
      <c r="H3057" s="124">
        <v>1</v>
      </c>
      <c r="I3057" s="125">
        <v>27600</v>
      </c>
      <c r="J3057" s="125">
        <f>ROUND(I3057*H3057,2)</f>
        <v>27600</v>
      </c>
      <c r="K3057" s="122" t="s">
        <v>111</v>
      </c>
      <c r="L3057" s="126"/>
      <c r="M3057" s="127" t="s">
        <v>3</v>
      </c>
      <c r="N3057" s="128" t="s">
        <v>37</v>
      </c>
      <c r="O3057" s="113">
        <v>0</v>
      </c>
      <c r="P3057" s="113">
        <f>O3057*H3057</f>
        <v>0</v>
      </c>
      <c r="Q3057" s="113">
        <v>0.29358000000000001</v>
      </c>
      <c r="R3057" s="113">
        <f>Q3057*H3057</f>
        <v>0.29358000000000001</v>
      </c>
      <c r="S3057" s="113">
        <v>0</v>
      </c>
      <c r="T3057" s="114">
        <f>S3057*H3057</f>
        <v>0</v>
      </c>
      <c r="AR3057" s="115" t="s">
        <v>112</v>
      </c>
      <c r="AT3057" s="115" t="s">
        <v>5109</v>
      </c>
      <c r="AU3057" s="115" t="s">
        <v>66</v>
      </c>
      <c r="AY3057" s="13" t="s">
        <v>113</v>
      </c>
      <c r="BE3057" s="116">
        <f>IF(N3057="základní",J3057,0)</f>
        <v>27600</v>
      </c>
      <c r="BF3057" s="116">
        <f>IF(N3057="snížená",J3057,0)</f>
        <v>0</v>
      </c>
      <c r="BG3057" s="116">
        <f>IF(N3057="zákl. přenesená",J3057,0)</f>
        <v>0</v>
      </c>
      <c r="BH3057" s="116">
        <f>IF(N3057="sníž. přenesená",J3057,0)</f>
        <v>0</v>
      </c>
      <c r="BI3057" s="116">
        <f>IF(N3057="nulová",J3057,0)</f>
        <v>0</v>
      </c>
      <c r="BJ3057" s="13" t="s">
        <v>74</v>
      </c>
      <c r="BK3057" s="116">
        <f>ROUND(I3057*H3057,2)</f>
        <v>27600</v>
      </c>
      <c r="BL3057" s="13" t="s">
        <v>112</v>
      </c>
      <c r="BM3057" s="115" t="s">
        <v>6675</v>
      </c>
    </row>
    <row r="3058" spans="2:65" s="1" customFormat="1" ht="11.25">
      <c r="B3058" s="25"/>
      <c r="D3058" s="117" t="s">
        <v>114</v>
      </c>
      <c r="F3058" s="118" t="s">
        <v>6674</v>
      </c>
      <c r="L3058" s="25"/>
      <c r="M3058" s="119"/>
      <c r="T3058" s="46"/>
      <c r="AT3058" s="13" t="s">
        <v>114</v>
      </c>
      <c r="AU3058" s="13" t="s">
        <v>66</v>
      </c>
    </row>
    <row r="3059" spans="2:65" s="1" customFormat="1" ht="16.5" customHeight="1">
      <c r="B3059" s="104"/>
      <c r="C3059" s="120" t="s">
        <v>3463</v>
      </c>
      <c r="D3059" s="120" t="s">
        <v>5109</v>
      </c>
      <c r="E3059" s="121" t="s">
        <v>6676</v>
      </c>
      <c r="F3059" s="122" t="s">
        <v>6677</v>
      </c>
      <c r="G3059" s="123" t="s">
        <v>110</v>
      </c>
      <c r="H3059" s="124">
        <v>1</v>
      </c>
      <c r="I3059" s="125">
        <v>24000</v>
      </c>
      <c r="J3059" s="125">
        <f>ROUND(I3059*H3059,2)</f>
        <v>24000</v>
      </c>
      <c r="K3059" s="122" t="s">
        <v>111</v>
      </c>
      <c r="L3059" s="126"/>
      <c r="M3059" s="127" t="s">
        <v>3</v>
      </c>
      <c r="N3059" s="128" t="s">
        <v>37</v>
      </c>
      <c r="O3059" s="113">
        <v>0</v>
      </c>
      <c r="P3059" s="113">
        <f>O3059*H3059</f>
        <v>0</v>
      </c>
      <c r="Q3059" s="113">
        <v>0.21456</v>
      </c>
      <c r="R3059" s="113">
        <f>Q3059*H3059</f>
        <v>0.21456</v>
      </c>
      <c r="S3059" s="113">
        <v>0</v>
      </c>
      <c r="T3059" s="114">
        <f>S3059*H3059</f>
        <v>0</v>
      </c>
      <c r="AR3059" s="115" t="s">
        <v>112</v>
      </c>
      <c r="AT3059" s="115" t="s">
        <v>5109</v>
      </c>
      <c r="AU3059" s="115" t="s">
        <v>66</v>
      </c>
      <c r="AY3059" s="13" t="s">
        <v>113</v>
      </c>
      <c r="BE3059" s="116">
        <f>IF(N3059="základní",J3059,0)</f>
        <v>24000</v>
      </c>
      <c r="BF3059" s="116">
        <f>IF(N3059="snížená",J3059,0)</f>
        <v>0</v>
      </c>
      <c r="BG3059" s="116">
        <f>IF(N3059="zákl. přenesená",J3059,0)</f>
        <v>0</v>
      </c>
      <c r="BH3059" s="116">
        <f>IF(N3059="sníž. přenesená",J3059,0)</f>
        <v>0</v>
      </c>
      <c r="BI3059" s="116">
        <f>IF(N3059="nulová",J3059,0)</f>
        <v>0</v>
      </c>
      <c r="BJ3059" s="13" t="s">
        <v>74</v>
      </c>
      <c r="BK3059" s="116">
        <f>ROUND(I3059*H3059,2)</f>
        <v>24000</v>
      </c>
      <c r="BL3059" s="13" t="s">
        <v>112</v>
      </c>
      <c r="BM3059" s="115" t="s">
        <v>6678</v>
      </c>
    </row>
    <row r="3060" spans="2:65" s="1" customFormat="1" ht="11.25">
      <c r="B3060" s="25"/>
      <c r="D3060" s="117" t="s">
        <v>114</v>
      </c>
      <c r="F3060" s="118" t="s">
        <v>6677</v>
      </c>
      <c r="L3060" s="25"/>
      <c r="M3060" s="119"/>
      <c r="T3060" s="46"/>
      <c r="AT3060" s="13" t="s">
        <v>114</v>
      </c>
      <c r="AU3060" s="13" t="s">
        <v>66</v>
      </c>
    </row>
    <row r="3061" spans="2:65" s="1" customFormat="1" ht="16.5" customHeight="1">
      <c r="B3061" s="104"/>
      <c r="C3061" s="120" t="s">
        <v>6679</v>
      </c>
      <c r="D3061" s="120" t="s">
        <v>5109</v>
      </c>
      <c r="E3061" s="121" t="s">
        <v>6680</v>
      </c>
      <c r="F3061" s="122" t="s">
        <v>6681</v>
      </c>
      <c r="G3061" s="123" t="s">
        <v>110</v>
      </c>
      <c r="H3061" s="124">
        <v>1</v>
      </c>
      <c r="I3061" s="125">
        <v>24200</v>
      </c>
      <c r="J3061" s="125">
        <f>ROUND(I3061*H3061,2)</f>
        <v>24200</v>
      </c>
      <c r="K3061" s="122" t="s">
        <v>111</v>
      </c>
      <c r="L3061" s="126"/>
      <c r="M3061" s="127" t="s">
        <v>3</v>
      </c>
      <c r="N3061" s="128" t="s">
        <v>37</v>
      </c>
      <c r="O3061" s="113">
        <v>0</v>
      </c>
      <c r="P3061" s="113">
        <f>O3061*H3061</f>
        <v>0</v>
      </c>
      <c r="Q3061" s="113">
        <v>0.2195</v>
      </c>
      <c r="R3061" s="113">
        <f>Q3061*H3061</f>
        <v>0.2195</v>
      </c>
      <c r="S3061" s="113">
        <v>0</v>
      </c>
      <c r="T3061" s="114">
        <f>S3061*H3061</f>
        <v>0</v>
      </c>
      <c r="AR3061" s="115" t="s">
        <v>112</v>
      </c>
      <c r="AT3061" s="115" t="s">
        <v>5109</v>
      </c>
      <c r="AU3061" s="115" t="s">
        <v>66</v>
      </c>
      <c r="AY3061" s="13" t="s">
        <v>113</v>
      </c>
      <c r="BE3061" s="116">
        <f>IF(N3061="základní",J3061,0)</f>
        <v>24200</v>
      </c>
      <c r="BF3061" s="116">
        <f>IF(N3061="snížená",J3061,0)</f>
        <v>0</v>
      </c>
      <c r="BG3061" s="116">
        <f>IF(N3061="zákl. přenesená",J3061,0)</f>
        <v>0</v>
      </c>
      <c r="BH3061" s="116">
        <f>IF(N3061="sníž. přenesená",J3061,0)</f>
        <v>0</v>
      </c>
      <c r="BI3061" s="116">
        <f>IF(N3061="nulová",J3061,0)</f>
        <v>0</v>
      </c>
      <c r="BJ3061" s="13" t="s">
        <v>74</v>
      </c>
      <c r="BK3061" s="116">
        <f>ROUND(I3061*H3061,2)</f>
        <v>24200</v>
      </c>
      <c r="BL3061" s="13" t="s">
        <v>112</v>
      </c>
      <c r="BM3061" s="115" t="s">
        <v>6682</v>
      </c>
    </row>
    <row r="3062" spans="2:65" s="1" customFormat="1" ht="11.25">
      <c r="B3062" s="25"/>
      <c r="D3062" s="117" t="s">
        <v>114</v>
      </c>
      <c r="F3062" s="118" t="s">
        <v>6681</v>
      </c>
      <c r="L3062" s="25"/>
      <c r="M3062" s="119"/>
      <c r="T3062" s="46"/>
      <c r="AT3062" s="13" t="s">
        <v>114</v>
      </c>
      <c r="AU3062" s="13" t="s">
        <v>66</v>
      </c>
    </row>
    <row r="3063" spans="2:65" s="1" customFormat="1" ht="16.5" customHeight="1">
      <c r="B3063" s="104"/>
      <c r="C3063" s="120" t="s">
        <v>3467</v>
      </c>
      <c r="D3063" s="120" t="s">
        <v>5109</v>
      </c>
      <c r="E3063" s="121" t="s">
        <v>6683</v>
      </c>
      <c r="F3063" s="122" t="s">
        <v>6684</v>
      </c>
      <c r="G3063" s="123" t="s">
        <v>110</v>
      </c>
      <c r="H3063" s="124">
        <v>10</v>
      </c>
      <c r="I3063" s="125">
        <v>24600</v>
      </c>
      <c r="J3063" s="125">
        <f>ROUND(I3063*H3063,2)</f>
        <v>246000</v>
      </c>
      <c r="K3063" s="122" t="s">
        <v>111</v>
      </c>
      <c r="L3063" s="126"/>
      <c r="M3063" s="127" t="s">
        <v>3</v>
      </c>
      <c r="N3063" s="128" t="s">
        <v>37</v>
      </c>
      <c r="O3063" s="113">
        <v>0</v>
      </c>
      <c r="P3063" s="113">
        <f>O3063*H3063</f>
        <v>0</v>
      </c>
      <c r="Q3063" s="113">
        <v>0.22444</v>
      </c>
      <c r="R3063" s="113">
        <f>Q3063*H3063</f>
        <v>2.2444000000000002</v>
      </c>
      <c r="S3063" s="113">
        <v>0</v>
      </c>
      <c r="T3063" s="114">
        <f>S3063*H3063</f>
        <v>0</v>
      </c>
      <c r="AR3063" s="115" t="s">
        <v>112</v>
      </c>
      <c r="AT3063" s="115" t="s">
        <v>5109</v>
      </c>
      <c r="AU3063" s="115" t="s">
        <v>66</v>
      </c>
      <c r="AY3063" s="13" t="s">
        <v>113</v>
      </c>
      <c r="BE3063" s="116">
        <f>IF(N3063="základní",J3063,0)</f>
        <v>246000</v>
      </c>
      <c r="BF3063" s="116">
        <f>IF(N3063="snížená",J3063,0)</f>
        <v>0</v>
      </c>
      <c r="BG3063" s="116">
        <f>IF(N3063="zákl. přenesená",J3063,0)</f>
        <v>0</v>
      </c>
      <c r="BH3063" s="116">
        <f>IF(N3063="sníž. přenesená",J3063,0)</f>
        <v>0</v>
      </c>
      <c r="BI3063" s="116">
        <f>IF(N3063="nulová",J3063,0)</f>
        <v>0</v>
      </c>
      <c r="BJ3063" s="13" t="s">
        <v>74</v>
      </c>
      <c r="BK3063" s="116">
        <f>ROUND(I3063*H3063,2)</f>
        <v>246000</v>
      </c>
      <c r="BL3063" s="13" t="s">
        <v>112</v>
      </c>
      <c r="BM3063" s="115" t="s">
        <v>6685</v>
      </c>
    </row>
    <row r="3064" spans="2:65" s="1" customFormat="1" ht="11.25">
      <c r="B3064" s="25"/>
      <c r="D3064" s="117" t="s">
        <v>114</v>
      </c>
      <c r="F3064" s="118" t="s">
        <v>6684</v>
      </c>
      <c r="L3064" s="25"/>
      <c r="M3064" s="119"/>
      <c r="T3064" s="46"/>
      <c r="AT3064" s="13" t="s">
        <v>114</v>
      </c>
      <c r="AU3064" s="13" t="s">
        <v>66</v>
      </c>
    </row>
    <row r="3065" spans="2:65" s="1" customFormat="1" ht="16.5" customHeight="1">
      <c r="B3065" s="104"/>
      <c r="C3065" s="120" t="s">
        <v>6686</v>
      </c>
      <c r="D3065" s="120" t="s">
        <v>5109</v>
      </c>
      <c r="E3065" s="121" t="s">
        <v>6687</v>
      </c>
      <c r="F3065" s="122" t="s">
        <v>6688</v>
      </c>
      <c r="G3065" s="123" t="s">
        <v>110</v>
      </c>
      <c r="H3065" s="124">
        <v>1</v>
      </c>
      <c r="I3065" s="125">
        <v>24800</v>
      </c>
      <c r="J3065" s="125">
        <f>ROUND(I3065*H3065,2)</f>
        <v>24800</v>
      </c>
      <c r="K3065" s="122" t="s">
        <v>111</v>
      </c>
      <c r="L3065" s="126"/>
      <c r="M3065" s="127" t="s">
        <v>3</v>
      </c>
      <c r="N3065" s="128" t="s">
        <v>37</v>
      </c>
      <c r="O3065" s="113">
        <v>0</v>
      </c>
      <c r="P3065" s="113">
        <f>O3065*H3065</f>
        <v>0</v>
      </c>
      <c r="Q3065" s="113">
        <v>0.22936999999999999</v>
      </c>
      <c r="R3065" s="113">
        <f>Q3065*H3065</f>
        <v>0.22936999999999999</v>
      </c>
      <c r="S3065" s="113">
        <v>0</v>
      </c>
      <c r="T3065" s="114">
        <f>S3065*H3065</f>
        <v>0</v>
      </c>
      <c r="AR3065" s="115" t="s">
        <v>112</v>
      </c>
      <c r="AT3065" s="115" t="s">
        <v>5109</v>
      </c>
      <c r="AU3065" s="115" t="s">
        <v>66</v>
      </c>
      <c r="AY3065" s="13" t="s">
        <v>113</v>
      </c>
      <c r="BE3065" s="116">
        <f>IF(N3065="základní",J3065,0)</f>
        <v>24800</v>
      </c>
      <c r="BF3065" s="116">
        <f>IF(N3065="snížená",J3065,0)</f>
        <v>0</v>
      </c>
      <c r="BG3065" s="116">
        <f>IF(N3065="zákl. přenesená",J3065,0)</f>
        <v>0</v>
      </c>
      <c r="BH3065" s="116">
        <f>IF(N3065="sníž. přenesená",J3065,0)</f>
        <v>0</v>
      </c>
      <c r="BI3065" s="116">
        <f>IF(N3065="nulová",J3065,0)</f>
        <v>0</v>
      </c>
      <c r="BJ3065" s="13" t="s">
        <v>74</v>
      </c>
      <c r="BK3065" s="116">
        <f>ROUND(I3065*H3065,2)</f>
        <v>24800</v>
      </c>
      <c r="BL3065" s="13" t="s">
        <v>112</v>
      </c>
      <c r="BM3065" s="115" t="s">
        <v>6689</v>
      </c>
    </row>
    <row r="3066" spans="2:65" s="1" customFormat="1" ht="11.25">
      <c r="B3066" s="25"/>
      <c r="D3066" s="117" t="s">
        <v>114</v>
      </c>
      <c r="F3066" s="118" t="s">
        <v>6688</v>
      </c>
      <c r="L3066" s="25"/>
      <c r="M3066" s="119"/>
      <c r="T3066" s="46"/>
      <c r="AT3066" s="13" t="s">
        <v>114</v>
      </c>
      <c r="AU3066" s="13" t="s">
        <v>66</v>
      </c>
    </row>
    <row r="3067" spans="2:65" s="1" customFormat="1" ht="16.5" customHeight="1">
      <c r="B3067" s="104"/>
      <c r="C3067" s="120" t="s">
        <v>3472</v>
      </c>
      <c r="D3067" s="120" t="s">
        <v>5109</v>
      </c>
      <c r="E3067" s="121" t="s">
        <v>6690</v>
      </c>
      <c r="F3067" s="122" t="s">
        <v>6691</v>
      </c>
      <c r="G3067" s="123" t="s">
        <v>110</v>
      </c>
      <c r="H3067" s="124">
        <v>1</v>
      </c>
      <c r="I3067" s="125">
        <v>25000</v>
      </c>
      <c r="J3067" s="125">
        <f>ROUND(I3067*H3067,2)</f>
        <v>25000</v>
      </c>
      <c r="K3067" s="122" t="s">
        <v>111</v>
      </c>
      <c r="L3067" s="126"/>
      <c r="M3067" s="127" t="s">
        <v>3</v>
      </c>
      <c r="N3067" s="128" t="s">
        <v>37</v>
      </c>
      <c r="O3067" s="113">
        <v>0</v>
      </c>
      <c r="P3067" s="113">
        <f>O3067*H3067</f>
        <v>0</v>
      </c>
      <c r="Q3067" s="113">
        <v>0.23430999999999999</v>
      </c>
      <c r="R3067" s="113">
        <f>Q3067*H3067</f>
        <v>0.23430999999999999</v>
      </c>
      <c r="S3067" s="113">
        <v>0</v>
      </c>
      <c r="T3067" s="114">
        <f>S3067*H3067</f>
        <v>0</v>
      </c>
      <c r="AR3067" s="115" t="s">
        <v>112</v>
      </c>
      <c r="AT3067" s="115" t="s">
        <v>5109</v>
      </c>
      <c r="AU3067" s="115" t="s">
        <v>66</v>
      </c>
      <c r="AY3067" s="13" t="s">
        <v>113</v>
      </c>
      <c r="BE3067" s="116">
        <f>IF(N3067="základní",J3067,0)</f>
        <v>25000</v>
      </c>
      <c r="BF3067" s="116">
        <f>IF(N3067="snížená",J3067,0)</f>
        <v>0</v>
      </c>
      <c r="BG3067" s="116">
        <f>IF(N3067="zákl. přenesená",J3067,0)</f>
        <v>0</v>
      </c>
      <c r="BH3067" s="116">
        <f>IF(N3067="sníž. přenesená",J3067,0)</f>
        <v>0</v>
      </c>
      <c r="BI3067" s="116">
        <f>IF(N3067="nulová",J3067,0)</f>
        <v>0</v>
      </c>
      <c r="BJ3067" s="13" t="s">
        <v>74</v>
      </c>
      <c r="BK3067" s="116">
        <f>ROUND(I3067*H3067,2)</f>
        <v>25000</v>
      </c>
      <c r="BL3067" s="13" t="s">
        <v>112</v>
      </c>
      <c r="BM3067" s="115" t="s">
        <v>6692</v>
      </c>
    </row>
    <row r="3068" spans="2:65" s="1" customFormat="1" ht="11.25">
      <c r="B3068" s="25"/>
      <c r="D3068" s="117" t="s">
        <v>114</v>
      </c>
      <c r="F3068" s="118" t="s">
        <v>6691</v>
      </c>
      <c r="L3068" s="25"/>
      <c r="M3068" s="119"/>
      <c r="T3068" s="46"/>
      <c r="AT3068" s="13" t="s">
        <v>114</v>
      </c>
      <c r="AU3068" s="13" t="s">
        <v>66</v>
      </c>
    </row>
    <row r="3069" spans="2:65" s="1" customFormat="1" ht="16.5" customHeight="1">
      <c r="B3069" s="104"/>
      <c r="C3069" s="120" t="s">
        <v>6693</v>
      </c>
      <c r="D3069" s="120" t="s">
        <v>5109</v>
      </c>
      <c r="E3069" s="121" t="s">
        <v>6694</v>
      </c>
      <c r="F3069" s="122" t="s">
        <v>6695</v>
      </c>
      <c r="G3069" s="123" t="s">
        <v>110</v>
      </c>
      <c r="H3069" s="124">
        <v>1</v>
      </c>
      <c r="I3069" s="125">
        <v>25400</v>
      </c>
      <c r="J3069" s="125">
        <f>ROUND(I3069*H3069,2)</f>
        <v>25400</v>
      </c>
      <c r="K3069" s="122" t="s">
        <v>111</v>
      </c>
      <c r="L3069" s="126"/>
      <c r="M3069" s="127" t="s">
        <v>3</v>
      </c>
      <c r="N3069" s="128" t="s">
        <v>37</v>
      </c>
      <c r="O3069" s="113">
        <v>0</v>
      </c>
      <c r="P3069" s="113">
        <f>O3069*H3069</f>
        <v>0</v>
      </c>
      <c r="Q3069" s="113">
        <v>0.24418999999999999</v>
      </c>
      <c r="R3069" s="113">
        <f>Q3069*H3069</f>
        <v>0.24418999999999999</v>
      </c>
      <c r="S3069" s="113">
        <v>0</v>
      </c>
      <c r="T3069" s="114">
        <f>S3069*H3069</f>
        <v>0</v>
      </c>
      <c r="AR3069" s="115" t="s">
        <v>112</v>
      </c>
      <c r="AT3069" s="115" t="s">
        <v>5109</v>
      </c>
      <c r="AU3069" s="115" t="s">
        <v>66</v>
      </c>
      <c r="AY3069" s="13" t="s">
        <v>113</v>
      </c>
      <c r="BE3069" s="116">
        <f>IF(N3069="základní",J3069,0)</f>
        <v>25400</v>
      </c>
      <c r="BF3069" s="116">
        <f>IF(N3069="snížená",J3069,0)</f>
        <v>0</v>
      </c>
      <c r="BG3069" s="116">
        <f>IF(N3069="zákl. přenesená",J3069,0)</f>
        <v>0</v>
      </c>
      <c r="BH3069" s="116">
        <f>IF(N3069="sníž. přenesená",J3069,0)</f>
        <v>0</v>
      </c>
      <c r="BI3069" s="116">
        <f>IF(N3069="nulová",J3069,0)</f>
        <v>0</v>
      </c>
      <c r="BJ3069" s="13" t="s">
        <v>74</v>
      </c>
      <c r="BK3069" s="116">
        <f>ROUND(I3069*H3069,2)</f>
        <v>25400</v>
      </c>
      <c r="BL3069" s="13" t="s">
        <v>112</v>
      </c>
      <c r="BM3069" s="115" t="s">
        <v>6696</v>
      </c>
    </row>
    <row r="3070" spans="2:65" s="1" customFormat="1" ht="11.25">
      <c r="B3070" s="25"/>
      <c r="D3070" s="117" t="s">
        <v>114</v>
      </c>
      <c r="F3070" s="118" t="s">
        <v>6695</v>
      </c>
      <c r="L3070" s="25"/>
      <c r="M3070" s="119"/>
      <c r="T3070" s="46"/>
      <c r="AT3070" s="13" t="s">
        <v>114</v>
      </c>
      <c r="AU3070" s="13" t="s">
        <v>66</v>
      </c>
    </row>
    <row r="3071" spans="2:65" s="1" customFormat="1" ht="16.5" customHeight="1">
      <c r="B3071" s="104"/>
      <c r="C3071" s="120" t="s">
        <v>3476</v>
      </c>
      <c r="D3071" s="120" t="s">
        <v>5109</v>
      </c>
      <c r="E3071" s="121" t="s">
        <v>6697</v>
      </c>
      <c r="F3071" s="122" t="s">
        <v>6698</v>
      </c>
      <c r="G3071" s="123" t="s">
        <v>110</v>
      </c>
      <c r="H3071" s="124">
        <v>1</v>
      </c>
      <c r="I3071" s="125">
        <v>26500</v>
      </c>
      <c r="J3071" s="125">
        <f>ROUND(I3071*H3071,2)</f>
        <v>26500</v>
      </c>
      <c r="K3071" s="122" t="s">
        <v>111</v>
      </c>
      <c r="L3071" s="126"/>
      <c r="M3071" s="127" t="s">
        <v>3</v>
      </c>
      <c r="N3071" s="128" t="s">
        <v>37</v>
      </c>
      <c r="O3071" s="113">
        <v>0</v>
      </c>
      <c r="P3071" s="113">
        <f>O3071*H3071</f>
        <v>0</v>
      </c>
      <c r="Q3071" s="113">
        <v>0.26889000000000002</v>
      </c>
      <c r="R3071" s="113">
        <f>Q3071*H3071</f>
        <v>0.26889000000000002</v>
      </c>
      <c r="S3071" s="113">
        <v>0</v>
      </c>
      <c r="T3071" s="114">
        <f>S3071*H3071</f>
        <v>0</v>
      </c>
      <c r="AR3071" s="115" t="s">
        <v>112</v>
      </c>
      <c r="AT3071" s="115" t="s">
        <v>5109</v>
      </c>
      <c r="AU3071" s="115" t="s">
        <v>66</v>
      </c>
      <c r="AY3071" s="13" t="s">
        <v>113</v>
      </c>
      <c r="BE3071" s="116">
        <f>IF(N3071="základní",J3071,0)</f>
        <v>26500</v>
      </c>
      <c r="BF3071" s="116">
        <f>IF(N3071="snížená",J3071,0)</f>
        <v>0</v>
      </c>
      <c r="BG3071" s="116">
        <f>IF(N3071="zákl. přenesená",J3071,0)</f>
        <v>0</v>
      </c>
      <c r="BH3071" s="116">
        <f>IF(N3071="sníž. přenesená",J3071,0)</f>
        <v>0</v>
      </c>
      <c r="BI3071" s="116">
        <f>IF(N3071="nulová",J3071,0)</f>
        <v>0</v>
      </c>
      <c r="BJ3071" s="13" t="s">
        <v>74</v>
      </c>
      <c r="BK3071" s="116">
        <f>ROUND(I3071*H3071,2)</f>
        <v>26500</v>
      </c>
      <c r="BL3071" s="13" t="s">
        <v>112</v>
      </c>
      <c r="BM3071" s="115" t="s">
        <v>6699</v>
      </c>
    </row>
    <row r="3072" spans="2:65" s="1" customFormat="1" ht="11.25">
      <c r="B3072" s="25"/>
      <c r="D3072" s="117" t="s">
        <v>114</v>
      </c>
      <c r="F3072" s="118" t="s">
        <v>6698</v>
      </c>
      <c r="L3072" s="25"/>
      <c r="M3072" s="119"/>
      <c r="T3072" s="46"/>
      <c r="AT3072" s="13" t="s">
        <v>114</v>
      </c>
      <c r="AU3072" s="13" t="s">
        <v>66</v>
      </c>
    </row>
    <row r="3073" spans="2:65" s="1" customFormat="1" ht="16.5" customHeight="1">
      <c r="B3073" s="104"/>
      <c r="C3073" s="120" t="s">
        <v>6700</v>
      </c>
      <c r="D3073" s="120" t="s">
        <v>5109</v>
      </c>
      <c r="E3073" s="121" t="s">
        <v>6701</v>
      </c>
      <c r="F3073" s="122" t="s">
        <v>6702</v>
      </c>
      <c r="G3073" s="123" t="s">
        <v>110</v>
      </c>
      <c r="H3073" s="124">
        <v>1</v>
      </c>
      <c r="I3073" s="125">
        <v>27600</v>
      </c>
      <c r="J3073" s="125">
        <f>ROUND(I3073*H3073,2)</f>
        <v>27600</v>
      </c>
      <c r="K3073" s="122" t="s">
        <v>111</v>
      </c>
      <c r="L3073" s="126"/>
      <c r="M3073" s="127" t="s">
        <v>3</v>
      </c>
      <c r="N3073" s="128" t="s">
        <v>37</v>
      </c>
      <c r="O3073" s="113">
        <v>0</v>
      </c>
      <c r="P3073" s="113">
        <f>O3073*H3073</f>
        <v>0</v>
      </c>
      <c r="Q3073" s="113">
        <v>0.29358000000000001</v>
      </c>
      <c r="R3073" s="113">
        <f>Q3073*H3073</f>
        <v>0.29358000000000001</v>
      </c>
      <c r="S3073" s="113">
        <v>0</v>
      </c>
      <c r="T3073" s="114">
        <f>S3073*H3073</f>
        <v>0</v>
      </c>
      <c r="AR3073" s="115" t="s">
        <v>112</v>
      </c>
      <c r="AT3073" s="115" t="s">
        <v>5109</v>
      </c>
      <c r="AU3073" s="115" t="s">
        <v>66</v>
      </c>
      <c r="AY3073" s="13" t="s">
        <v>113</v>
      </c>
      <c r="BE3073" s="116">
        <f>IF(N3073="základní",J3073,0)</f>
        <v>27600</v>
      </c>
      <c r="BF3073" s="116">
        <f>IF(N3073="snížená",J3073,0)</f>
        <v>0</v>
      </c>
      <c r="BG3073" s="116">
        <f>IF(N3073="zákl. přenesená",J3073,0)</f>
        <v>0</v>
      </c>
      <c r="BH3073" s="116">
        <f>IF(N3073="sníž. přenesená",J3073,0)</f>
        <v>0</v>
      </c>
      <c r="BI3073" s="116">
        <f>IF(N3073="nulová",J3073,0)</f>
        <v>0</v>
      </c>
      <c r="BJ3073" s="13" t="s">
        <v>74</v>
      </c>
      <c r="BK3073" s="116">
        <f>ROUND(I3073*H3073,2)</f>
        <v>27600</v>
      </c>
      <c r="BL3073" s="13" t="s">
        <v>112</v>
      </c>
      <c r="BM3073" s="115" t="s">
        <v>6703</v>
      </c>
    </row>
    <row r="3074" spans="2:65" s="1" customFormat="1" ht="11.25">
      <c r="B3074" s="25"/>
      <c r="D3074" s="117" t="s">
        <v>114</v>
      </c>
      <c r="F3074" s="118" t="s">
        <v>6702</v>
      </c>
      <c r="L3074" s="25"/>
      <c r="M3074" s="119"/>
      <c r="T3074" s="46"/>
      <c r="AT3074" s="13" t="s">
        <v>114</v>
      </c>
      <c r="AU3074" s="13" t="s">
        <v>66</v>
      </c>
    </row>
    <row r="3075" spans="2:65" s="1" customFormat="1" ht="16.5" customHeight="1">
      <c r="B3075" s="104"/>
      <c r="C3075" s="120" t="s">
        <v>3481</v>
      </c>
      <c r="D3075" s="120" t="s">
        <v>5109</v>
      </c>
      <c r="E3075" s="121" t="s">
        <v>6704</v>
      </c>
      <c r="F3075" s="122" t="s">
        <v>6705</v>
      </c>
      <c r="G3075" s="123" t="s">
        <v>110</v>
      </c>
      <c r="H3075" s="124">
        <v>4</v>
      </c>
      <c r="I3075" s="125">
        <v>0</v>
      </c>
      <c r="J3075" s="125">
        <f>ROUND(I3075*H3075,2)</f>
        <v>0</v>
      </c>
      <c r="K3075" s="122" t="s">
        <v>111</v>
      </c>
      <c r="L3075" s="126"/>
      <c r="M3075" s="127" t="s">
        <v>3</v>
      </c>
      <c r="N3075" s="128" t="s">
        <v>37</v>
      </c>
      <c r="O3075" s="113">
        <v>0</v>
      </c>
      <c r="P3075" s="113">
        <f>O3075*H3075</f>
        <v>0</v>
      </c>
      <c r="Q3075" s="113">
        <v>0</v>
      </c>
      <c r="R3075" s="113">
        <f>Q3075*H3075</f>
        <v>0</v>
      </c>
      <c r="S3075" s="113">
        <v>0</v>
      </c>
      <c r="T3075" s="114">
        <f>S3075*H3075</f>
        <v>0</v>
      </c>
      <c r="AR3075" s="115" t="s">
        <v>112</v>
      </c>
      <c r="AT3075" s="115" t="s">
        <v>5109</v>
      </c>
      <c r="AU3075" s="115" t="s">
        <v>66</v>
      </c>
      <c r="AY3075" s="13" t="s">
        <v>113</v>
      </c>
      <c r="BE3075" s="116">
        <f>IF(N3075="základní",J3075,0)</f>
        <v>0</v>
      </c>
      <c r="BF3075" s="116">
        <f>IF(N3075="snížená",J3075,0)</f>
        <v>0</v>
      </c>
      <c r="BG3075" s="116">
        <f>IF(N3075="zákl. přenesená",J3075,0)</f>
        <v>0</v>
      </c>
      <c r="BH3075" s="116">
        <f>IF(N3075="sníž. přenesená",J3075,0)</f>
        <v>0</v>
      </c>
      <c r="BI3075" s="116">
        <f>IF(N3075="nulová",J3075,0)</f>
        <v>0</v>
      </c>
      <c r="BJ3075" s="13" t="s">
        <v>74</v>
      </c>
      <c r="BK3075" s="116">
        <f>ROUND(I3075*H3075,2)</f>
        <v>0</v>
      </c>
      <c r="BL3075" s="13" t="s">
        <v>112</v>
      </c>
      <c r="BM3075" s="115" t="s">
        <v>6706</v>
      </c>
    </row>
    <row r="3076" spans="2:65" s="1" customFormat="1" ht="11.25">
      <c r="B3076" s="25"/>
      <c r="D3076" s="117" t="s">
        <v>114</v>
      </c>
      <c r="F3076" s="118" t="s">
        <v>6705</v>
      </c>
      <c r="L3076" s="25"/>
      <c r="M3076" s="119"/>
      <c r="T3076" s="46"/>
      <c r="AT3076" s="13" t="s">
        <v>114</v>
      </c>
      <c r="AU3076" s="13" t="s">
        <v>66</v>
      </c>
    </row>
    <row r="3077" spans="2:65" s="1" customFormat="1" ht="16.5" customHeight="1">
      <c r="B3077" s="104"/>
      <c r="C3077" s="120" t="s">
        <v>6707</v>
      </c>
      <c r="D3077" s="120" t="s">
        <v>5109</v>
      </c>
      <c r="E3077" s="121" t="s">
        <v>6708</v>
      </c>
      <c r="F3077" s="122" t="s">
        <v>6709</v>
      </c>
      <c r="G3077" s="123" t="s">
        <v>110</v>
      </c>
      <c r="H3077" s="124">
        <v>4</v>
      </c>
      <c r="I3077" s="125">
        <v>0</v>
      </c>
      <c r="J3077" s="125">
        <f>ROUND(I3077*H3077,2)</f>
        <v>0</v>
      </c>
      <c r="K3077" s="122" t="s">
        <v>111</v>
      </c>
      <c r="L3077" s="126"/>
      <c r="M3077" s="127" t="s">
        <v>3</v>
      </c>
      <c r="N3077" s="128" t="s">
        <v>37</v>
      </c>
      <c r="O3077" s="113">
        <v>0</v>
      </c>
      <c r="P3077" s="113">
        <f>O3077*H3077</f>
        <v>0</v>
      </c>
      <c r="Q3077" s="113">
        <v>0</v>
      </c>
      <c r="R3077" s="113">
        <f>Q3077*H3077</f>
        <v>0</v>
      </c>
      <c r="S3077" s="113">
        <v>0</v>
      </c>
      <c r="T3077" s="114">
        <f>S3077*H3077</f>
        <v>0</v>
      </c>
      <c r="AR3077" s="115" t="s">
        <v>112</v>
      </c>
      <c r="AT3077" s="115" t="s">
        <v>5109</v>
      </c>
      <c r="AU3077" s="115" t="s">
        <v>66</v>
      </c>
      <c r="AY3077" s="13" t="s">
        <v>113</v>
      </c>
      <c r="BE3077" s="116">
        <f>IF(N3077="základní",J3077,0)</f>
        <v>0</v>
      </c>
      <c r="BF3077" s="116">
        <f>IF(N3077="snížená",J3077,0)</f>
        <v>0</v>
      </c>
      <c r="BG3077" s="116">
        <f>IF(N3077="zákl. přenesená",J3077,0)</f>
        <v>0</v>
      </c>
      <c r="BH3077" s="116">
        <f>IF(N3077="sníž. přenesená",J3077,0)</f>
        <v>0</v>
      </c>
      <c r="BI3077" s="116">
        <f>IF(N3077="nulová",J3077,0)</f>
        <v>0</v>
      </c>
      <c r="BJ3077" s="13" t="s">
        <v>74</v>
      </c>
      <c r="BK3077" s="116">
        <f>ROUND(I3077*H3077,2)</f>
        <v>0</v>
      </c>
      <c r="BL3077" s="13" t="s">
        <v>112</v>
      </c>
      <c r="BM3077" s="115" t="s">
        <v>6710</v>
      </c>
    </row>
    <row r="3078" spans="2:65" s="1" customFormat="1" ht="11.25">
      <c r="B3078" s="25"/>
      <c r="D3078" s="117" t="s">
        <v>114</v>
      </c>
      <c r="F3078" s="118" t="s">
        <v>6709</v>
      </c>
      <c r="L3078" s="25"/>
      <c r="M3078" s="119"/>
      <c r="T3078" s="46"/>
      <c r="AT3078" s="13" t="s">
        <v>114</v>
      </c>
      <c r="AU3078" s="13" t="s">
        <v>66</v>
      </c>
    </row>
    <row r="3079" spans="2:65" s="1" customFormat="1" ht="16.5" customHeight="1">
      <c r="B3079" s="104"/>
      <c r="C3079" s="120" t="s">
        <v>3486</v>
      </c>
      <c r="D3079" s="120" t="s">
        <v>5109</v>
      </c>
      <c r="E3079" s="121" t="s">
        <v>6711</v>
      </c>
      <c r="F3079" s="122" t="s">
        <v>6712</v>
      </c>
      <c r="G3079" s="123" t="s">
        <v>110</v>
      </c>
      <c r="H3079" s="124">
        <v>4</v>
      </c>
      <c r="I3079" s="125">
        <v>0</v>
      </c>
      <c r="J3079" s="125">
        <f>ROUND(I3079*H3079,2)</f>
        <v>0</v>
      </c>
      <c r="K3079" s="122" t="s">
        <v>111</v>
      </c>
      <c r="L3079" s="126"/>
      <c r="M3079" s="127" t="s">
        <v>3</v>
      </c>
      <c r="N3079" s="128" t="s">
        <v>37</v>
      </c>
      <c r="O3079" s="113">
        <v>0</v>
      </c>
      <c r="P3079" s="113">
        <f>O3079*H3079</f>
        <v>0</v>
      </c>
      <c r="Q3079" s="113">
        <v>0</v>
      </c>
      <c r="R3079" s="113">
        <f>Q3079*H3079</f>
        <v>0</v>
      </c>
      <c r="S3079" s="113">
        <v>0</v>
      </c>
      <c r="T3079" s="114">
        <f>S3079*H3079</f>
        <v>0</v>
      </c>
      <c r="AR3079" s="115" t="s">
        <v>112</v>
      </c>
      <c r="AT3079" s="115" t="s">
        <v>5109</v>
      </c>
      <c r="AU3079" s="115" t="s">
        <v>66</v>
      </c>
      <c r="AY3079" s="13" t="s">
        <v>113</v>
      </c>
      <c r="BE3079" s="116">
        <f>IF(N3079="základní",J3079,0)</f>
        <v>0</v>
      </c>
      <c r="BF3079" s="116">
        <f>IF(N3079="snížená",J3079,0)</f>
        <v>0</v>
      </c>
      <c r="BG3079" s="116">
        <f>IF(N3079="zákl. přenesená",J3079,0)</f>
        <v>0</v>
      </c>
      <c r="BH3079" s="116">
        <f>IF(N3079="sníž. přenesená",J3079,0)</f>
        <v>0</v>
      </c>
      <c r="BI3079" s="116">
        <f>IF(N3079="nulová",J3079,0)</f>
        <v>0</v>
      </c>
      <c r="BJ3079" s="13" t="s">
        <v>74</v>
      </c>
      <c r="BK3079" s="116">
        <f>ROUND(I3079*H3079,2)</f>
        <v>0</v>
      </c>
      <c r="BL3079" s="13" t="s">
        <v>112</v>
      </c>
      <c r="BM3079" s="115" t="s">
        <v>6713</v>
      </c>
    </row>
    <row r="3080" spans="2:65" s="1" customFormat="1" ht="11.25">
      <c r="B3080" s="25"/>
      <c r="D3080" s="117" t="s">
        <v>114</v>
      </c>
      <c r="F3080" s="118" t="s">
        <v>6712</v>
      </c>
      <c r="L3080" s="25"/>
      <c r="M3080" s="119"/>
      <c r="T3080" s="46"/>
      <c r="AT3080" s="13" t="s">
        <v>114</v>
      </c>
      <c r="AU3080" s="13" t="s">
        <v>66</v>
      </c>
    </row>
    <row r="3081" spans="2:65" s="1" customFormat="1" ht="16.5" customHeight="1">
      <c r="B3081" s="104"/>
      <c r="C3081" s="120" t="s">
        <v>6714</v>
      </c>
      <c r="D3081" s="120" t="s">
        <v>5109</v>
      </c>
      <c r="E3081" s="121" t="s">
        <v>6715</v>
      </c>
      <c r="F3081" s="122" t="s">
        <v>6716</v>
      </c>
      <c r="G3081" s="123" t="s">
        <v>110</v>
      </c>
      <c r="H3081" s="124">
        <v>1</v>
      </c>
      <c r="I3081" s="125">
        <v>10200</v>
      </c>
      <c r="J3081" s="125">
        <f>ROUND(I3081*H3081,2)</f>
        <v>10200</v>
      </c>
      <c r="K3081" s="122" t="s">
        <v>111</v>
      </c>
      <c r="L3081" s="126"/>
      <c r="M3081" s="127" t="s">
        <v>3</v>
      </c>
      <c r="N3081" s="128" t="s">
        <v>37</v>
      </c>
      <c r="O3081" s="113">
        <v>0</v>
      </c>
      <c r="P3081" s="113">
        <f>O3081*H3081</f>
        <v>0</v>
      </c>
      <c r="Q3081" s="113">
        <v>0.06</v>
      </c>
      <c r="R3081" s="113">
        <f>Q3081*H3081</f>
        <v>0.06</v>
      </c>
      <c r="S3081" s="113">
        <v>0</v>
      </c>
      <c r="T3081" s="114">
        <f>S3081*H3081</f>
        <v>0</v>
      </c>
      <c r="AR3081" s="115" t="s">
        <v>112</v>
      </c>
      <c r="AT3081" s="115" t="s">
        <v>5109</v>
      </c>
      <c r="AU3081" s="115" t="s">
        <v>66</v>
      </c>
      <c r="AY3081" s="13" t="s">
        <v>113</v>
      </c>
      <c r="BE3081" s="116">
        <f>IF(N3081="základní",J3081,0)</f>
        <v>10200</v>
      </c>
      <c r="BF3081" s="116">
        <f>IF(N3081="snížená",J3081,0)</f>
        <v>0</v>
      </c>
      <c r="BG3081" s="116">
        <f>IF(N3081="zákl. přenesená",J3081,0)</f>
        <v>0</v>
      </c>
      <c r="BH3081" s="116">
        <f>IF(N3081="sníž. přenesená",J3081,0)</f>
        <v>0</v>
      </c>
      <c r="BI3081" s="116">
        <f>IF(N3081="nulová",J3081,0)</f>
        <v>0</v>
      </c>
      <c r="BJ3081" s="13" t="s">
        <v>74</v>
      </c>
      <c r="BK3081" s="116">
        <f>ROUND(I3081*H3081,2)</f>
        <v>10200</v>
      </c>
      <c r="BL3081" s="13" t="s">
        <v>112</v>
      </c>
      <c r="BM3081" s="115" t="s">
        <v>6717</v>
      </c>
    </row>
    <row r="3082" spans="2:65" s="1" customFormat="1" ht="11.25">
      <c r="B3082" s="25"/>
      <c r="D3082" s="117" t="s">
        <v>114</v>
      </c>
      <c r="F3082" s="118" t="s">
        <v>6716</v>
      </c>
      <c r="L3082" s="25"/>
      <c r="M3082" s="119"/>
      <c r="T3082" s="46"/>
      <c r="AT3082" s="13" t="s">
        <v>114</v>
      </c>
      <c r="AU3082" s="13" t="s">
        <v>66</v>
      </c>
    </row>
    <row r="3083" spans="2:65" s="1" customFormat="1" ht="16.5" customHeight="1">
      <c r="B3083" s="104"/>
      <c r="C3083" s="120" t="s">
        <v>3491</v>
      </c>
      <c r="D3083" s="120" t="s">
        <v>5109</v>
      </c>
      <c r="E3083" s="121" t="s">
        <v>6718</v>
      </c>
      <c r="F3083" s="122" t="s">
        <v>6719</v>
      </c>
      <c r="G3083" s="123" t="s">
        <v>110</v>
      </c>
      <c r="H3083" s="124">
        <v>1</v>
      </c>
      <c r="I3083" s="125">
        <v>10400</v>
      </c>
      <c r="J3083" s="125">
        <f>ROUND(I3083*H3083,2)</f>
        <v>10400</v>
      </c>
      <c r="K3083" s="122" t="s">
        <v>111</v>
      </c>
      <c r="L3083" s="126"/>
      <c r="M3083" s="127" t="s">
        <v>3</v>
      </c>
      <c r="N3083" s="128" t="s">
        <v>37</v>
      </c>
      <c r="O3083" s="113">
        <v>0</v>
      </c>
      <c r="P3083" s="113">
        <f>O3083*H3083</f>
        <v>0</v>
      </c>
      <c r="Q3083" s="113">
        <v>6.4000000000000001E-2</v>
      </c>
      <c r="R3083" s="113">
        <f>Q3083*H3083</f>
        <v>6.4000000000000001E-2</v>
      </c>
      <c r="S3083" s="113">
        <v>0</v>
      </c>
      <c r="T3083" s="114">
        <f>S3083*H3083</f>
        <v>0</v>
      </c>
      <c r="AR3083" s="115" t="s">
        <v>112</v>
      </c>
      <c r="AT3083" s="115" t="s">
        <v>5109</v>
      </c>
      <c r="AU3083" s="115" t="s">
        <v>66</v>
      </c>
      <c r="AY3083" s="13" t="s">
        <v>113</v>
      </c>
      <c r="BE3083" s="116">
        <f>IF(N3083="základní",J3083,0)</f>
        <v>10400</v>
      </c>
      <c r="BF3083" s="116">
        <f>IF(N3083="snížená",J3083,0)</f>
        <v>0</v>
      </c>
      <c r="BG3083" s="116">
        <f>IF(N3083="zákl. přenesená",J3083,0)</f>
        <v>0</v>
      </c>
      <c r="BH3083" s="116">
        <f>IF(N3083="sníž. přenesená",J3083,0)</f>
        <v>0</v>
      </c>
      <c r="BI3083" s="116">
        <f>IF(N3083="nulová",J3083,0)</f>
        <v>0</v>
      </c>
      <c r="BJ3083" s="13" t="s">
        <v>74</v>
      </c>
      <c r="BK3083" s="116">
        <f>ROUND(I3083*H3083,2)</f>
        <v>10400</v>
      </c>
      <c r="BL3083" s="13" t="s">
        <v>112</v>
      </c>
      <c r="BM3083" s="115" t="s">
        <v>6720</v>
      </c>
    </row>
    <row r="3084" spans="2:65" s="1" customFormat="1" ht="11.25">
      <c r="B3084" s="25"/>
      <c r="D3084" s="117" t="s">
        <v>114</v>
      </c>
      <c r="F3084" s="118" t="s">
        <v>6719</v>
      </c>
      <c r="L3084" s="25"/>
      <c r="M3084" s="119"/>
      <c r="T3084" s="46"/>
      <c r="AT3084" s="13" t="s">
        <v>114</v>
      </c>
      <c r="AU3084" s="13" t="s">
        <v>66</v>
      </c>
    </row>
    <row r="3085" spans="2:65" s="1" customFormat="1" ht="16.5" customHeight="1">
      <c r="B3085" s="104"/>
      <c r="C3085" s="120" t="s">
        <v>6721</v>
      </c>
      <c r="D3085" s="120" t="s">
        <v>5109</v>
      </c>
      <c r="E3085" s="121" t="s">
        <v>6722</v>
      </c>
      <c r="F3085" s="122" t="s">
        <v>6723</v>
      </c>
      <c r="G3085" s="123" t="s">
        <v>110</v>
      </c>
      <c r="H3085" s="124">
        <v>1</v>
      </c>
      <c r="I3085" s="125">
        <v>9600</v>
      </c>
      <c r="J3085" s="125">
        <f>ROUND(I3085*H3085,2)</f>
        <v>9600</v>
      </c>
      <c r="K3085" s="122" t="s">
        <v>111</v>
      </c>
      <c r="L3085" s="126"/>
      <c r="M3085" s="127" t="s">
        <v>3</v>
      </c>
      <c r="N3085" s="128" t="s">
        <v>37</v>
      </c>
      <c r="O3085" s="113">
        <v>0</v>
      </c>
      <c r="P3085" s="113">
        <f>O3085*H3085</f>
        <v>0</v>
      </c>
      <c r="Q3085" s="113">
        <v>4.4999999999999998E-2</v>
      </c>
      <c r="R3085" s="113">
        <f>Q3085*H3085</f>
        <v>4.4999999999999998E-2</v>
      </c>
      <c r="S3085" s="113">
        <v>0</v>
      </c>
      <c r="T3085" s="114">
        <f>S3085*H3085</f>
        <v>0</v>
      </c>
      <c r="AR3085" s="115" t="s">
        <v>112</v>
      </c>
      <c r="AT3085" s="115" t="s">
        <v>5109</v>
      </c>
      <c r="AU3085" s="115" t="s">
        <v>66</v>
      </c>
      <c r="AY3085" s="13" t="s">
        <v>113</v>
      </c>
      <c r="BE3085" s="116">
        <f>IF(N3085="základní",J3085,0)</f>
        <v>9600</v>
      </c>
      <c r="BF3085" s="116">
        <f>IF(N3085="snížená",J3085,0)</f>
        <v>0</v>
      </c>
      <c r="BG3085" s="116">
        <f>IF(N3085="zákl. přenesená",J3085,0)</f>
        <v>0</v>
      </c>
      <c r="BH3085" s="116">
        <f>IF(N3085="sníž. přenesená",J3085,0)</f>
        <v>0</v>
      </c>
      <c r="BI3085" s="116">
        <f>IF(N3085="nulová",J3085,0)</f>
        <v>0</v>
      </c>
      <c r="BJ3085" s="13" t="s">
        <v>74</v>
      </c>
      <c r="BK3085" s="116">
        <f>ROUND(I3085*H3085,2)</f>
        <v>9600</v>
      </c>
      <c r="BL3085" s="13" t="s">
        <v>112</v>
      </c>
      <c r="BM3085" s="115" t="s">
        <v>6724</v>
      </c>
    </row>
    <row r="3086" spans="2:65" s="1" customFormat="1" ht="11.25">
      <c r="B3086" s="25"/>
      <c r="D3086" s="117" t="s">
        <v>114</v>
      </c>
      <c r="F3086" s="118" t="s">
        <v>6723</v>
      </c>
      <c r="L3086" s="25"/>
      <c r="M3086" s="119"/>
      <c r="T3086" s="46"/>
      <c r="AT3086" s="13" t="s">
        <v>114</v>
      </c>
      <c r="AU3086" s="13" t="s">
        <v>66</v>
      </c>
    </row>
    <row r="3087" spans="2:65" s="1" customFormat="1" ht="16.5" customHeight="1">
      <c r="B3087" s="104"/>
      <c r="C3087" s="120" t="s">
        <v>3495</v>
      </c>
      <c r="D3087" s="120" t="s">
        <v>5109</v>
      </c>
      <c r="E3087" s="121" t="s">
        <v>6725</v>
      </c>
      <c r="F3087" s="122" t="s">
        <v>6726</v>
      </c>
      <c r="G3087" s="123" t="s">
        <v>110</v>
      </c>
      <c r="H3087" s="124">
        <v>1</v>
      </c>
      <c r="I3087" s="125">
        <v>9800</v>
      </c>
      <c r="J3087" s="125">
        <f>ROUND(I3087*H3087,2)</f>
        <v>9800</v>
      </c>
      <c r="K3087" s="122" t="s">
        <v>111</v>
      </c>
      <c r="L3087" s="126"/>
      <c r="M3087" s="127" t="s">
        <v>3</v>
      </c>
      <c r="N3087" s="128" t="s">
        <v>37</v>
      </c>
      <c r="O3087" s="113">
        <v>0</v>
      </c>
      <c r="P3087" s="113">
        <f>O3087*H3087</f>
        <v>0</v>
      </c>
      <c r="Q3087" s="113">
        <v>4.8000000000000001E-2</v>
      </c>
      <c r="R3087" s="113">
        <f>Q3087*H3087</f>
        <v>4.8000000000000001E-2</v>
      </c>
      <c r="S3087" s="113">
        <v>0</v>
      </c>
      <c r="T3087" s="114">
        <f>S3087*H3087</f>
        <v>0</v>
      </c>
      <c r="AR3087" s="115" t="s">
        <v>112</v>
      </c>
      <c r="AT3087" s="115" t="s">
        <v>5109</v>
      </c>
      <c r="AU3087" s="115" t="s">
        <v>66</v>
      </c>
      <c r="AY3087" s="13" t="s">
        <v>113</v>
      </c>
      <c r="BE3087" s="116">
        <f>IF(N3087="základní",J3087,0)</f>
        <v>9800</v>
      </c>
      <c r="BF3087" s="116">
        <f>IF(N3087="snížená",J3087,0)</f>
        <v>0</v>
      </c>
      <c r="BG3087" s="116">
        <f>IF(N3087="zákl. přenesená",J3087,0)</f>
        <v>0</v>
      </c>
      <c r="BH3087" s="116">
        <f>IF(N3087="sníž. přenesená",J3087,0)</f>
        <v>0</v>
      </c>
      <c r="BI3087" s="116">
        <f>IF(N3087="nulová",J3087,0)</f>
        <v>0</v>
      </c>
      <c r="BJ3087" s="13" t="s">
        <v>74</v>
      </c>
      <c r="BK3087" s="116">
        <f>ROUND(I3087*H3087,2)</f>
        <v>9800</v>
      </c>
      <c r="BL3087" s="13" t="s">
        <v>112</v>
      </c>
      <c r="BM3087" s="115" t="s">
        <v>6727</v>
      </c>
    </row>
    <row r="3088" spans="2:65" s="1" customFormat="1" ht="11.25">
      <c r="B3088" s="25"/>
      <c r="D3088" s="117" t="s">
        <v>114</v>
      </c>
      <c r="F3088" s="118" t="s">
        <v>6726</v>
      </c>
      <c r="L3088" s="25"/>
      <c r="M3088" s="119"/>
      <c r="T3088" s="46"/>
      <c r="AT3088" s="13" t="s">
        <v>114</v>
      </c>
      <c r="AU3088" s="13" t="s">
        <v>66</v>
      </c>
    </row>
    <row r="3089" spans="2:65" s="1" customFormat="1" ht="16.5" customHeight="1">
      <c r="B3089" s="104"/>
      <c r="C3089" s="120" t="s">
        <v>6728</v>
      </c>
      <c r="D3089" s="120" t="s">
        <v>5109</v>
      </c>
      <c r="E3089" s="121" t="s">
        <v>6729</v>
      </c>
      <c r="F3089" s="122" t="s">
        <v>6730</v>
      </c>
      <c r="G3089" s="123" t="s">
        <v>110</v>
      </c>
      <c r="H3089" s="124">
        <v>1</v>
      </c>
      <c r="I3089" s="125">
        <v>9400</v>
      </c>
      <c r="J3089" s="125">
        <f>ROUND(I3089*H3089,2)</f>
        <v>9400</v>
      </c>
      <c r="K3089" s="122" t="s">
        <v>111</v>
      </c>
      <c r="L3089" s="126"/>
      <c r="M3089" s="127" t="s">
        <v>3</v>
      </c>
      <c r="N3089" s="128" t="s">
        <v>37</v>
      </c>
      <c r="O3089" s="113">
        <v>0</v>
      </c>
      <c r="P3089" s="113">
        <f>O3089*H3089</f>
        <v>0</v>
      </c>
      <c r="Q3089" s="113">
        <v>3.5000000000000003E-2</v>
      </c>
      <c r="R3089" s="113">
        <f>Q3089*H3089</f>
        <v>3.5000000000000003E-2</v>
      </c>
      <c r="S3089" s="113">
        <v>0</v>
      </c>
      <c r="T3089" s="114">
        <f>S3089*H3089</f>
        <v>0</v>
      </c>
      <c r="AR3089" s="115" t="s">
        <v>112</v>
      </c>
      <c r="AT3089" s="115" t="s">
        <v>5109</v>
      </c>
      <c r="AU3089" s="115" t="s">
        <v>66</v>
      </c>
      <c r="AY3089" s="13" t="s">
        <v>113</v>
      </c>
      <c r="BE3089" s="116">
        <f>IF(N3089="základní",J3089,0)</f>
        <v>9400</v>
      </c>
      <c r="BF3089" s="116">
        <f>IF(N3089="snížená",J3089,0)</f>
        <v>0</v>
      </c>
      <c r="BG3089" s="116">
        <f>IF(N3089="zákl. přenesená",J3089,0)</f>
        <v>0</v>
      </c>
      <c r="BH3089" s="116">
        <f>IF(N3089="sníž. přenesená",J3089,0)</f>
        <v>0</v>
      </c>
      <c r="BI3089" s="116">
        <f>IF(N3089="nulová",J3089,0)</f>
        <v>0</v>
      </c>
      <c r="BJ3089" s="13" t="s">
        <v>74</v>
      </c>
      <c r="BK3089" s="116">
        <f>ROUND(I3089*H3089,2)</f>
        <v>9400</v>
      </c>
      <c r="BL3089" s="13" t="s">
        <v>112</v>
      </c>
      <c r="BM3089" s="115" t="s">
        <v>6731</v>
      </c>
    </row>
    <row r="3090" spans="2:65" s="1" customFormat="1" ht="11.25">
      <c r="B3090" s="25"/>
      <c r="D3090" s="117" t="s">
        <v>114</v>
      </c>
      <c r="F3090" s="118" t="s">
        <v>6730</v>
      </c>
      <c r="L3090" s="25"/>
      <c r="M3090" s="119"/>
      <c r="T3090" s="46"/>
      <c r="AT3090" s="13" t="s">
        <v>114</v>
      </c>
      <c r="AU3090" s="13" t="s">
        <v>66</v>
      </c>
    </row>
    <row r="3091" spans="2:65" s="1" customFormat="1" ht="16.5" customHeight="1">
      <c r="B3091" s="104"/>
      <c r="C3091" s="120" t="s">
        <v>3500</v>
      </c>
      <c r="D3091" s="120" t="s">
        <v>5109</v>
      </c>
      <c r="E3091" s="121" t="s">
        <v>6732</v>
      </c>
      <c r="F3091" s="122" t="s">
        <v>6733</v>
      </c>
      <c r="G3091" s="123" t="s">
        <v>124</v>
      </c>
      <c r="H3091" s="124">
        <v>10</v>
      </c>
      <c r="I3091" s="125">
        <v>0</v>
      </c>
      <c r="J3091" s="125">
        <f>ROUND(I3091*H3091,2)</f>
        <v>0</v>
      </c>
      <c r="K3091" s="122" t="s">
        <v>111</v>
      </c>
      <c r="L3091" s="126"/>
      <c r="M3091" s="127" t="s">
        <v>3</v>
      </c>
      <c r="N3091" s="128" t="s">
        <v>37</v>
      </c>
      <c r="O3091" s="113">
        <v>0</v>
      </c>
      <c r="P3091" s="113">
        <f>O3091*H3091</f>
        <v>0</v>
      </c>
      <c r="Q3091" s="113">
        <v>0</v>
      </c>
      <c r="R3091" s="113">
        <f>Q3091*H3091</f>
        <v>0</v>
      </c>
      <c r="S3091" s="113">
        <v>0</v>
      </c>
      <c r="T3091" s="114">
        <f>S3091*H3091</f>
        <v>0</v>
      </c>
      <c r="AR3091" s="115" t="s">
        <v>112</v>
      </c>
      <c r="AT3091" s="115" t="s">
        <v>5109</v>
      </c>
      <c r="AU3091" s="115" t="s">
        <v>66</v>
      </c>
      <c r="AY3091" s="13" t="s">
        <v>113</v>
      </c>
      <c r="BE3091" s="116">
        <f>IF(N3091="základní",J3091,0)</f>
        <v>0</v>
      </c>
      <c r="BF3091" s="116">
        <f>IF(N3091="snížená",J3091,0)</f>
        <v>0</v>
      </c>
      <c r="BG3091" s="116">
        <f>IF(N3091="zákl. přenesená",J3091,0)</f>
        <v>0</v>
      </c>
      <c r="BH3091" s="116">
        <f>IF(N3091="sníž. přenesená",J3091,0)</f>
        <v>0</v>
      </c>
      <c r="BI3091" s="116">
        <f>IF(N3091="nulová",J3091,0)</f>
        <v>0</v>
      </c>
      <c r="BJ3091" s="13" t="s">
        <v>74</v>
      </c>
      <c r="BK3091" s="116">
        <f>ROUND(I3091*H3091,2)</f>
        <v>0</v>
      </c>
      <c r="BL3091" s="13" t="s">
        <v>112</v>
      </c>
      <c r="BM3091" s="115" t="s">
        <v>6734</v>
      </c>
    </row>
    <row r="3092" spans="2:65" s="1" customFormat="1" ht="11.25">
      <c r="B3092" s="25"/>
      <c r="D3092" s="117" t="s">
        <v>114</v>
      </c>
      <c r="F3092" s="118" t="s">
        <v>6733</v>
      </c>
      <c r="L3092" s="25"/>
      <c r="M3092" s="119"/>
      <c r="T3092" s="46"/>
      <c r="AT3092" s="13" t="s">
        <v>114</v>
      </c>
      <c r="AU3092" s="13" t="s">
        <v>66</v>
      </c>
    </row>
    <row r="3093" spans="2:65" s="1" customFormat="1" ht="16.5" customHeight="1">
      <c r="B3093" s="104"/>
      <c r="C3093" s="120" t="s">
        <v>6735</v>
      </c>
      <c r="D3093" s="120" t="s">
        <v>5109</v>
      </c>
      <c r="E3093" s="121" t="s">
        <v>6736</v>
      </c>
      <c r="F3093" s="122" t="s">
        <v>6737</v>
      </c>
      <c r="G3093" s="123" t="s">
        <v>124</v>
      </c>
      <c r="H3093" s="124">
        <v>10</v>
      </c>
      <c r="I3093" s="125">
        <v>0</v>
      </c>
      <c r="J3093" s="125">
        <f>ROUND(I3093*H3093,2)</f>
        <v>0</v>
      </c>
      <c r="K3093" s="122" t="s">
        <v>111</v>
      </c>
      <c r="L3093" s="126"/>
      <c r="M3093" s="127" t="s">
        <v>3</v>
      </c>
      <c r="N3093" s="128" t="s">
        <v>37</v>
      </c>
      <c r="O3093" s="113">
        <v>0</v>
      </c>
      <c r="P3093" s="113">
        <f>O3093*H3093</f>
        <v>0</v>
      </c>
      <c r="Q3093" s="113">
        <v>0</v>
      </c>
      <c r="R3093" s="113">
        <f>Q3093*H3093</f>
        <v>0</v>
      </c>
      <c r="S3093" s="113">
        <v>0</v>
      </c>
      <c r="T3093" s="114">
        <f>S3093*H3093</f>
        <v>0</v>
      </c>
      <c r="AR3093" s="115" t="s">
        <v>112</v>
      </c>
      <c r="AT3093" s="115" t="s">
        <v>5109</v>
      </c>
      <c r="AU3093" s="115" t="s">
        <v>66</v>
      </c>
      <c r="AY3093" s="13" t="s">
        <v>113</v>
      </c>
      <c r="BE3093" s="116">
        <f>IF(N3093="základní",J3093,0)</f>
        <v>0</v>
      </c>
      <c r="BF3093" s="116">
        <f>IF(N3093="snížená",J3093,0)</f>
        <v>0</v>
      </c>
      <c r="BG3093" s="116">
        <f>IF(N3093="zákl. přenesená",J3093,0)</f>
        <v>0</v>
      </c>
      <c r="BH3093" s="116">
        <f>IF(N3093="sníž. přenesená",J3093,0)</f>
        <v>0</v>
      </c>
      <c r="BI3093" s="116">
        <f>IF(N3093="nulová",J3093,0)</f>
        <v>0</v>
      </c>
      <c r="BJ3093" s="13" t="s">
        <v>74</v>
      </c>
      <c r="BK3093" s="116">
        <f>ROUND(I3093*H3093,2)</f>
        <v>0</v>
      </c>
      <c r="BL3093" s="13" t="s">
        <v>112</v>
      </c>
      <c r="BM3093" s="115" t="s">
        <v>6738</v>
      </c>
    </row>
    <row r="3094" spans="2:65" s="1" customFormat="1" ht="11.25">
      <c r="B3094" s="25"/>
      <c r="D3094" s="117" t="s">
        <v>114</v>
      </c>
      <c r="F3094" s="118" t="s">
        <v>6737</v>
      </c>
      <c r="L3094" s="25"/>
      <c r="M3094" s="119"/>
      <c r="T3094" s="46"/>
      <c r="AT3094" s="13" t="s">
        <v>114</v>
      </c>
      <c r="AU3094" s="13" t="s">
        <v>66</v>
      </c>
    </row>
    <row r="3095" spans="2:65" s="1" customFormat="1" ht="16.5" customHeight="1">
      <c r="B3095" s="104"/>
      <c r="C3095" s="120" t="s">
        <v>3504</v>
      </c>
      <c r="D3095" s="120" t="s">
        <v>5109</v>
      </c>
      <c r="E3095" s="121" t="s">
        <v>6739</v>
      </c>
      <c r="F3095" s="122" t="s">
        <v>6740</v>
      </c>
      <c r="G3095" s="123" t="s">
        <v>124</v>
      </c>
      <c r="H3095" s="124">
        <v>10</v>
      </c>
      <c r="I3095" s="125">
        <v>0</v>
      </c>
      <c r="J3095" s="125">
        <f>ROUND(I3095*H3095,2)</f>
        <v>0</v>
      </c>
      <c r="K3095" s="122" t="s">
        <v>111</v>
      </c>
      <c r="L3095" s="126"/>
      <c r="M3095" s="127" t="s">
        <v>3</v>
      </c>
      <c r="N3095" s="128" t="s">
        <v>37</v>
      </c>
      <c r="O3095" s="113">
        <v>0</v>
      </c>
      <c r="P3095" s="113">
        <f>O3095*H3095</f>
        <v>0</v>
      </c>
      <c r="Q3095" s="113">
        <v>0</v>
      </c>
      <c r="R3095" s="113">
        <f>Q3095*H3095</f>
        <v>0</v>
      </c>
      <c r="S3095" s="113">
        <v>0</v>
      </c>
      <c r="T3095" s="114">
        <f>S3095*H3095</f>
        <v>0</v>
      </c>
      <c r="AR3095" s="115" t="s">
        <v>112</v>
      </c>
      <c r="AT3095" s="115" t="s">
        <v>5109</v>
      </c>
      <c r="AU3095" s="115" t="s">
        <v>66</v>
      </c>
      <c r="AY3095" s="13" t="s">
        <v>113</v>
      </c>
      <c r="BE3095" s="116">
        <f>IF(N3095="základní",J3095,0)</f>
        <v>0</v>
      </c>
      <c r="BF3095" s="116">
        <f>IF(N3095="snížená",J3095,0)</f>
        <v>0</v>
      </c>
      <c r="BG3095" s="116">
        <f>IF(N3095="zákl. přenesená",J3095,0)</f>
        <v>0</v>
      </c>
      <c r="BH3095" s="116">
        <f>IF(N3095="sníž. přenesená",J3095,0)</f>
        <v>0</v>
      </c>
      <c r="BI3095" s="116">
        <f>IF(N3095="nulová",J3095,0)</f>
        <v>0</v>
      </c>
      <c r="BJ3095" s="13" t="s">
        <v>74</v>
      </c>
      <c r="BK3095" s="116">
        <f>ROUND(I3095*H3095,2)</f>
        <v>0</v>
      </c>
      <c r="BL3095" s="13" t="s">
        <v>112</v>
      </c>
      <c r="BM3095" s="115" t="s">
        <v>6741</v>
      </c>
    </row>
    <row r="3096" spans="2:65" s="1" customFormat="1" ht="11.25">
      <c r="B3096" s="25"/>
      <c r="D3096" s="117" t="s">
        <v>114</v>
      </c>
      <c r="F3096" s="118" t="s">
        <v>6740</v>
      </c>
      <c r="L3096" s="25"/>
      <c r="M3096" s="119"/>
      <c r="T3096" s="46"/>
      <c r="AT3096" s="13" t="s">
        <v>114</v>
      </c>
      <c r="AU3096" s="13" t="s">
        <v>66</v>
      </c>
    </row>
    <row r="3097" spans="2:65" s="1" customFormat="1" ht="16.5" customHeight="1">
      <c r="B3097" s="104"/>
      <c r="C3097" s="120" t="s">
        <v>6742</v>
      </c>
      <c r="D3097" s="120" t="s">
        <v>5109</v>
      </c>
      <c r="E3097" s="121" t="s">
        <v>6743</v>
      </c>
      <c r="F3097" s="122" t="s">
        <v>6744</v>
      </c>
      <c r="G3097" s="123" t="s">
        <v>110</v>
      </c>
      <c r="H3097" s="124">
        <v>20</v>
      </c>
      <c r="I3097" s="125">
        <v>11.6</v>
      </c>
      <c r="J3097" s="125">
        <f>ROUND(I3097*H3097,2)</f>
        <v>232</v>
      </c>
      <c r="K3097" s="122" t="s">
        <v>111</v>
      </c>
      <c r="L3097" s="126"/>
      <c r="M3097" s="127" t="s">
        <v>3</v>
      </c>
      <c r="N3097" s="128" t="s">
        <v>37</v>
      </c>
      <c r="O3097" s="113">
        <v>0</v>
      </c>
      <c r="P3097" s="113">
        <f>O3097*H3097</f>
        <v>0</v>
      </c>
      <c r="Q3097" s="113">
        <v>1.2E-4</v>
      </c>
      <c r="R3097" s="113">
        <f>Q3097*H3097</f>
        <v>2.4000000000000002E-3</v>
      </c>
      <c r="S3097" s="113">
        <v>0</v>
      </c>
      <c r="T3097" s="114">
        <f>S3097*H3097</f>
        <v>0</v>
      </c>
      <c r="AR3097" s="115" t="s">
        <v>112</v>
      </c>
      <c r="AT3097" s="115" t="s">
        <v>5109</v>
      </c>
      <c r="AU3097" s="115" t="s">
        <v>66</v>
      </c>
      <c r="AY3097" s="13" t="s">
        <v>113</v>
      </c>
      <c r="BE3097" s="116">
        <f>IF(N3097="základní",J3097,0)</f>
        <v>232</v>
      </c>
      <c r="BF3097" s="116">
        <f>IF(N3097="snížená",J3097,0)</f>
        <v>0</v>
      </c>
      <c r="BG3097" s="116">
        <f>IF(N3097="zákl. přenesená",J3097,0)</f>
        <v>0</v>
      </c>
      <c r="BH3097" s="116">
        <f>IF(N3097="sníž. přenesená",J3097,0)</f>
        <v>0</v>
      </c>
      <c r="BI3097" s="116">
        <f>IF(N3097="nulová",J3097,0)</f>
        <v>0</v>
      </c>
      <c r="BJ3097" s="13" t="s">
        <v>74</v>
      </c>
      <c r="BK3097" s="116">
        <f>ROUND(I3097*H3097,2)</f>
        <v>232</v>
      </c>
      <c r="BL3097" s="13" t="s">
        <v>112</v>
      </c>
      <c r="BM3097" s="115" t="s">
        <v>6745</v>
      </c>
    </row>
    <row r="3098" spans="2:65" s="1" customFormat="1" ht="11.25">
      <c r="B3098" s="25"/>
      <c r="D3098" s="117" t="s">
        <v>114</v>
      </c>
      <c r="F3098" s="118" t="s">
        <v>6744</v>
      </c>
      <c r="L3098" s="25"/>
      <c r="M3098" s="119"/>
      <c r="T3098" s="46"/>
      <c r="AT3098" s="13" t="s">
        <v>114</v>
      </c>
      <c r="AU3098" s="13" t="s">
        <v>66</v>
      </c>
    </row>
    <row r="3099" spans="2:65" s="1" customFormat="1" ht="16.5" customHeight="1">
      <c r="B3099" s="104"/>
      <c r="C3099" s="120" t="s">
        <v>3509</v>
      </c>
      <c r="D3099" s="120" t="s">
        <v>5109</v>
      </c>
      <c r="E3099" s="121" t="s">
        <v>6746</v>
      </c>
      <c r="F3099" s="122" t="s">
        <v>6747</v>
      </c>
      <c r="G3099" s="123" t="s">
        <v>110</v>
      </c>
      <c r="H3099" s="124">
        <v>20</v>
      </c>
      <c r="I3099" s="125">
        <v>213</v>
      </c>
      <c r="J3099" s="125">
        <f>ROUND(I3099*H3099,2)</f>
        <v>4260</v>
      </c>
      <c r="K3099" s="122" t="s">
        <v>111</v>
      </c>
      <c r="L3099" s="126"/>
      <c r="M3099" s="127" t="s">
        <v>3</v>
      </c>
      <c r="N3099" s="128" t="s">
        <v>37</v>
      </c>
      <c r="O3099" s="113">
        <v>0</v>
      </c>
      <c r="P3099" s="113">
        <f>O3099*H3099</f>
        <v>0</v>
      </c>
      <c r="Q3099" s="113">
        <v>1.0499999999999999E-3</v>
      </c>
      <c r="R3099" s="113">
        <f>Q3099*H3099</f>
        <v>2.0999999999999998E-2</v>
      </c>
      <c r="S3099" s="113">
        <v>0</v>
      </c>
      <c r="T3099" s="114">
        <f>S3099*H3099</f>
        <v>0</v>
      </c>
      <c r="AR3099" s="115" t="s">
        <v>112</v>
      </c>
      <c r="AT3099" s="115" t="s">
        <v>5109</v>
      </c>
      <c r="AU3099" s="115" t="s">
        <v>66</v>
      </c>
      <c r="AY3099" s="13" t="s">
        <v>113</v>
      </c>
      <c r="BE3099" s="116">
        <f>IF(N3099="základní",J3099,0)</f>
        <v>4260</v>
      </c>
      <c r="BF3099" s="116">
        <f>IF(N3099="snížená",J3099,0)</f>
        <v>0</v>
      </c>
      <c r="BG3099" s="116">
        <f>IF(N3099="zákl. přenesená",J3099,0)</f>
        <v>0</v>
      </c>
      <c r="BH3099" s="116">
        <f>IF(N3099="sníž. přenesená",J3099,0)</f>
        <v>0</v>
      </c>
      <c r="BI3099" s="116">
        <f>IF(N3099="nulová",J3099,0)</f>
        <v>0</v>
      </c>
      <c r="BJ3099" s="13" t="s">
        <v>74</v>
      </c>
      <c r="BK3099" s="116">
        <f>ROUND(I3099*H3099,2)</f>
        <v>4260</v>
      </c>
      <c r="BL3099" s="13" t="s">
        <v>112</v>
      </c>
      <c r="BM3099" s="115" t="s">
        <v>6748</v>
      </c>
    </row>
    <row r="3100" spans="2:65" s="1" customFormat="1" ht="11.25">
      <c r="B3100" s="25"/>
      <c r="D3100" s="117" t="s">
        <v>114</v>
      </c>
      <c r="F3100" s="118" t="s">
        <v>6747</v>
      </c>
      <c r="L3100" s="25"/>
      <c r="M3100" s="119"/>
      <c r="T3100" s="46"/>
      <c r="AT3100" s="13" t="s">
        <v>114</v>
      </c>
      <c r="AU3100" s="13" t="s">
        <v>66</v>
      </c>
    </row>
    <row r="3101" spans="2:65" s="1" customFormat="1" ht="16.5" customHeight="1">
      <c r="B3101" s="104"/>
      <c r="C3101" s="120" t="s">
        <v>6749</v>
      </c>
      <c r="D3101" s="120" t="s">
        <v>5109</v>
      </c>
      <c r="E3101" s="121" t="s">
        <v>6750</v>
      </c>
      <c r="F3101" s="122" t="s">
        <v>6751</v>
      </c>
      <c r="G3101" s="123" t="s">
        <v>110</v>
      </c>
      <c r="H3101" s="124">
        <v>20</v>
      </c>
      <c r="I3101" s="125">
        <v>234</v>
      </c>
      <c r="J3101" s="125">
        <f>ROUND(I3101*H3101,2)</f>
        <v>4680</v>
      </c>
      <c r="K3101" s="122" t="s">
        <v>111</v>
      </c>
      <c r="L3101" s="126"/>
      <c r="M3101" s="127" t="s">
        <v>3</v>
      </c>
      <c r="N3101" s="128" t="s">
        <v>37</v>
      </c>
      <c r="O3101" s="113">
        <v>0</v>
      </c>
      <c r="P3101" s="113">
        <f>O3101*H3101</f>
        <v>0</v>
      </c>
      <c r="Q3101" s="113">
        <v>1.1100000000000001E-3</v>
      </c>
      <c r="R3101" s="113">
        <f>Q3101*H3101</f>
        <v>2.2200000000000001E-2</v>
      </c>
      <c r="S3101" s="113">
        <v>0</v>
      </c>
      <c r="T3101" s="114">
        <f>S3101*H3101</f>
        <v>0</v>
      </c>
      <c r="AR3101" s="115" t="s">
        <v>112</v>
      </c>
      <c r="AT3101" s="115" t="s">
        <v>5109</v>
      </c>
      <c r="AU3101" s="115" t="s">
        <v>66</v>
      </c>
      <c r="AY3101" s="13" t="s">
        <v>113</v>
      </c>
      <c r="BE3101" s="116">
        <f>IF(N3101="základní",J3101,0)</f>
        <v>4680</v>
      </c>
      <c r="BF3101" s="116">
        <f>IF(N3101="snížená",J3101,0)</f>
        <v>0</v>
      </c>
      <c r="BG3101" s="116">
        <f>IF(N3101="zákl. přenesená",J3101,0)</f>
        <v>0</v>
      </c>
      <c r="BH3101" s="116">
        <f>IF(N3101="sníž. přenesená",J3101,0)</f>
        <v>0</v>
      </c>
      <c r="BI3101" s="116">
        <f>IF(N3101="nulová",J3101,0)</f>
        <v>0</v>
      </c>
      <c r="BJ3101" s="13" t="s">
        <v>74</v>
      </c>
      <c r="BK3101" s="116">
        <f>ROUND(I3101*H3101,2)</f>
        <v>4680</v>
      </c>
      <c r="BL3101" s="13" t="s">
        <v>112</v>
      </c>
      <c r="BM3101" s="115" t="s">
        <v>6752</v>
      </c>
    </row>
    <row r="3102" spans="2:65" s="1" customFormat="1" ht="11.25">
      <c r="B3102" s="25"/>
      <c r="D3102" s="117" t="s">
        <v>114</v>
      </c>
      <c r="F3102" s="118" t="s">
        <v>6751</v>
      </c>
      <c r="L3102" s="25"/>
      <c r="M3102" s="119"/>
      <c r="T3102" s="46"/>
      <c r="AT3102" s="13" t="s">
        <v>114</v>
      </c>
      <c r="AU3102" s="13" t="s">
        <v>66</v>
      </c>
    </row>
    <row r="3103" spans="2:65" s="1" customFormat="1" ht="21.75" customHeight="1">
      <c r="B3103" s="104"/>
      <c r="C3103" s="120" t="s">
        <v>3513</v>
      </c>
      <c r="D3103" s="120" t="s">
        <v>5109</v>
      </c>
      <c r="E3103" s="121" t="s">
        <v>6753</v>
      </c>
      <c r="F3103" s="122" t="s">
        <v>6754</v>
      </c>
      <c r="G3103" s="123" t="s">
        <v>110</v>
      </c>
      <c r="H3103" s="124">
        <v>20</v>
      </c>
      <c r="I3103" s="125">
        <v>189</v>
      </c>
      <c r="J3103" s="125">
        <f>ROUND(I3103*H3103,2)</f>
        <v>3780</v>
      </c>
      <c r="K3103" s="122" t="s">
        <v>111</v>
      </c>
      <c r="L3103" s="126"/>
      <c r="M3103" s="127" t="s">
        <v>3</v>
      </c>
      <c r="N3103" s="128" t="s">
        <v>37</v>
      </c>
      <c r="O3103" s="113">
        <v>0</v>
      </c>
      <c r="P3103" s="113">
        <f>O3103*H3103</f>
        <v>0</v>
      </c>
      <c r="Q3103" s="113">
        <v>1.23E-3</v>
      </c>
      <c r="R3103" s="113">
        <f>Q3103*H3103</f>
        <v>2.46E-2</v>
      </c>
      <c r="S3103" s="113">
        <v>0</v>
      </c>
      <c r="T3103" s="114">
        <f>S3103*H3103</f>
        <v>0</v>
      </c>
      <c r="AR3103" s="115" t="s">
        <v>112</v>
      </c>
      <c r="AT3103" s="115" t="s">
        <v>5109</v>
      </c>
      <c r="AU3103" s="115" t="s">
        <v>66</v>
      </c>
      <c r="AY3103" s="13" t="s">
        <v>113</v>
      </c>
      <c r="BE3103" s="116">
        <f>IF(N3103="základní",J3103,0)</f>
        <v>3780</v>
      </c>
      <c r="BF3103" s="116">
        <f>IF(N3103="snížená",J3103,0)</f>
        <v>0</v>
      </c>
      <c r="BG3103" s="116">
        <f>IF(N3103="zákl. přenesená",J3103,0)</f>
        <v>0</v>
      </c>
      <c r="BH3103" s="116">
        <f>IF(N3103="sníž. přenesená",J3103,0)</f>
        <v>0</v>
      </c>
      <c r="BI3103" s="116">
        <f>IF(N3103="nulová",J3103,0)</f>
        <v>0</v>
      </c>
      <c r="BJ3103" s="13" t="s">
        <v>74</v>
      </c>
      <c r="BK3103" s="116">
        <f>ROUND(I3103*H3103,2)</f>
        <v>3780</v>
      </c>
      <c r="BL3103" s="13" t="s">
        <v>112</v>
      </c>
      <c r="BM3103" s="115" t="s">
        <v>6755</v>
      </c>
    </row>
    <row r="3104" spans="2:65" s="1" customFormat="1" ht="11.25">
      <c r="B3104" s="25"/>
      <c r="D3104" s="117" t="s">
        <v>114</v>
      </c>
      <c r="F3104" s="118" t="s">
        <v>6754</v>
      </c>
      <c r="L3104" s="25"/>
      <c r="M3104" s="119"/>
      <c r="T3104" s="46"/>
      <c r="AT3104" s="13" t="s">
        <v>114</v>
      </c>
      <c r="AU3104" s="13" t="s">
        <v>66</v>
      </c>
    </row>
    <row r="3105" spans="2:65" s="1" customFormat="1" ht="16.5" customHeight="1">
      <c r="B3105" s="104"/>
      <c r="C3105" s="120" t="s">
        <v>6756</v>
      </c>
      <c r="D3105" s="120" t="s">
        <v>5109</v>
      </c>
      <c r="E3105" s="121" t="s">
        <v>6757</v>
      </c>
      <c r="F3105" s="122" t="s">
        <v>6758</v>
      </c>
      <c r="G3105" s="123" t="s">
        <v>110</v>
      </c>
      <c r="H3105" s="124">
        <v>200</v>
      </c>
      <c r="I3105" s="125">
        <v>147</v>
      </c>
      <c r="J3105" s="125">
        <f>ROUND(I3105*H3105,2)</f>
        <v>29400</v>
      </c>
      <c r="K3105" s="122" t="s">
        <v>111</v>
      </c>
      <c r="L3105" s="126"/>
      <c r="M3105" s="127" t="s">
        <v>3</v>
      </c>
      <c r="N3105" s="128" t="s">
        <v>37</v>
      </c>
      <c r="O3105" s="113">
        <v>0</v>
      </c>
      <c r="P3105" s="113">
        <f>O3105*H3105</f>
        <v>0</v>
      </c>
      <c r="Q3105" s="113">
        <v>1.0499999999999999E-3</v>
      </c>
      <c r="R3105" s="113">
        <f>Q3105*H3105</f>
        <v>0.21</v>
      </c>
      <c r="S3105" s="113">
        <v>0</v>
      </c>
      <c r="T3105" s="114">
        <f>S3105*H3105</f>
        <v>0</v>
      </c>
      <c r="AR3105" s="115" t="s">
        <v>112</v>
      </c>
      <c r="AT3105" s="115" t="s">
        <v>5109</v>
      </c>
      <c r="AU3105" s="115" t="s">
        <v>66</v>
      </c>
      <c r="AY3105" s="13" t="s">
        <v>113</v>
      </c>
      <c r="BE3105" s="116">
        <f>IF(N3105="základní",J3105,0)</f>
        <v>29400</v>
      </c>
      <c r="BF3105" s="116">
        <f>IF(N3105="snížená",J3105,0)</f>
        <v>0</v>
      </c>
      <c r="BG3105" s="116">
        <f>IF(N3105="zákl. přenesená",J3105,0)</f>
        <v>0</v>
      </c>
      <c r="BH3105" s="116">
        <f>IF(N3105="sníž. přenesená",J3105,0)</f>
        <v>0</v>
      </c>
      <c r="BI3105" s="116">
        <f>IF(N3105="nulová",J3105,0)</f>
        <v>0</v>
      </c>
      <c r="BJ3105" s="13" t="s">
        <v>74</v>
      </c>
      <c r="BK3105" s="116">
        <f>ROUND(I3105*H3105,2)</f>
        <v>29400</v>
      </c>
      <c r="BL3105" s="13" t="s">
        <v>112</v>
      </c>
      <c r="BM3105" s="115" t="s">
        <v>6759</v>
      </c>
    </row>
    <row r="3106" spans="2:65" s="1" customFormat="1" ht="11.25">
      <c r="B3106" s="25"/>
      <c r="D3106" s="117" t="s">
        <v>114</v>
      </c>
      <c r="F3106" s="118" t="s">
        <v>6758</v>
      </c>
      <c r="L3106" s="25"/>
      <c r="M3106" s="119"/>
      <c r="T3106" s="46"/>
      <c r="AT3106" s="13" t="s">
        <v>114</v>
      </c>
      <c r="AU3106" s="13" t="s">
        <v>66</v>
      </c>
    </row>
    <row r="3107" spans="2:65" s="1" customFormat="1" ht="16.5" customHeight="1">
      <c r="B3107" s="104"/>
      <c r="C3107" s="120" t="s">
        <v>3518</v>
      </c>
      <c r="D3107" s="120" t="s">
        <v>5109</v>
      </c>
      <c r="E3107" s="121" t="s">
        <v>6760</v>
      </c>
      <c r="F3107" s="122" t="s">
        <v>6761</v>
      </c>
      <c r="G3107" s="123" t="s">
        <v>110</v>
      </c>
      <c r="H3107" s="124">
        <v>1000</v>
      </c>
      <c r="I3107" s="125">
        <v>149</v>
      </c>
      <c r="J3107" s="125">
        <f>ROUND(I3107*H3107,2)</f>
        <v>149000</v>
      </c>
      <c r="K3107" s="122" t="s">
        <v>111</v>
      </c>
      <c r="L3107" s="126"/>
      <c r="M3107" s="127" t="s">
        <v>3</v>
      </c>
      <c r="N3107" s="128" t="s">
        <v>37</v>
      </c>
      <c r="O3107" s="113">
        <v>0</v>
      </c>
      <c r="P3107" s="113">
        <f>O3107*H3107</f>
        <v>0</v>
      </c>
      <c r="Q3107" s="113">
        <v>1.1100000000000001E-3</v>
      </c>
      <c r="R3107" s="113">
        <f>Q3107*H3107</f>
        <v>1.1100000000000001</v>
      </c>
      <c r="S3107" s="113">
        <v>0</v>
      </c>
      <c r="T3107" s="114">
        <f>S3107*H3107</f>
        <v>0</v>
      </c>
      <c r="AR3107" s="115" t="s">
        <v>112</v>
      </c>
      <c r="AT3107" s="115" t="s">
        <v>5109</v>
      </c>
      <c r="AU3107" s="115" t="s">
        <v>66</v>
      </c>
      <c r="AY3107" s="13" t="s">
        <v>113</v>
      </c>
      <c r="BE3107" s="116">
        <f>IF(N3107="základní",J3107,0)</f>
        <v>149000</v>
      </c>
      <c r="BF3107" s="116">
        <f>IF(N3107="snížená",J3107,0)</f>
        <v>0</v>
      </c>
      <c r="BG3107" s="116">
        <f>IF(N3107="zákl. přenesená",J3107,0)</f>
        <v>0</v>
      </c>
      <c r="BH3107" s="116">
        <f>IF(N3107="sníž. přenesená",J3107,0)</f>
        <v>0</v>
      </c>
      <c r="BI3107" s="116">
        <f>IF(N3107="nulová",J3107,0)</f>
        <v>0</v>
      </c>
      <c r="BJ3107" s="13" t="s">
        <v>74</v>
      </c>
      <c r="BK3107" s="116">
        <f>ROUND(I3107*H3107,2)</f>
        <v>149000</v>
      </c>
      <c r="BL3107" s="13" t="s">
        <v>112</v>
      </c>
      <c r="BM3107" s="115" t="s">
        <v>6762</v>
      </c>
    </row>
    <row r="3108" spans="2:65" s="1" customFormat="1" ht="11.25">
      <c r="B3108" s="25"/>
      <c r="D3108" s="117" t="s">
        <v>114</v>
      </c>
      <c r="F3108" s="118" t="s">
        <v>6761</v>
      </c>
      <c r="L3108" s="25"/>
      <c r="M3108" s="119"/>
      <c r="T3108" s="46"/>
      <c r="AT3108" s="13" t="s">
        <v>114</v>
      </c>
      <c r="AU3108" s="13" t="s">
        <v>66</v>
      </c>
    </row>
    <row r="3109" spans="2:65" s="1" customFormat="1" ht="16.5" customHeight="1">
      <c r="B3109" s="104"/>
      <c r="C3109" s="120" t="s">
        <v>6763</v>
      </c>
      <c r="D3109" s="120" t="s">
        <v>5109</v>
      </c>
      <c r="E3109" s="121" t="s">
        <v>6764</v>
      </c>
      <c r="F3109" s="122" t="s">
        <v>6765</v>
      </c>
      <c r="G3109" s="123" t="s">
        <v>110</v>
      </c>
      <c r="H3109" s="124">
        <v>3000</v>
      </c>
      <c r="I3109" s="125">
        <v>119</v>
      </c>
      <c r="J3109" s="125">
        <f>ROUND(I3109*H3109,2)</f>
        <v>357000</v>
      </c>
      <c r="K3109" s="122" t="s">
        <v>111</v>
      </c>
      <c r="L3109" s="126"/>
      <c r="M3109" s="127" t="s">
        <v>3</v>
      </c>
      <c r="N3109" s="128" t="s">
        <v>37</v>
      </c>
      <c r="O3109" s="113">
        <v>0</v>
      </c>
      <c r="P3109" s="113">
        <f>O3109*H3109</f>
        <v>0</v>
      </c>
      <c r="Q3109" s="113">
        <v>1.23E-3</v>
      </c>
      <c r="R3109" s="113">
        <f>Q3109*H3109</f>
        <v>3.69</v>
      </c>
      <c r="S3109" s="113">
        <v>0</v>
      </c>
      <c r="T3109" s="114">
        <f>S3109*H3109</f>
        <v>0</v>
      </c>
      <c r="AR3109" s="115" t="s">
        <v>112</v>
      </c>
      <c r="AT3109" s="115" t="s">
        <v>5109</v>
      </c>
      <c r="AU3109" s="115" t="s">
        <v>66</v>
      </c>
      <c r="AY3109" s="13" t="s">
        <v>113</v>
      </c>
      <c r="BE3109" s="116">
        <f>IF(N3109="základní",J3109,0)</f>
        <v>357000</v>
      </c>
      <c r="BF3109" s="116">
        <f>IF(N3109="snížená",J3109,0)</f>
        <v>0</v>
      </c>
      <c r="BG3109" s="116">
        <f>IF(N3109="zákl. přenesená",J3109,0)</f>
        <v>0</v>
      </c>
      <c r="BH3109" s="116">
        <f>IF(N3109="sníž. přenesená",J3109,0)</f>
        <v>0</v>
      </c>
      <c r="BI3109" s="116">
        <f>IF(N3109="nulová",J3109,0)</f>
        <v>0</v>
      </c>
      <c r="BJ3109" s="13" t="s">
        <v>74</v>
      </c>
      <c r="BK3109" s="116">
        <f>ROUND(I3109*H3109,2)</f>
        <v>357000</v>
      </c>
      <c r="BL3109" s="13" t="s">
        <v>112</v>
      </c>
      <c r="BM3109" s="115" t="s">
        <v>6766</v>
      </c>
    </row>
    <row r="3110" spans="2:65" s="1" customFormat="1" ht="11.25">
      <c r="B3110" s="25"/>
      <c r="D3110" s="117" t="s">
        <v>114</v>
      </c>
      <c r="F3110" s="118" t="s">
        <v>6765</v>
      </c>
      <c r="L3110" s="25"/>
      <c r="M3110" s="119"/>
      <c r="T3110" s="46"/>
      <c r="AT3110" s="13" t="s">
        <v>114</v>
      </c>
      <c r="AU3110" s="13" t="s">
        <v>66</v>
      </c>
    </row>
    <row r="3111" spans="2:65" s="1" customFormat="1" ht="16.5" customHeight="1">
      <c r="B3111" s="104"/>
      <c r="C3111" s="120" t="s">
        <v>3522</v>
      </c>
      <c r="D3111" s="120" t="s">
        <v>5109</v>
      </c>
      <c r="E3111" s="121" t="s">
        <v>6767</v>
      </c>
      <c r="F3111" s="122" t="s">
        <v>6768</v>
      </c>
      <c r="G3111" s="123" t="s">
        <v>110</v>
      </c>
      <c r="H3111" s="124">
        <v>200</v>
      </c>
      <c r="I3111" s="125">
        <v>72</v>
      </c>
      <c r="J3111" s="125">
        <f>ROUND(I3111*H3111,2)</f>
        <v>14400</v>
      </c>
      <c r="K3111" s="122" t="s">
        <v>111</v>
      </c>
      <c r="L3111" s="126"/>
      <c r="M3111" s="127" t="s">
        <v>3</v>
      </c>
      <c r="N3111" s="128" t="s">
        <v>37</v>
      </c>
      <c r="O3111" s="113">
        <v>0</v>
      </c>
      <c r="P3111" s="113">
        <f>O3111*H3111</f>
        <v>0</v>
      </c>
      <c r="Q3111" s="113">
        <v>6.3000000000000003E-4</v>
      </c>
      <c r="R3111" s="113">
        <f>Q3111*H3111</f>
        <v>0.126</v>
      </c>
      <c r="S3111" s="113">
        <v>0</v>
      </c>
      <c r="T3111" s="114">
        <f>S3111*H3111</f>
        <v>0</v>
      </c>
      <c r="AR3111" s="115" t="s">
        <v>112</v>
      </c>
      <c r="AT3111" s="115" t="s">
        <v>5109</v>
      </c>
      <c r="AU3111" s="115" t="s">
        <v>66</v>
      </c>
      <c r="AY3111" s="13" t="s">
        <v>113</v>
      </c>
      <c r="BE3111" s="116">
        <f>IF(N3111="základní",J3111,0)</f>
        <v>14400</v>
      </c>
      <c r="BF3111" s="116">
        <f>IF(N3111="snížená",J3111,0)</f>
        <v>0</v>
      </c>
      <c r="BG3111" s="116">
        <f>IF(N3111="zákl. přenesená",J3111,0)</f>
        <v>0</v>
      </c>
      <c r="BH3111" s="116">
        <f>IF(N3111="sníž. přenesená",J3111,0)</f>
        <v>0</v>
      </c>
      <c r="BI3111" s="116">
        <f>IF(N3111="nulová",J3111,0)</f>
        <v>0</v>
      </c>
      <c r="BJ3111" s="13" t="s">
        <v>74</v>
      </c>
      <c r="BK3111" s="116">
        <f>ROUND(I3111*H3111,2)</f>
        <v>14400</v>
      </c>
      <c r="BL3111" s="13" t="s">
        <v>112</v>
      </c>
      <c r="BM3111" s="115" t="s">
        <v>6769</v>
      </c>
    </row>
    <row r="3112" spans="2:65" s="1" customFormat="1" ht="11.25">
      <c r="B3112" s="25"/>
      <c r="D3112" s="117" t="s">
        <v>114</v>
      </c>
      <c r="F3112" s="118" t="s">
        <v>6768</v>
      </c>
      <c r="L3112" s="25"/>
      <c r="M3112" s="119"/>
      <c r="T3112" s="46"/>
      <c r="AT3112" s="13" t="s">
        <v>114</v>
      </c>
      <c r="AU3112" s="13" t="s">
        <v>66</v>
      </c>
    </row>
    <row r="3113" spans="2:65" s="1" customFormat="1" ht="16.5" customHeight="1">
      <c r="B3113" s="104"/>
      <c r="C3113" s="120" t="s">
        <v>6770</v>
      </c>
      <c r="D3113" s="120" t="s">
        <v>5109</v>
      </c>
      <c r="E3113" s="121" t="s">
        <v>6771</v>
      </c>
      <c r="F3113" s="122" t="s">
        <v>6772</v>
      </c>
      <c r="G3113" s="123" t="s">
        <v>110</v>
      </c>
      <c r="H3113" s="124">
        <v>200</v>
      </c>
      <c r="I3113" s="125">
        <v>10.7</v>
      </c>
      <c r="J3113" s="125">
        <f>ROUND(I3113*H3113,2)</f>
        <v>2140</v>
      </c>
      <c r="K3113" s="122" t="s">
        <v>111</v>
      </c>
      <c r="L3113" s="126"/>
      <c r="M3113" s="127" t="s">
        <v>3</v>
      </c>
      <c r="N3113" s="128" t="s">
        <v>37</v>
      </c>
      <c r="O3113" s="113">
        <v>0</v>
      </c>
      <c r="P3113" s="113">
        <f>O3113*H3113</f>
        <v>0</v>
      </c>
      <c r="Q3113" s="113">
        <v>9.0000000000000006E-5</v>
      </c>
      <c r="R3113" s="113">
        <f>Q3113*H3113</f>
        <v>1.8000000000000002E-2</v>
      </c>
      <c r="S3113" s="113">
        <v>0</v>
      </c>
      <c r="T3113" s="114">
        <f>S3113*H3113</f>
        <v>0</v>
      </c>
      <c r="AR3113" s="115" t="s">
        <v>112</v>
      </c>
      <c r="AT3113" s="115" t="s">
        <v>5109</v>
      </c>
      <c r="AU3113" s="115" t="s">
        <v>66</v>
      </c>
      <c r="AY3113" s="13" t="s">
        <v>113</v>
      </c>
      <c r="BE3113" s="116">
        <f>IF(N3113="základní",J3113,0)</f>
        <v>2140</v>
      </c>
      <c r="BF3113" s="116">
        <f>IF(N3113="snížená",J3113,0)</f>
        <v>0</v>
      </c>
      <c r="BG3113" s="116">
        <f>IF(N3113="zákl. přenesená",J3113,0)</f>
        <v>0</v>
      </c>
      <c r="BH3113" s="116">
        <f>IF(N3113="sníž. přenesená",J3113,0)</f>
        <v>0</v>
      </c>
      <c r="BI3113" s="116">
        <f>IF(N3113="nulová",J3113,0)</f>
        <v>0</v>
      </c>
      <c r="BJ3113" s="13" t="s">
        <v>74</v>
      </c>
      <c r="BK3113" s="116">
        <f>ROUND(I3113*H3113,2)</f>
        <v>2140</v>
      </c>
      <c r="BL3113" s="13" t="s">
        <v>112</v>
      </c>
      <c r="BM3113" s="115" t="s">
        <v>6773</v>
      </c>
    </row>
    <row r="3114" spans="2:65" s="1" customFormat="1" ht="11.25">
      <c r="B3114" s="25"/>
      <c r="D3114" s="117" t="s">
        <v>114</v>
      </c>
      <c r="F3114" s="118" t="s">
        <v>6772</v>
      </c>
      <c r="L3114" s="25"/>
      <c r="M3114" s="119"/>
      <c r="T3114" s="46"/>
      <c r="AT3114" s="13" t="s">
        <v>114</v>
      </c>
      <c r="AU3114" s="13" t="s">
        <v>66</v>
      </c>
    </row>
    <row r="3115" spans="2:65" s="1" customFormat="1" ht="16.5" customHeight="1">
      <c r="B3115" s="104"/>
      <c r="C3115" s="120" t="s">
        <v>3527</v>
      </c>
      <c r="D3115" s="120" t="s">
        <v>5109</v>
      </c>
      <c r="E3115" s="121" t="s">
        <v>6774</v>
      </c>
      <c r="F3115" s="122" t="s">
        <v>6775</v>
      </c>
      <c r="G3115" s="123" t="s">
        <v>110</v>
      </c>
      <c r="H3115" s="124">
        <v>200</v>
      </c>
      <c r="I3115" s="125">
        <v>35.799999999999997</v>
      </c>
      <c r="J3115" s="125">
        <f>ROUND(I3115*H3115,2)</f>
        <v>7160</v>
      </c>
      <c r="K3115" s="122" t="s">
        <v>111</v>
      </c>
      <c r="L3115" s="126"/>
      <c r="M3115" s="127" t="s">
        <v>3</v>
      </c>
      <c r="N3115" s="128" t="s">
        <v>37</v>
      </c>
      <c r="O3115" s="113">
        <v>0</v>
      </c>
      <c r="P3115" s="113">
        <f>O3115*H3115</f>
        <v>0</v>
      </c>
      <c r="Q3115" s="113">
        <v>6.3000000000000003E-4</v>
      </c>
      <c r="R3115" s="113">
        <f>Q3115*H3115</f>
        <v>0.126</v>
      </c>
      <c r="S3115" s="113">
        <v>0</v>
      </c>
      <c r="T3115" s="114">
        <f>S3115*H3115</f>
        <v>0</v>
      </c>
      <c r="AR3115" s="115" t="s">
        <v>112</v>
      </c>
      <c r="AT3115" s="115" t="s">
        <v>5109</v>
      </c>
      <c r="AU3115" s="115" t="s">
        <v>66</v>
      </c>
      <c r="AY3115" s="13" t="s">
        <v>113</v>
      </c>
      <c r="BE3115" s="116">
        <f>IF(N3115="základní",J3115,0)</f>
        <v>7160</v>
      </c>
      <c r="BF3115" s="116">
        <f>IF(N3115="snížená",J3115,0)</f>
        <v>0</v>
      </c>
      <c r="BG3115" s="116">
        <f>IF(N3115="zákl. přenesená",J3115,0)</f>
        <v>0</v>
      </c>
      <c r="BH3115" s="116">
        <f>IF(N3115="sníž. přenesená",J3115,0)</f>
        <v>0</v>
      </c>
      <c r="BI3115" s="116">
        <f>IF(N3115="nulová",J3115,0)</f>
        <v>0</v>
      </c>
      <c r="BJ3115" s="13" t="s">
        <v>74</v>
      </c>
      <c r="BK3115" s="116">
        <f>ROUND(I3115*H3115,2)</f>
        <v>7160</v>
      </c>
      <c r="BL3115" s="13" t="s">
        <v>112</v>
      </c>
      <c r="BM3115" s="115" t="s">
        <v>6776</v>
      </c>
    </row>
    <row r="3116" spans="2:65" s="1" customFormat="1" ht="11.25">
      <c r="B3116" s="25"/>
      <c r="D3116" s="117" t="s">
        <v>114</v>
      </c>
      <c r="F3116" s="118" t="s">
        <v>6775</v>
      </c>
      <c r="L3116" s="25"/>
      <c r="M3116" s="119"/>
      <c r="T3116" s="46"/>
      <c r="AT3116" s="13" t="s">
        <v>114</v>
      </c>
      <c r="AU3116" s="13" t="s">
        <v>66</v>
      </c>
    </row>
    <row r="3117" spans="2:65" s="1" customFormat="1" ht="16.5" customHeight="1">
      <c r="B3117" s="104"/>
      <c r="C3117" s="120" t="s">
        <v>6777</v>
      </c>
      <c r="D3117" s="120" t="s">
        <v>5109</v>
      </c>
      <c r="E3117" s="121" t="s">
        <v>6778</v>
      </c>
      <c r="F3117" s="122" t="s">
        <v>6779</v>
      </c>
      <c r="G3117" s="123" t="s">
        <v>110</v>
      </c>
      <c r="H3117" s="124">
        <v>20</v>
      </c>
      <c r="I3117" s="125">
        <v>89.2</v>
      </c>
      <c r="J3117" s="125">
        <f>ROUND(I3117*H3117,2)</f>
        <v>1784</v>
      </c>
      <c r="K3117" s="122" t="s">
        <v>111</v>
      </c>
      <c r="L3117" s="126"/>
      <c r="M3117" s="127" t="s">
        <v>3</v>
      </c>
      <c r="N3117" s="128" t="s">
        <v>37</v>
      </c>
      <c r="O3117" s="113">
        <v>0</v>
      </c>
      <c r="P3117" s="113">
        <f>O3117*H3117</f>
        <v>0</v>
      </c>
      <c r="Q3117" s="113">
        <v>8.1999999999999998E-4</v>
      </c>
      <c r="R3117" s="113">
        <f>Q3117*H3117</f>
        <v>1.6399999999999998E-2</v>
      </c>
      <c r="S3117" s="113">
        <v>0</v>
      </c>
      <c r="T3117" s="114">
        <f>S3117*H3117</f>
        <v>0</v>
      </c>
      <c r="AR3117" s="115" t="s">
        <v>112</v>
      </c>
      <c r="AT3117" s="115" t="s">
        <v>5109</v>
      </c>
      <c r="AU3117" s="115" t="s">
        <v>66</v>
      </c>
      <c r="AY3117" s="13" t="s">
        <v>113</v>
      </c>
      <c r="BE3117" s="116">
        <f>IF(N3117="základní",J3117,0)</f>
        <v>1784</v>
      </c>
      <c r="BF3117" s="116">
        <f>IF(N3117="snížená",J3117,0)</f>
        <v>0</v>
      </c>
      <c r="BG3117" s="116">
        <f>IF(N3117="zákl. přenesená",J3117,0)</f>
        <v>0</v>
      </c>
      <c r="BH3117" s="116">
        <f>IF(N3117="sníž. přenesená",J3117,0)</f>
        <v>0</v>
      </c>
      <c r="BI3117" s="116">
        <f>IF(N3117="nulová",J3117,0)</f>
        <v>0</v>
      </c>
      <c r="BJ3117" s="13" t="s">
        <v>74</v>
      </c>
      <c r="BK3117" s="116">
        <f>ROUND(I3117*H3117,2)</f>
        <v>1784</v>
      </c>
      <c r="BL3117" s="13" t="s">
        <v>112</v>
      </c>
      <c r="BM3117" s="115" t="s">
        <v>6780</v>
      </c>
    </row>
    <row r="3118" spans="2:65" s="1" customFormat="1" ht="11.25">
      <c r="B3118" s="25"/>
      <c r="D3118" s="117" t="s">
        <v>114</v>
      </c>
      <c r="F3118" s="118" t="s">
        <v>6779</v>
      </c>
      <c r="L3118" s="25"/>
      <c r="M3118" s="119"/>
      <c r="T3118" s="46"/>
      <c r="AT3118" s="13" t="s">
        <v>114</v>
      </c>
      <c r="AU3118" s="13" t="s">
        <v>66</v>
      </c>
    </row>
    <row r="3119" spans="2:65" s="1" customFormat="1" ht="16.5" customHeight="1">
      <c r="B3119" s="104"/>
      <c r="C3119" s="120" t="s">
        <v>3531</v>
      </c>
      <c r="D3119" s="120" t="s">
        <v>5109</v>
      </c>
      <c r="E3119" s="121" t="s">
        <v>6781</v>
      </c>
      <c r="F3119" s="122" t="s">
        <v>6782</v>
      </c>
      <c r="G3119" s="123" t="s">
        <v>110</v>
      </c>
      <c r="H3119" s="124">
        <v>4000</v>
      </c>
      <c r="I3119" s="125">
        <v>6.43</v>
      </c>
      <c r="J3119" s="125">
        <f>ROUND(I3119*H3119,2)</f>
        <v>25720</v>
      </c>
      <c r="K3119" s="122" t="s">
        <v>111</v>
      </c>
      <c r="L3119" s="126"/>
      <c r="M3119" s="127" t="s">
        <v>3</v>
      </c>
      <c r="N3119" s="128" t="s">
        <v>37</v>
      </c>
      <c r="O3119" s="113">
        <v>0</v>
      </c>
      <c r="P3119" s="113">
        <f>O3119*H3119</f>
        <v>0</v>
      </c>
      <c r="Q3119" s="113">
        <v>9.0000000000000006E-5</v>
      </c>
      <c r="R3119" s="113">
        <f>Q3119*H3119</f>
        <v>0.36000000000000004</v>
      </c>
      <c r="S3119" s="113">
        <v>0</v>
      </c>
      <c r="T3119" s="114">
        <f>S3119*H3119</f>
        <v>0</v>
      </c>
      <c r="AR3119" s="115" t="s">
        <v>112</v>
      </c>
      <c r="AT3119" s="115" t="s">
        <v>5109</v>
      </c>
      <c r="AU3119" s="115" t="s">
        <v>66</v>
      </c>
      <c r="AY3119" s="13" t="s">
        <v>113</v>
      </c>
      <c r="BE3119" s="116">
        <f>IF(N3119="základní",J3119,0)</f>
        <v>25720</v>
      </c>
      <c r="BF3119" s="116">
        <f>IF(N3119="snížená",J3119,0)</f>
        <v>0</v>
      </c>
      <c r="BG3119" s="116">
        <f>IF(N3119="zákl. přenesená",J3119,0)</f>
        <v>0</v>
      </c>
      <c r="BH3119" s="116">
        <f>IF(N3119="sníž. přenesená",J3119,0)</f>
        <v>0</v>
      </c>
      <c r="BI3119" s="116">
        <f>IF(N3119="nulová",J3119,0)</f>
        <v>0</v>
      </c>
      <c r="BJ3119" s="13" t="s">
        <v>74</v>
      </c>
      <c r="BK3119" s="116">
        <f>ROUND(I3119*H3119,2)</f>
        <v>25720</v>
      </c>
      <c r="BL3119" s="13" t="s">
        <v>112</v>
      </c>
      <c r="BM3119" s="115" t="s">
        <v>6783</v>
      </c>
    </row>
    <row r="3120" spans="2:65" s="1" customFormat="1" ht="11.25">
      <c r="B3120" s="25"/>
      <c r="D3120" s="117" t="s">
        <v>114</v>
      </c>
      <c r="F3120" s="118" t="s">
        <v>6782</v>
      </c>
      <c r="L3120" s="25"/>
      <c r="M3120" s="119"/>
      <c r="T3120" s="46"/>
      <c r="AT3120" s="13" t="s">
        <v>114</v>
      </c>
      <c r="AU3120" s="13" t="s">
        <v>66</v>
      </c>
    </row>
    <row r="3121" spans="2:65" s="1" customFormat="1" ht="16.5" customHeight="1">
      <c r="B3121" s="104"/>
      <c r="C3121" s="120" t="s">
        <v>6784</v>
      </c>
      <c r="D3121" s="120" t="s">
        <v>5109</v>
      </c>
      <c r="E3121" s="121" t="s">
        <v>6785</v>
      </c>
      <c r="F3121" s="122" t="s">
        <v>6786</v>
      </c>
      <c r="G3121" s="123" t="s">
        <v>110</v>
      </c>
      <c r="H3121" s="124">
        <v>200</v>
      </c>
      <c r="I3121" s="125">
        <v>41.6</v>
      </c>
      <c r="J3121" s="125">
        <f>ROUND(I3121*H3121,2)</f>
        <v>8320</v>
      </c>
      <c r="K3121" s="122" t="s">
        <v>111</v>
      </c>
      <c r="L3121" s="126"/>
      <c r="M3121" s="127" t="s">
        <v>3</v>
      </c>
      <c r="N3121" s="128" t="s">
        <v>37</v>
      </c>
      <c r="O3121" s="113">
        <v>0</v>
      </c>
      <c r="P3121" s="113">
        <f>O3121*H3121</f>
        <v>0</v>
      </c>
      <c r="Q3121" s="113">
        <v>4.0999999999999999E-4</v>
      </c>
      <c r="R3121" s="113">
        <f>Q3121*H3121</f>
        <v>8.2000000000000003E-2</v>
      </c>
      <c r="S3121" s="113">
        <v>0</v>
      </c>
      <c r="T3121" s="114">
        <f>S3121*H3121</f>
        <v>0</v>
      </c>
      <c r="AR3121" s="115" t="s">
        <v>112</v>
      </c>
      <c r="AT3121" s="115" t="s">
        <v>5109</v>
      </c>
      <c r="AU3121" s="115" t="s">
        <v>66</v>
      </c>
      <c r="AY3121" s="13" t="s">
        <v>113</v>
      </c>
      <c r="BE3121" s="116">
        <f>IF(N3121="základní",J3121,0)</f>
        <v>8320</v>
      </c>
      <c r="BF3121" s="116">
        <f>IF(N3121="snížená",J3121,0)</f>
        <v>0</v>
      </c>
      <c r="BG3121" s="116">
        <f>IF(N3121="zákl. přenesená",J3121,0)</f>
        <v>0</v>
      </c>
      <c r="BH3121" s="116">
        <f>IF(N3121="sníž. přenesená",J3121,0)</f>
        <v>0</v>
      </c>
      <c r="BI3121" s="116">
        <f>IF(N3121="nulová",J3121,0)</f>
        <v>0</v>
      </c>
      <c r="BJ3121" s="13" t="s">
        <v>74</v>
      </c>
      <c r="BK3121" s="116">
        <f>ROUND(I3121*H3121,2)</f>
        <v>8320</v>
      </c>
      <c r="BL3121" s="13" t="s">
        <v>112</v>
      </c>
      <c r="BM3121" s="115" t="s">
        <v>6787</v>
      </c>
    </row>
    <row r="3122" spans="2:65" s="1" customFormat="1" ht="11.25">
      <c r="B3122" s="25"/>
      <c r="D3122" s="117" t="s">
        <v>114</v>
      </c>
      <c r="F3122" s="118" t="s">
        <v>6786</v>
      </c>
      <c r="L3122" s="25"/>
      <c r="M3122" s="119"/>
      <c r="T3122" s="46"/>
      <c r="AT3122" s="13" t="s">
        <v>114</v>
      </c>
      <c r="AU3122" s="13" t="s">
        <v>66</v>
      </c>
    </row>
    <row r="3123" spans="2:65" s="1" customFormat="1" ht="16.5" customHeight="1">
      <c r="B3123" s="104"/>
      <c r="C3123" s="120" t="s">
        <v>3536</v>
      </c>
      <c r="D3123" s="120" t="s">
        <v>5109</v>
      </c>
      <c r="E3123" s="121" t="s">
        <v>6788</v>
      </c>
      <c r="F3123" s="122" t="s">
        <v>6789</v>
      </c>
      <c r="G3123" s="123" t="s">
        <v>110</v>
      </c>
      <c r="H3123" s="124">
        <v>200</v>
      </c>
      <c r="I3123" s="125">
        <v>44.9</v>
      </c>
      <c r="J3123" s="125">
        <f>ROUND(I3123*H3123,2)</f>
        <v>8980</v>
      </c>
      <c r="K3123" s="122" t="s">
        <v>111</v>
      </c>
      <c r="L3123" s="126"/>
      <c r="M3123" s="127" t="s">
        <v>3</v>
      </c>
      <c r="N3123" s="128" t="s">
        <v>37</v>
      </c>
      <c r="O3123" s="113">
        <v>0</v>
      </c>
      <c r="P3123" s="113">
        <f>O3123*H3123</f>
        <v>0</v>
      </c>
      <c r="Q3123" s="113">
        <v>3.2000000000000003E-4</v>
      </c>
      <c r="R3123" s="113">
        <f>Q3123*H3123</f>
        <v>6.4000000000000001E-2</v>
      </c>
      <c r="S3123" s="113">
        <v>0</v>
      </c>
      <c r="T3123" s="114">
        <f>S3123*H3123</f>
        <v>0</v>
      </c>
      <c r="AR3123" s="115" t="s">
        <v>112</v>
      </c>
      <c r="AT3123" s="115" t="s">
        <v>5109</v>
      </c>
      <c r="AU3123" s="115" t="s">
        <v>66</v>
      </c>
      <c r="AY3123" s="13" t="s">
        <v>113</v>
      </c>
      <c r="BE3123" s="116">
        <f>IF(N3123="základní",J3123,0)</f>
        <v>8980</v>
      </c>
      <c r="BF3123" s="116">
        <f>IF(N3123="snížená",J3123,0)</f>
        <v>0</v>
      </c>
      <c r="BG3123" s="116">
        <f>IF(N3123="zákl. přenesená",J3123,0)</f>
        <v>0</v>
      </c>
      <c r="BH3123" s="116">
        <f>IF(N3123="sníž. přenesená",J3123,0)</f>
        <v>0</v>
      </c>
      <c r="BI3123" s="116">
        <f>IF(N3123="nulová",J3123,0)</f>
        <v>0</v>
      </c>
      <c r="BJ3123" s="13" t="s">
        <v>74</v>
      </c>
      <c r="BK3123" s="116">
        <f>ROUND(I3123*H3123,2)</f>
        <v>8980</v>
      </c>
      <c r="BL3123" s="13" t="s">
        <v>112</v>
      </c>
      <c r="BM3123" s="115" t="s">
        <v>6790</v>
      </c>
    </row>
    <row r="3124" spans="2:65" s="1" customFormat="1" ht="11.25">
      <c r="B3124" s="25"/>
      <c r="D3124" s="117" t="s">
        <v>114</v>
      </c>
      <c r="F3124" s="118" t="s">
        <v>6789</v>
      </c>
      <c r="L3124" s="25"/>
      <c r="M3124" s="119"/>
      <c r="T3124" s="46"/>
      <c r="AT3124" s="13" t="s">
        <v>114</v>
      </c>
      <c r="AU3124" s="13" t="s">
        <v>66</v>
      </c>
    </row>
    <row r="3125" spans="2:65" s="1" customFormat="1" ht="16.5" customHeight="1">
      <c r="B3125" s="104"/>
      <c r="C3125" s="120" t="s">
        <v>6791</v>
      </c>
      <c r="D3125" s="120" t="s">
        <v>5109</v>
      </c>
      <c r="E3125" s="121" t="s">
        <v>6792</v>
      </c>
      <c r="F3125" s="122" t="s">
        <v>6793</v>
      </c>
      <c r="G3125" s="123" t="s">
        <v>110</v>
      </c>
      <c r="H3125" s="124">
        <v>200</v>
      </c>
      <c r="I3125" s="125">
        <v>46.8</v>
      </c>
      <c r="J3125" s="125">
        <f>ROUND(I3125*H3125,2)</f>
        <v>9360</v>
      </c>
      <c r="K3125" s="122" t="s">
        <v>111</v>
      </c>
      <c r="L3125" s="126"/>
      <c r="M3125" s="127" t="s">
        <v>3</v>
      </c>
      <c r="N3125" s="128" t="s">
        <v>37</v>
      </c>
      <c r="O3125" s="113">
        <v>0</v>
      </c>
      <c r="P3125" s="113">
        <f>O3125*H3125</f>
        <v>0</v>
      </c>
      <c r="Q3125" s="113">
        <v>4.8999999999999998E-4</v>
      </c>
      <c r="R3125" s="113">
        <f>Q3125*H3125</f>
        <v>9.8000000000000004E-2</v>
      </c>
      <c r="S3125" s="113">
        <v>0</v>
      </c>
      <c r="T3125" s="114">
        <f>S3125*H3125</f>
        <v>0</v>
      </c>
      <c r="AR3125" s="115" t="s">
        <v>112</v>
      </c>
      <c r="AT3125" s="115" t="s">
        <v>5109</v>
      </c>
      <c r="AU3125" s="115" t="s">
        <v>66</v>
      </c>
      <c r="AY3125" s="13" t="s">
        <v>113</v>
      </c>
      <c r="BE3125" s="116">
        <f>IF(N3125="základní",J3125,0)</f>
        <v>9360</v>
      </c>
      <c r="BF3125" s="116">
        <f>IF(N3125="snížená",J3125,0)</f>
        <v>0</v>
      </c>
      <c r="BG3125" s="116">
        <f>IF(N3125="zákl. přenesená",J3125,0)</f>
        <v>0</v>
      </c>
      <c r="BH3125" s="116">
        <f>IF(N3125="sníž. přenesená",J3125,0)</f>
        <v>0</v>
      </c>
      <c r="BI3125" s="116">
        <f>IF(N3125="nulová",J3125,0)</f>
        <v>0</v>
      </c>
      <c r="BJ3125" s="13" t="s">
        <v>74</v>
      </c>
      <c r="BK3125" s="116">
        <f>ROUND(I3125*H3125,2)</f>
        <v>9360</v>
      </c>
      <c r="BL3125" s="13" t="s">
        <v>112</v>
      </c>
      <c r="BM3125" s="115" t="s">
        <v>6794</v>
      </c>
    </row>
    <row r="3126" spans="2:65" s="1" customFormat="1" ht="11.25">
      <c r="B3126" s="25"/>
      <c r="D3126" s="117" t="s">
        <v>114</v>
      </c>
      <c r="F3126" s="118" t="s">
        <v>6793</v>
      </c>
      <c r="L3126" s="25"/>
      <c r="M3126" s="119"/>
      <c r="T3126" s="46"/>
      <c r="AT3126" s="13" t="s">
        <v>114</v>
      </c>
      <c r="AU3126" s="13" t="s">
        <v>66</v>
      </c>
    </row>
    <row r="3127" spans="2:65" s="1" customFormat="1" ht="16.5" customHeight="1">
      <c r="B3127" s="104"/>
      <c r="C3127" s="120" t="s">
        <v>3540</v>
      </c>
      <c r="D3127" s="120" t="s">
        <v>5109</v>
      </c>
      <c r="E3127" s="121" t="s">
        <v>6795</v>
      </c>
      <c r="F3127" s="122" t="s">
        <v>6796</v>
      </c>
      <c r="G3127" s="123" t="s">
        <v>110</v>
      </c>
      <c r="H3127" s="124">
        <v>2000</v>
      </c>
      <c r="I3127" s="125">
        <v>40.4</v>
      </c>
      <c r="J3127" s="125">
        <f>ROUND(I3127*H3127,2)</f>
        <v>80800</v>
      </c>
      <c r="K3127" s="122" t="s">
        <v>111</v>
      </c>
      <c r="L3127" s="126"/>
      <c r="M3127" s="127" t="s">
        <v>3</v>
      </c>
      <c r="N3127" s="128" t="s">
        <v>37</v>
      </c>
      <c r="O3127" s="113">
        <v>0</v>
      </c>
      <c r="P3127" s="113">
        <f>O3127*H3127</f>
        <v>0</v>
      </c>
      <c r="Q3127" s="113">
        <v>5.1999999999999995E-4</v>
      </c>
      <c r="R3127" s="113">
        <f>Q3127*H3127</f>
        <v>1.0399999999999998</v>
      </c>
      <c r="S3127" s="113">
        <v>0</v>
      </c>
      <c r="T3127" s="114">
        <f>S3127*H3127</f>
        <v>0</v>
      </c>
      <c r="AR3127" s="115" t="s">
        <v>112</v>
      </c>
      <c r="AT3127" s="115" t="s">
        <v>5109</v>
      </c>
      <c r="AU3127" s="115" t="s">
        <v>66</v>
      </c>
      <c r="AY3127" s="13" t="s">
        <v>113</v>
      </c>
      <c r="BE3127" s="116">
        <f>IF(N3127="základní",J3127,0)</f>
        <v>80800</v>
      </c>
      <c r="BF3127" s="116">
        <f>IF(N3127="snížená",J3127,0)</f>
        <v>0</v>
      </c>
      <c r="BG3127" s="116">
        <f>IF(N3127="zákl. přenesená",J3127,0)</f>
        <v>0</v>
      </c>
      <c r="BH3127" s="116">
        <f>IF(N3127="sníž. přenesená",J3127,0)</f>
        <v>0</v>
      </c>
      <c r="BI3127" s="116">
        <f>IF(N3127="nulová",J3127,0)</f>
        <v>0</v>
      </c>
      <c r="BJ3127" s="13" t="s">
        <v>74</v>
      </c>
      <c r="BK3127" s="116">
        <f>ROUND(I3127*H3127,2)</f>
        <v>80800</v>
      </c>
      <c r="BL3127" s="13" t="s">
        <v>112</v>
      </c>
      <c r="BM3127" s="115" t="s">
        <v>6797</v>
      </c>
    </row>
    <row r="3128" spans="2:65" s="1" customFormat="1" ht="11.25">
      <c r="B3128" s="25"/>
      <c r="D3128" s="117" t="s">
        <v>114</v>
      </c>
      <c r="F3128" s="118" t="s">
        <v>6796</v>
      </c>
      <c r="L3128" s="25"/>
      <c r="M3128" s="119"/>
      <c r="T3128" s="46"/>
      <c r="AT3128" s="13" t="s">
        <v>114</v>
      </c>
      <c r="AU3128" s="13" t="s">
        <v>66</v>
      </c>
    </row>
    <row r="3129" spans="2:65" s="1" customFormat="1" ht="16.5" customHeight="1">
      <c r="B3129" s="104"/>
      <c r="C3129" s="120" t="s">
        <v>6798</v>
      </c>
      <c r="D3129" s="120" t="s">
        <v>5109</v>
      </c>
      <c r="E3129" s="121" t="s">
        <v>6799</v>
      </c>
      <c r="F3129" s="122" t="s">
        <v>6800</v>
      </c>
      <c r="G3129" s="123" t="s">
        <v>110</v>
      </c>
      <c r="H3129" s="124">
        <v>200</v>
      </c>
      <c r="I3129" s="125">
        <v>48.2</v>
      </c>
      <c r="J3129" s="125">
        <f>ROUND(I3129*H3129,2)</f>
        <v>9640</v>
      </c>
      <c r="K3129" s="122" t="s">
        <v>111</v>
      </c>
      <c r="L3129" s="126"/>
      <c r="M3129" s="127" t="s">
        <v>3</v>
      </c>
      <c r="N3129" s="128" t="s">
        <v>37</v>
      </c>
      <c r="O3129" s="113">
        <v>0</v>
      </c>
      <c r="P3129" s="113">
        <f>O3129*H3129</f>
        <v>0</v>
      </c>
      <c r="Q3129" s="113">
        <v>5.6999999999999998E-4</v>
      </c>
      <c r="R3129" s="113">
        <f>Q3129*H3129</f>
        <v>0.11399999999999999</v>
      </c>
      <c r="S3129" s="113">
        <v>0</v>
      </c>
      <c r="T3129" s="114">
        <f>S3129*H3129</f>
        <v>0</v>
      </c>
      <c r="AR3129" s="115" t="s">
        <v>112</v>
      </c>
      <c r="AT3129" s="115" t="s">
        <v>5109</v>
      </c>
      <c r="AU3129" s="115" t="s">
        <v>66</v>
      </c>
      <c r="AY3129" s="13" t="s">
        <v>113</v>
      </c>
      <c r="BE3129" s="116">
        <f>IF(N3129="základní",J3129,0)</f>
        <v>9640</v>
      </c>
      <c r="BF3129" s="116">
        <f>IF(N3129="snížená",J3129,0)</f>
        <v>0</v>
      </c>
      <c r="BG3129" s="116">
        <f>IF(N3129="zákl. přenesená",J3129,0)</f>
        <v>0</v>
      </c>
      <c r="BH3129" s="116">
        <f>IF(N3129="sníž. přenesená",J3129,0)</f>
        <v>0</v>
      </c>
      <c r="BI3129" s="116">
        <f>IF(N3129="nulová",J3129,0)</f>
        <v>0</v>
      </c>
      <c r="BJ3129" s="13" t="s">
        <v>74</v>
      </c>
      <c r="BK3129" s="116">
        <f>ROUND(I3129*H3129,2)</f>
        <v>9640</v>
      </c>
      <c r="BL3129" s="13" t="s">
        <v>112</v>
      </c>
      <c r="BM3129" s="115" t="s">
        <v>6801</v>
      </c>
    </row>
    <row r="3130" spans="2:65" s="1" customFormat="1" ht="11.25">
      <c r="B3130" s="25"/>
      <c r="D3130" s="117" t="s">
        <v>114</v>
      </c>
      <c r="F3130" s="118" t="s">
        <v>6800</v>
      </c>
      <c r="L3130" s="25"/>
      <c r="M3130" s="119"/>
      <c r="T3130" s="46"/>
      <c r="AT3130" s="13" t="s">
        <v>114</v>
      </c>
      <c r="AU3130" s="13" t="s">
        <v>66</v>
      </c>
    </row>
    <row r="3131" spans="2:65" s="1" customFormat="1" ht="16.5" customHeight="1">
      <c r="B3131" s="104"/>
      <c r="C3131" s="120" t="s">
        <v>3545</v>
      </c>
      <c r="D3131" s="120" t="s">
        <v>5109</v>
      </c>
      <c r="E3131" s="121" t="s">
        <v>6802</v>
      </c>
      <c r="F3131" s="122" t="s">
        <v>6803</v>
      </c>
      <c r="G3131" s="123" t="s">
        <v>110</v>
      </c>
      <c r="H3131" s="124">
        <v>400</v>
      </c>
      <c r="I3131" s="125">
        <v>13.8</v>
      </c>
      <c r="J3131" s="125">
        <f>ROUND(I3131*H3131,2)</f>
        <v>5520</v>
      </c>
      <c r="K3131" s="122" t="s">
        <v>111</v>
      </c>
      <c r="L3131" s="126"/>
      <c r="M3131" s="127" t="s">
        <v>3</v>
      </c>
      <c r="N3131" s="128" t="s">
        <v>37</v>
      </c>
      <c r="O3131" s="113">
        <v>0</v>
      </c>
      <c r="P3131" s="113">
        <f>O3131*H3131</f>
        <v>0</v>
      </c>
      <c r="Q3131" s="113">
        <v>1.4999999999999999E-4</v>
      </c>
      <c r="R3131" s="113">
        <f>Q3131*H3131</f>
        <v>0.06</v>
      </c>
      <c r="S3131" s="113">
        <v>0</v>
      </c>
      <c r="T3131" s="114">
        <f>S3131*H3131</f>
        <v>0</v>
      </c>
      <c r="AR3131" s="115" t="s">
        <v>112</v>
      </c>
      <c r="AT3131" s="115" t="s">
        <v>5109</v>
      </c>
      <c r="AU3131" s="115" t="s">
        <v>66</v>
      </c>
      <c r="AY3131" s="13" t="s">
        <v>113</v>
      </c>
      <c r="BE3131" s="116">
        <f>IF(N3131="základní",J3131,0)</f>
        <v>5520</v>
      </c>
      <c r="BF3131" s="116">
        <f>IF(N3131="snížená",J3131,0)</f>
        <v>0</v>
      </c>
      <c r="BG3131" s="116">
        <f>IF(N3131="zákl. přenesená",J3131,0)</f>
        <v>0</v>
      </c>
      <c r="BH3131" s="116">
        <f>IF(N3131="sníž. přenesená",J3131,0)</f>
        <v>0</v>
      </c>
      <c r="BI3131" s="116">
        <f>IF(N3131="nulová",J3131,0)</f>
        <v>0</v>
      </c>
      <c r="BJ3131" s="13" t="s">
        <v>74</v>
      </c>
      <c r="BK3131" s="116">
        <f>ROUND(I3131*H3131,2)</f>
        <v>5520</v>
      </c>
      <c r="BL3131" s="13" t="s">
        <v>112</v>
      </c>
      <c r="BM3131" s="115" t="s">
        <v>6804</v>
      </c>
    </row>
    <row r="3132" spans="2:65" s="1" customFormat="1" ht="11.25">
      <c r="B3132" s="25"/>
      <c r="D3132" s="117" t="s">
        <v>114</v>
      </c>
      <c r="F3132" s="118" t="s">
        <v>6803</v>
      </c>
      <c r="L3132" s="25"/>
      <c r="M3132" s="119"/>
      <c r="T3132" s="46"/>
      <c r="AT3132" s="13" t="s">
        <v>114</v>
      </c>
      <c r="AU3132" s="13" t="s">
        <v>66</v>
      </c>
    </row>
    <row r="3133" spans="2:65" s="1" customFormat="1" ht="16.5" customHeight="1">
      <c r="B3133" s="104"/>
      <c r="C3133" s="120" t="s">
        <v>6805</v>
      </c>
      <c r="D3133" s="120" t="s">
        <v>5109</v>
      </c>
      <c r="E3133" s="121" t="s">
        <v>6806</v>
      </c>
      <c r="F3133" s="122" t="s">
        <v>6807</v>
      </c>
      <c r="G3133" s="123" t="s">
        <v>110</v>
      </c>
      <c r="H3133" s="124">
        <v>200</v>
      </c>
      <c r="I3133" s="125">
        <v>2.81</v>
      </c>
      <c r="J3133" s="125">
        <f>ROUND(I3133*H3133,2)</f>
        <v>562</v>
      </c>
      <c r="K3133" s="122" t="s">
        <v>111</v>
      </c>
      <c r="L3133" s="126"/>
      <c r="M3133" s="127" t="s">
        <v>3</v>
      </c>
      <c r="N3133" s="128" t="s">
        <v>37</v>
      </c>
      <c r="O3133" s="113">
        <v>0</v>
      </c>
      <c r="P3133" s="113">
        <f>O3133*H3133</f>
        <v>0</v>
      </c>
      <c r="Q3133" s="113">
        <v>5.0000000000000002E-5</v>
      </c>
      <c r="R3133" s="113">
        <f>Q3133*H3133</f>
        <v>0.01</v>
      </c>
      <c r="S3133" s="113">
        <v>0</v>
      </c>
      <c r="T3133" s="114">
        <f>S3133*H3133</f>
        <v>0</v>
      </c>
      <c r="AR3133" s="115" t="s">
        <v>112</v>
      </c>
      <c r="AT3133" s="115" t="s">
        <v>5109</v>
      </c>
      <c r="AU3133" s="115" t="s">
        <v>66</v>
      </c>
      <c r="AY3133" s="13" t="s">
        <v>113</v>
      </c>
      <c r="BE3133" s="116">
        <f>IF(N3133="základní",J3133,0)</f>
        <v>562</v>
      </c>
      <c r="BF3133" s="116">
        <f>IF(N3133="snížená",J3133,0)</f>
        <v>0</v>
      </c>
      <c r="BG3133" s="116">
        <f>IF(N3133="zákl. přenesená",J3133,0)</f>
        <v>0</v>
      </c>
      <c r="BH3133" s="116">
        <f>IF(N3133="sníž. přenesená",J3133,0)</f>
        <v>0</v>
      </c>
      <c r="BI3133" s="116">
        <f>IF(N3133="nulová",J3133,0)</f>
        <v>0</v>
      </c>
      <c r="BJ3133" s="13" t="s">
        <v>74</v>
      </c>
      <c r="BK3133" s="116">
        <f>ROUND(I3133*H3133,2)</f>
        <v>562</v>
      </c>
      <c r="BL3133" s="13" t="s">
        <v>112</v>
      </c>
      <c r="BM3133" s="115" t="s">
        <v>6808</v>
      </c>
    </row>
    <row r="3134" spans="2:65" s="1" customFormat="1" ht="11.25">
      <c r="B3134" s="25"/>
      <c r="D3134" s="117" t="s">
        <v>114</v>
      </c>
      <c r="F3134" s="118" t="s">
        <v>6807</v>
      </c>
      <c r="L3134" s="25"/>
      <c r="M3134" s="119"/>
      <c r="T3134" s="46"/>
      <c r="AT3134" s="13" t="s">
        <v>114</v>
      </c>
      <c r="AU3134" s="13" t="s">
        <v>66</v>
      </c>
    </row>
    <row r="3135" spans="2:65" s="1" customFormat="1" ht="16.5" customHeight="1">
      <c r="B3135" s="104"/>
      <c r="C3135" s="120" t="s">
        <v>3549</v>
      </c>
      <c r="D3135" s="120" t="s">
        <v>5109</v>
      </c>
      <c r="E3135" s="121" t="s">
        <v>6809</v>
      </c>
      <c r="F3135" s="122" t="s">
        <v>6810</v>
      </c>
      <c r="G3135" s="123" t="s">
        <v>110</v>
      </c>
      <c r="H3135" s="124">
        <v>500</v>
      </c>
      <c r="I3135" s="125">
        <v>449</v>
      </c>
      <c r="J3135" s="125">
        <f>ROUND(I3135*H3135,2)</f>
        <v>224500</v>
      </c>
      <c r="K3135" s="122" t="s">
        <v>111</v>
      </c>
      <c r="L3135" s="126"/>
      <c r="M3135" s="127" t="s">
        <v>3</v>
      </c>
      <c r="N3135" s="128" t="s">
        <v>37</v>
      </c>
      <c r="O3135" s="113">
        <v>0</v>
      </c>
      <c r="P3135" s="113">
        <f>O3135*H3135</f>
        <v>0</v>
      </c>
      <c r="Q3135" s="113">
        <v>8.5199999999999998E-3</v>
      </c>
      <c r="R3135" s="113">
        <f>Q3135*H3135</f>
        <v>4.26</v>
      </c>
      <c r="S3135" s="113">
        <v>0</v>
      </c>
      <c r="T3135" s="114">
        <f>S3135*H3135</f>
        <v>0</v>
      </c>
      <c r="AR3135" s="115" t="s">
        <v>112</v>
      </c>
      <c r="AT3135" s="115" t="s">
        <v>5109</v>
      </c>
      <c r="AU3135" s="115" t="s">
        <v>66</v>
      </c>
      <c r="AY3135" s="13" t="s">
        <v>113</v>
      </c>
      <c r="BE3135" s="116">
        <f>IF(N3135="základní",J3135,0)</f>
        <v>224500</v>
      </c>
      <c r="BF3135" s="116">
        <f>IF(N3135="snížená",J3135,0)</f>
        <v>0</v>
      </c>
      <c r="BG3135" s="116">
        <f>IF(N3135="zákl. přenesená",J3135,0)</f>
        <v>0</v>
      </c>
      <c r="BH3135" s="116">
        <f>IF(N3135="sníž. přenesená",J3135,0)</f>
        <v>0</v>
      </c>
      <c r="BI3135" s="116">
        <f>IF(N3135="nulová",J3135,0)</f>
        <v>0</v>
      </c>
      <c r="BJ3135" s="13" t="s">
        <v>74</v>
      </c>
      <c r="BK3135" s="116">
        <f>ROUND(I3135*H3135,2)</f>
        <v>224500</v>
      </c>
      <c r="BL3135" s="13" t="s">
        <v>112</v>
      </c>
      <c r="BM3135" s="115" t="s">
        <v>6811</v>
      </c>
    </row>
    <row r="3136" spans="2:65" s="1" customFormat="1" ht="11.25">
      <c r="B3136" s="25"/>
      <c r="D3136" s="117" t="s">
        <v>114</v>
      </c>
      <c r="F3136" s="118" t="s">
        <v>6810</v>
      </c>
      <c r="L3136" s="25"/>
      <c r="M3136" s="119"/>
      <c r="T3136" s="46"/>
      <c r="AT3136" s="13" t="s">
        <v>114</v>
      </c>
      <c r="AU3136" s="13" t="s">
        <v>66</v>
      </c>
    </row>
    <row r="3137" spans="2:65" s="1" customFormat="1" ht="16.5" customHeight="1">
      <c r="B3137" s="104"/>
      <c r="C3137" s="120" t="s">
        <v>6812</v>
      </c>
      <c r="D3137" s="120" t="s">
        <v>5109</v>
      </c>
      <c r="E3137" s="121" t="s">
        <v>6813</v>
      </c>
      <c r="F3137" s="122" t="s">
        <v>6814</v>
      </c>
      <c r="G3137" s="123" t="s">
        <v>110</v>
      </c>
      <c r="H3137" s="124">
        <v>500</v>
      </c>
      <c r="I3137" s="125">
        <v>373</v>
      </c>
      <c r="J3137" s="125">
        <f>ROUND(I3137*H3137,2)</f>
        <v>186500</v>
      </c>
      <c r="K3137" s="122" t="s">
        <v>111</v>
      </c>
      <c r="L3137" s="126"/>
      <c r="M3137" s="127" t="s">
        <v>3</v>
      </c>
      <c r="N3137" s="128" t="s">
        <v>37</v>
      </c>
      <c r="O3137" s="113">
        <v>0</v>
      </c>
      <c r="P3137" s="113">
        <f>O3137*H3137</f>
        <v>0</v>
      </c>
      <c r="Q3137" s="113">
        <v>7.4200000000000004E-3</v>
      </c>
      <c r="R3137" s="113">
        <f>Q3137*H3137</f>
        <v>3.7100000000000004</v>
      </c>
      <c r="S3137" s="113">
        <v>0</v>
      </c>
      <c r="T3137" s="114">
        <f>S3137*H3137</f>
        <v>0</v>
      </c>
      <c r="AR3137" s="115" t="s">
        <v>112</v>
      </c>
      <c r="AT3137" s="115" t="s">
        <v>5109</v>
      </c>
      <c r="AU3137" s="115" t="s">
        <v>66</v>
      </c>
      <c r="AY3137" s="13" t="s">
        <v>113</v>
      </c>
      <c r="BE3137" s="116">
        <f>IF(N3137="základní",J3137,0)</f>
        <v>186500</v>
      </c>
      <c r="BF3137" s="116">
        <f>IF(N3137="snížená",J3137,0)</f>
        <v>0</v>
      </c>
      <c r="BG3137" s="116">
        <f>IF(N3137="zákl. přenesená",J3137,0)</f>
        <v>0</v>
      </c>
      <c r="BH3137" s="116">
        <f>IF(N3137="sníž. přenesená",J3137,0)</f>
        <v>0</v>
      </c>
      <c r="BI3137" s="116">
        <f>IF(N3137="nulová",J3137,0)</f>
        <v>0</v>
      </c>
      <c r="BJ3137" s="13" t="s">
        <v>74</v>
      </c>
      <c r="BK3137" s="116">
        <f>ROUND(I3137*H3137,2)</f>
        <v>186500</v>
      </c>
      <c r="BL3137" s="13" t="s">
        <v>112</v>
      </c>
      <c r="BM3137" s="115" t="s">
        <v>6815</v>
      </c>
    </row>
    <row r="3138" spans="2:65" s="1" customFormat="1" ht="11.25">
      <c r="B3138" s="25"/>
      <c r="D3138" s="117" t="s">
        <v>114</v>
      </c>
      <c r="F3138" s="118" t="s">
        <v>6814</v>
      </c>
      <c r="L3138" s="25"/>
      <c r="M3138" s="119"/>
      <c r="T3138" s="46"/>
      <c r="AT3138" s="13" t="s">
        <v>114</v>
      </c>
      <c r="AU3138" s="13" t="s">
        <v>66</v>
      </c>
    </row>
    <row r="3139" spans="2:65" s="1" customFormat="1" ht="16.5" customHeight="1">
      <c r="B3139" s="104"/>
      <c r="C3139" s="120" t="s">
        <v>3554</v>
      </c>
      <c r="D3139" s="120" t="s">
        <v>5109</v>
      </c>
      <c r="E3139" s="121" t="s">
        <v>6816</v>
      </c>
      <c r="F3139" s="122" t="s">
        <v>6817</v>
      </c>
      <c r="G3139" s="123" t="s">
        <v>110</v>
      </c>
      <c r="H3139" s="124">
        <v>10</v>
      </c>
      <c r="I3139" s="125">
        <v>810</v>
      </c>
      <c r="J3139" s="125">
        <f>ROUND(I3139*H3139,2)</f>
        <v>8100</v>
      </c>
      <c r="K3139" s="122" t="s">
        <v>111</v>
      </c>
      <c r="L3139" s="126"/>
      <c r="M3139" s="127" t="s">
        <v>3</v>
      </c>
      <c r="N3139" s="128" t="s">
        <v>37</v>
      </c>
      <c r="O3139" s="113">
        <v>0</v>
      </c>
      <c r="P3139" s="113">
        <f>O3139*H3139</f>
        <v>0</v>
      </c>
      <c r="Q3139" s="113">
        <v>1.167E-2</v>
      </c>
      <c r="R3139" s="113">
        <f>Q3139*H3139</f>
        <v>0.1167</v>
      </c>
      <c r="S3139" s="113">
        <v>0</v>
      </c>
      <c r="T3139" s="114">
        <f>S3139*H3139</f>
        <v>0</v>
      </c>
      <c r="AR3139" s="115" t="s">
        <v>112</v>
      </c>
      <c r="AT3139" s="115" t="s">
        <v>5109</v>
      </c>
      <c r="AU3139" s="115" t="s">
        <v>66</v>
      </c>
      <c r="AY3139" s="13" t="s">
        <v>113</v>
      </c>
      <c r="BE3139" s="116">
        <f>IF(N3139="základní",J3139,0)</f>
        <v>8100</v>
      </c>
      <c r="BF3139" s="116">
        <f>IF(N3139="snížená",J3139,0)</f>
        <v>0</v>
      </c>
      <c r="BG3139" s="116">
        <f>IF(N3139="zákl. přenesená",J3139,0)</f>
        <v>0</v>
      </c>
      <c r="BH3139" s="116">
        <f>IF(N3139="sníž. přenesená",J3139,0)</f>
        <v>0</v>
      </c>
      <c r="BI3139" s="116">
        <f>IF(N3139="nulová",J3139,0)</f>
        <v>0</v>
      </c>
      <c r="BJ3139" s="13" t="s">
        <v>74</v>
      </c>
      <c r="BK3139" s="116">
        <f>ROUND(I3139*H3139,2)</f>
        <v>8100</v>
      </c>
      <c r="BL3139" s="13" t="s">
        <v>112</v>
      </c>
      <c r="BM3139" s="115" t="s">
        <v>6818</v>
      </c>
    </row>
    <row r="3140" spans="2:65" s="1" customFormat="1" ht="11.25">
      <c r="B3140" s="25"/>
      <c r="D3140" s="117" t="s">
        <v>114</v>
      </c>
      <c r="F3140" s="118" t="s">
        <v>6817</v>
      </c>
      <c r="L3140" s="25"/>
      <c r="M3140" s="119"/>
      <c r="T3140" s="46"/>
      <c r="AT3140" s="13" t="s">
        <v>114</v>
      </c>
      <c r="AU3140" s="13" t="s">
        <v>66</v>
      </c>
    </row>
    <row r="3141" spans="2:65" s="1" customFormat="1" ht="16.5" customHeight="1">
      <c r="B3141" s="104"/>
      <c r="C3141" s="120" t="s">
        <v>6819</v>
      </c>
      <c r="D3141" s="120" t="s">
        <v>5109</v>
      </c>
      <c r="E3141" s="121" t="s">
        <v>6820</v>
      </c>
      <c r="F3141" s="122" t="s">
        <v>6821</v>
      </c>
      <c r="G3141" s="123" t="s">
        <v>110</v>
      </c>
      <c r="H3141" s="124">
        <v>200</v>
      </c>
      <c r="I3141" s="125">
        <v>421</v>
      </c>
      <c r="J3141" s="125">
        <f>ROUND(I3141*H3141,2)</f>
        <v>84200</v>
      </c>
      <c r="K3141" s="122" t="s">
        <v>111</v>
      </c>
      <c r="L3141" s="126"/>
      <c r="M3141" s="127" t="s">
        <v>3</v>
      </c>
      <c r="N3141" s="128" t="s">
        <v>37</v>
      </c>
      <c r="O3141" s="113">
        <v>0</v>
      </c>
      <c r="P3141" s="113">
        <f>O3141*H3141</f>
        <v>0</v>
      </c>
      <c r="Q3141" s="113">
        <v>8.9099999999999995E-3</v>
      </c>
      <c r="R3141" s="113">
        <f>Q3141*H3141</f>
        <v>1.7819999999999998</v>
      </c>
      <c r="S3141" s="113">
        <v>0</v>
      </c>
      <c r="T3141" s="114">
        <f>S3141*H3141</f>
        <v>0</v>
      </c>
      <c r="AR3141" s="115" t="s">
        <v>112</v>
      </c>
      <c r="AT3141" s="115" t="s">
        <v>5109</v>
      </c>
      <c r="AU3141" s="115" t="s">
        <v>66</v>
      </c>
      <c r="AY3141" s="13" t="s">
        <v>113</v>
      </c>
      <c r="BE3141" s="116">
        <f>IF(N3141="základní",J3141,0)</f>
        <v>84200</v>
      </c>
      <c r="BF3141" s="116">
        <f>IF(N3141="snížená",J3141,0)</f>
        <v>0</v>
      </c>
      <c r="BG3141" s="116">
        <f>IF(N3141="zákl. přenesená",J3141,0)</f>
        <v>0</v>
      </c>
      <c r="BH3141" s="116">
        <f>IF(N3141="sníž. přenesená",J3141,0)</f>
        <v>0</v>
      </c>
      <c r="BI3141" s="116">
        <f>IF(N3141="nulová",J3141,0)</f>
        <v>0</v>
      </c>
      <c r="BJ3141" s="13" t="s">
        <v>74</v>
      </c>
      <c r="BK3141" s="116">
        <f>ROUND(I3141*H3141,2)</f>
        <v>84200</v>
      </c>
      <c r="BL3141" s="13" t="s">
        <v>112</v>
      </c>
      <c r="BM3141" s="115" t="s">
        <v>6822</v>
      </c>
    </row>
    <row r="3142" spans="2:65" s="1" customFormat="1" ht="11.25">
      <c r="B3142" s="25"/>
      <c r="D3142" s="117" t="s">
        <v>114</v>
      </c>
      <c r="F3142" s="118" t="s">
        <v>6821</v>
      </c>
      <c r="L3142" s="25"/>
      <c r="M3142" s="119"/>
      <c r="T3142" s="46"/>
      <c r="AT3142" s="13" t="s">
        <v>114</v>
      </c>
      <c r="AU3142" s="13" t="s">
        <v>66</v>
      </c>
    </row>
    <row r="3143" spans="2:65" s="1" customFormat="1" ht="16.5" customHeight="1">
      <c r="B3143" s="104"/>
      <c r="C3143" s="120" t="s">
        <v>3558</v>
      </c>
      <c r="D3143" s="120" t="s">
        <v>5109</v>
      </c>
      <c r="E3143" s="121" t="s">
        <v>6823</v>
      </c>
      <c r="F3143" s="122" t="s">
        <v>6824</v>
      </c>
      <c r="G3143" s="123" t="s">
        <v>110</v>
      </c>
      <c r="H3143" s="124">
        <v>200</v>
      </c>
      <c r="I3143" s="125">
        <v>308</v>
      </c>
      <c r="J3143" s="125">
        <f>ROUND(I3143*H3143,2)</f>
        <v>61600</v>
      </c>
      <c r="K3143" s="122" t="s">
        <v>111</v>
      </c>
      <c r="L3143" s="126"/>
      <c r="M3143" s="127" t="s">
        <v>3</v>
      </c>
      <c r="N3143" s="128" t="s">
        <v>37</v>
      </c>
      <c r="O3143" s="113">
        <v>0</v>
      </c>
      <c r="P3143" s="113">
        <f>O3143*H3143</f>
        <v>0</v>
      </c>
      <c r="Q3143" s="113">
        <v>7.5700000000000003E-3</v>
      </c>
      <c r="R3143" s="113">
        <f>Q3143*H3143</f>
        <v>1.514</v>
      </c>
      <c r="S3143" s="113">
        <v>0</v>
      </c>
      <c r="T3143" s="114">
        <f>S3143*H3143</f>
        <v>0</v>
      </c>
      <c r="AR3143" s="115" t="s">
        <v>112</v>
      </c>
      <c r="AT3143" s="115" t="s">
        <v>5109</v>
      </c>
      <c r="AU3143" s="115" t="s">
        <v>66</v>
      </c>
      <c r="AY3143" s="13" t="s">
        <v>113</v>
      </c>
      <c r="BE3143" s="116">
        <f>IF(N3143="základní",J3143,0)</f>
        <v>61600</v>
      </c>
      <c r="BF3143" s="116">
        <f>IF(N3143="snížená",J3143,0)</f>
        <v>0</v>
      </c>
      <c r="BG3143" s="116">
        <f>IF(N3143="zákl. přenesená",J3143,0)</f>
        <v>0</v>
      </c>
      <c r="BH3143" s="116">
        <f>IF(N3143="sníž. přenesená",J3143,0)</f>
        <v>0</v>
      </c>
      <c r="BI3143" s="116">
        <f>IF(N3143="nulová",J3143,0)</f>
        <v>0</v>
      </c>
      <c r="BJ3143" s="13" t="s">
        <v>74</v>
      </c>
      <c r="BK3143" s="116">
        <f>ROUND(I3143*H3143,2)</f>
        <v>61600</v>
      </c>
      <c r="BL3143" s="13" t="s">
        <v>112</v>
      </c>
      <c r="BM3143" s="115" t="s">
        <v>6825</v>
      </c>
    </row>
    <row r="3144" spans="2:65" s="1" customFormat="1" ht="11.25">
      <c r="B3144" s="25"/>
      <c r="D3144" s="117" t="s">
        <v>114</v>
      </c>
      <c r="F3144" s="118" t="s">
        <v>6824</v>
      </c>
      <c r="L3144" s="25"/>
      <c r="M3144" s="119"/>
      <c r="T3144" s="46"/>
      <c r="AT3144" s="13" t="s">
        <v>114</v>
      </c>
      <c r="AU3144" s="13" t="s">
        <v>66</v>
      </c>
    </row>
    <row r="3145" spans="2:65" s="1" customFormat="1" ht="16.5" customHeight="1">
      <c r="B3145" s="104"/>
      <c r="C3145" s="120" t="s">
        <v>6826</v>
      </c>
      <c r="D3145" s="120" t="s">
        <v>5109</v>
      </c>
      <c r="E3145" s="121" t="s">
        <v>6827</v>
      </c>
      <c r="F3145" s="122" t="s">
        <v>6828</v>
      </c>
      <c r="G3145" s="123" t="s">
        <v>110</v>
      </c>
      <c r="H3145" s="124">
        <v>2</v>
      </c>
      <c r="I3145" s="125">
        <v>405</v>
      </c>
      <c r="J3145" s="125">
        <f>ROUND(I3145*H3145,2)</f>
        <v>810</v>
      </c>
      <c r="K3145" s="122" t="s">
        <v>111</v>
      </c>
      <c r="L3145" s="126"/>
      <c r="M3145" s="127" t="s">
        <v>3</v>
      </c>
      <c r="N3145" s="128" t="s">
        <v>37</v>
      </c>
      <c r="O3145" s="113">
        <v>0</v>
      </c>
      <c r="P3145" s="113">
        <f>O3145*H3145</f>
        <v>0</v>
      </c>
      <c r="Q3145" s="113">
        <v>1.167E-2</v>
      </c>
      <c r="R3145" s="113">
        <f>Q3145*H3145</f>
        <v>2.334E-2</v>
      </c>
      <c r="S3145" s="113">
        <v>0</v>
      </c>
      <c r="T3145" s="114">
        <f>S3145*H3145</f>
        <v>0</v>
      </c>
      <c r="AR3145" s="115" t="s">
        <v>112</v>
      </c>
      <c r="AT3145" s="115" t="s">
        <v>5109</v>
      </c>
      <c r="AU3145" s="115" t="s">
        <v>66</v>
      </c>
      <c r="AY3145" s="13" t="s">
        <v>113</v>
      </c>
      <c r="BE3145" s="116">
        <f>IF(N3145="základní",J3145,0)</f>
        <v>810</v>
      </c>
      <c r="BF3145" s="116">
        <f>IF(N3145="snížená",J3145,0)</f>
        <v>0</v>
      </c>
      <c r="BG3145" s="116">
        <f>IF(N3145="zákl. přenesená",J3145,0)</f>
        <v>0</v>
      </c>
      <c r="BH3145" s="116">
        <f>IF(N3145="sníž. přenesená",J3145,0)</f>
        <v>0</v>
      </c>
      <c r="BI3145" s="116">
        <f>IF(N3145="nulová",J3145,0)</f>
        <v>0</v>
      </c>
      <c r="BJ3145" s="13" t="s">
        <v>74</v>
      </c>
      <c r="BK3145" s="116">
        <f>ROUND(I3145*H3145,2)</f>
        <v>810</v>
      </c>
      <c r="BL3145" s="13" t="s">
        <v>112</v>
      </c>
      <c r="BM3145" s="115" t="s">
        <v>6829</v>
      </c>
    </row>
    <row r="3146" spans="2:65" s="1" customFormat="1" ht="11.25">
      <c r="B3146" s="25"/>
      <c r="D3146" s="117" t="s">
        <v>114</v>
      </c>
      <c r="F3146" s="118" t="s">
        <v>6828</v>
      </c>
      <c r="L3146" s="25"/>
      <c r="M3146" s="119"/>
      <c r="T3146" s="46"/>
      <c r="AT3146" s="13" t="s">
        <v>114</v>
      </c>
      <c r="AU3146" s="13" t="s">
        <v>66</v>
      </c>
    </row>
    <row r="3147" spans="2:65" s="1" customFormat="1" ht="16.5" customHeight="1">
      <c r="B3147" s="104"/>
      <c r="C3147" s="120" t="s">
        <v>3563</v>
      </c>
      <c r="D3147" s="120" t="s">
        <v>5109</v>
      </c>
      <c r="E3147" s="121" t="s">
        <v>6830</v>
      </c>
      <c r="F3147" s="122" t="s">
        <v>6831</v>
      </c>
      <c r="G3147" s="123" t="s">
        <v>110</v>
      </c>
      <c r="H3147" s="124">
        <v>2000</v>
      </c>
      <c r="I3147" s="125">
        <v>27</v>
      </c>
      <c r="J3147" s="125">
        <f>ROUND(I3147*H3147,2)</f>
        <v>54000</v>
      </c>
      <c r="K3147" s="122" t="s">
        <v>111</v>
      </c>
      <c r="L3147" s="126"/>
      <c r="M3147" s="127" t="s">
        <v>3</v>
      </c>
      <c r="N3147" s="128" t="s">
        <v>37</v>
      </c>
      <c r="O3147" s="113">
        <v>0</v>
      </c>
      <c r="P3147" s="113">
        <f>O3147*H3147</f>
        <v>0</v>
      </c>
      <c r="Q3147" s="113">
        <v>1.8000000000000001E-4</v>
      </c>
      <c r="R3147" s="113">
        <f>Q3147*H3147</f>
        <v>0.36000000000000004</v>
      </c>
      <c r="S3147" s="113">
        <v>0</v>
      </c>
      <c r="T3147" s="114">
        <f>S3147*H3147</f>
        <v>0</v>
      </c>
      <c r="AR3147" s="115" t="s">
        <v>112</v>
      </c>
      <c r="AT3147" s="115" t="s">
        <v>5109</v>
      </c>
      <c r="AU3147" s="115" t="s">
        <v>66</v>
      </c>
      <c r="AY3147" s="13" t="s">
        <v>113</v>
      </c>
      <c r="BE3147" s="116">
        <f>IF(N3147="základní",J3147,0)</f>
        <v>54000</v>
      </c>
      <c r="BF3147" s="116">
        <f>IF(N3147="snížená",J3147,0)</f>
        <v>0</v>
      </c>
      <c r="BG3147" s="116">
        <f>IF(N3147="zákl. přenesená",J3147,0)</f>
        <v>0</v>
      </c>
      <c r="BH3147" s="116">
        <f>IF(N3147="sníž. přenesená",J3147,0)</f>
        <v>0</v>
      </c>
      <c r="BI3147" s="116">
        <f>IF(N3147="nulová",J3147,0)</f>
        <v>0</v>
      </c>
      <c r="BJ3147" s="13" t="s">
        <v>74</v>
      </c>
      <c r="BK3147" s="116">
        <f>ROUND(I3147*H3147,2)</f>
        <v>54000</v>
      </c>
      <c r="BL3147" s="13" t="s">
        <v>112</v>
      </c>
      <c r="BM3147" s="115" t="s">
        <v>6832</v>
      </c>
    </row>
    <row r="3148" spans="2:65" s="1" customFormat="1" ht="11.25">
      <c r="B3148" s="25"/>
      <c r="D3148" s="117" t="s">
        <v>114</v>
      </c>
      <c r="F3148" s="118" t="s">
        <v>6831</v>
      </c>
      <c r="L3148" s="25"/>
      <c r="M3148" s="119"/>
      <c r="T3148" s="46"/>
      <c r="AT3148" s="13" t="s">
        <v>114</v>
      </c>
      <c r="AU3148" s="13" t="s">
        <v>66</v>
      </c>
    </row>
    <row r="3149" spans="2:65" s="1" customFormat="1" ht="16.5" customHeight="1">
      <c r="B3149" s="104"/>
      <c r="C3149" s="120" t="s">
        <v>6833</v>
      </c>
      <c r="D3149" s="120" t="s">
        <v>5109</v>
      </c>
      <c r="E3149" s="121" t="s">
        <v>6834</v>
      </c>
      <c r="F3149" s="122" t="s">
        <v>6835</v>
      </c>
      <c r="G3149" s="123" t="s">
        <v>110</v>
      </c>
      <c r="H3149" s="124">
        <v>1000</v>
      </c>
      <c r="I3149" s="125">
        <v>29</v>
      </c>
      <c r="J3149" s="125">
        <f>ROUND(I3149*H3149,2)</f>
        <v>29000</v>
      </c>
      <c r="K3149" s="122" t="s">
        <v>111</v>
      </c>
      <c r="L3149" s="126"/>
      <c r="M3149" s="127" t="s">
        <v>3</v>
      </c>
      <c r="N3149" s="128" t="s">
        <v>37</v>
      </c>
      <c r="O3149" s="113">
        <v>0</v>
      </c>
      <c r="P3149" s="113">
        <f>O3149*H3149</f>
        <v>0</v>
      </c>
      <c r="Q3149" s="113">
        <v>2.1000000000000001E-4</v>
      </c>
      <c r="R3149" s="113">
        <f>Q3149*H3149</f>
        <v>0.21000000000000002</v>
      </c>
      <c r="S3149" s="113">
        <v>0</v>
      </c>
      <c r="T3149" s="114">
        <f>S3149*H3149</f>
        <v>0</v>
      </c>
      <c r="AR3149" s="115" t="s">
        <v>112</v>
      </c>
      <c r="AT3149" s="115" t="s">
        <v>5109</v>
      </c>
      <c r="AU3149" s="115" t="s">
        <v>66</v>
      </c>
      <c r="AY3149" s="13" t="s">
        <v>113</v>
      </c>
      <c r="BE3149" s="116">
        <f>IF(N3149="základní",J3149,0)</f>
        <v>29000</v>
      </c>
      <c r="BF3149" s="116">
        <f>IF(N3149="snížená",J3149,0)</f>
        <v>0</v>
      </c>
      <c r="BG3149" s="116">
        <f>IF(N3149="zákl. přenesená",J3149,0)</f>
        <v>0</v>
      </c>
      <c r="BH3149" s="116">
        <f>IF(N3149="sníž. přenesená",J3149,0)</f>
        <v>0</v>
      </c>
      <c r="BI3149" s="116">
        <f>IF(N3149="nulová",J3149,0)</f>
        <v>0</v>
      </c>
      <c r="BJ3149" s="13" t="s">
        <v>74</v>
      </c>
      <c r="BK3149" s="116">
        <f>ROUND(I3149*H3149,2)</f>
        <v>29000</v>
      </c>
      <c r="BL3149" s="13" t="s">
        <v>112</v>
      </c>
      <c r="BM3149" s="115" t="s">
        <v>6836</v>
      </c>
    </row>
    <row r="3150" spans="2:65" s="1" customFormat="1" ht="11.25">
      <c r="B3150" s="25"/>
      <c r="D3150" s="117" t="s">
        <v>114</v>
      </c>
      <c r="F3150" s="118" t="s">
        <v>6835</v>
      </c>
      <c r="L3150" s="25"/>
      <c r="M3150" s="119"/>
      <c r="T3150" s="46"/>
      <c r="AT3150" s="13" t="s">
        <v>114</v>
      </c>
      <c r="AU3150" s="13" t="s">
        <v>66</v>
      </c>
    </row>
    <row r="3151" spans="2:65" s="1" customFormat="1" ht="16.5" customHeight="1">
      <c r="B3151" s="104"/>
      <c r="C3151" s="120" t="s">
        <v>3567</v>
      </c>
      <c r="D3151" s="120" t="s">
        <v>5109</v>
      </c>
      <c r="E3151" s="121" t="s">
        <v>6837</v>
      </c>
      <c r="F3151" s="122" t="s">
        <v>6838</v>
      </c>
      <c r="G3151" s="123" t="s">
        <v>110</v>
      </c>
      <c r="H3151" s="124">
        <v>2</v>
      </c>
      <c r="I3151" s="125">
        <v>39.9</v>
      </c>
      <c r="J3151" s="125">
        <f>ROUND(I3151*H3151,2)</f>
        <v>79.8</v>
      </c>
      <c r="K3151" s="122" t="s">
        <v>111</v>
      </c>
      <c r="L3151" s="126"/>
      <c r="M3151" s="127" t="s">
        <v>3</v>
      </c>
      <c r="N3151" s="128" t="s">
        <v>37</v>
      </c>
      <c r="O3151" s="113">
        <v>0</v>
      </c>
      <c r="P3151" s="113">
        <f>O3151*H3151</f>
        <v>0</v>
      </c>
      <c r="Q3151" s="113">
        <v>1.8000000000000001E-4</v>
      </c>
      <c r="R3151" s="113">
        <f>Q3151*H3151</f>
        <v>3.6000000000000002E-4</v>
      </c>
      <c r="S3151" s="113">
        <v>0</v>
      </c>
      <c r="T3151" s="114">
        <f>S3151*H3151</f>
        <v>0</v>
      </c>
      <c r="AR3151" s="115" t="s">
        <v>112</v>
      </c>
      <c r="AT3151" s="115" t="s">
        <v>5109</v>
      </c>
      <c r="AU3151" s="115" t="s">
        <v>66</v>
      </c>
      <c r="AY3151" s="13" t="s">
        <v>113</v>
      </c>
      <c r="BE3151" s="116">
        <f>IF(N3151="základní",J3151,0)</f>
        <v>79.8</v>
      </c>
      <c r="BF3151" s="116">
        <f>IF(N3151="snížená",J3151,0)</f>
        <v>0</v>
      </c>
      <c r="BG3151" s="116">
        <f>IF(N3151="zákl. přenesená",J3151,0)</f>
        <v>0</v>
      </c>
      <c r="BH3151" s="116">
        <f>IF(N3151="sníž. přenesená",J3151,0)</f>
        <v>0</v>
      </c>
      <c r="BI3151" s="116">
        <f>IF(N3151="nulová",J3151,0)</f>
        <v>0</v>
      </c>
      <c r="BJ3151" s="13" t="s">
        <v>74</v>
      </c>
      <c r="BK3151" s="116">
        <f>ROUND(I3151*H3151,2)</f>
        <v>79.8</v>
      </c>
      <c r="BL3151" s="13" t="s">
        <v>112</v>
      </c>
      <c r="BM3151" s="115" t="s">
        <v>6839</v>
      </c>
    </row>
    <row r="3152" spans="2:65" s="1" customFormat="1" ht="11.25">
      <c r="B3152" s="25"/>
      <c r="D3152" s="117" t="s">
        <v>114</v>
      </c>
      <c r="F3152" s="118" t="s">
        <v>6838</v>
      </c>
      <c r="L3152" s="25"/>
      <c r="M3152" s="119"/>
      <c r="T3152" s="46"/>
      <c r="AT3152" s="13" t="s">
        <v>114</v>
      </c>
      <c r="AU3152" s="13" t="s">
        <v>66</v>
      </c>
    </row>
    <row r="3153" spans="2:65" s="1" customFormat="1" ht="16.5" customHeight="1">
      <c r="B3153" s="104"/>
      <c r="C3153" s="120" t="s">
        <v>6840</v>
      </c>
      <c r="D3153" s="120" t="s">
        <v>5109</v>
      </c>
      <c r="E3153" s="121" t="s">
        <v>6841</v>
      </c>
      <c r="F3153" s="122" t="s">
        <v>6842</v>
      </c>
      <c r="G3153" s="123" t="s">
        <v>110</v>
      </c>
      <c r="H3153" s="124">
        <v>2</v>
      </c>
      <c r="I3153" s="125">
        <v>9.6999999999999993</v>
      </c>
      <c r="J3153" s="125">
        <f>ROUND(I3153*H3153,2)</f>
        <v>19.399999999999999</v>
      </c>
      <c r="K3153" s="122" t="s">
        <v>111</v>
      </c>
      <c r="L3153" s="126"/>
      <c r="M3153" s="127" t="s">
        <v>3</v>
      </c>
      <c r="N3153" s="128" t="s">
        <v>37</v>
      </c>
      <c r="O3153" s="113">
        <v>0</v>
      </c>
      <c r="P3153" s="113">
        <f>O3153*H3153</f>
        <v>0</v>
      </c>
      <c r="Q3153" s="113">
        <v>8.0000000000000007E-5</v>
      </c>
      <c r="R3153" s="113">
        <f>Q3153*H3153</f>
        <v>1.6000000000000001E-4</v>
      </c>
      <c r="S3153" s="113">
        <v>0</v>
      </c>
      <c r="T3153" s="114">
        <f>S3153*H3153</f>
        <v>0</v>
      </c>
      <c r="AR3153" s="115" t="s">
        <v>112</v>
      </c>
      <c r="AT3153" s="115" t="s">
        <v>5109</v>
      </c>
      <c r="AU3153" s="115" t="s">
        <v>66</v>
      </c>
      <c r="AY3153" s="13" t="s">
        <v>113</v>
      </c>
      <c r="BE3153" s="116">
        <f>IF(N3153="základní",J3153,0)</f>
        <v>19.399999999999999</v>
      </c>
      <c r="BF3153" s="116">
        <f>IF(N3153="snížená",J3153,0)</f>
        <v>0</v>
      </c>
      <c r="BG3153" s="116">
        <f>IF(N3153="zákl. přenesená",J3153,0)</f>
        <v>0</v>
      </c>
      <c r="BH3153" s="116">
        <f>IF(N3153="sníž. přenesená",J3153,0)</f>
        <v>0</v>
      </c>
      <c r="BI3153" s="116">
        <f>IF(N3153="nulová",J3153,0)</f>
        <v>0</v>
      </c>
      <c r="BJ3153" s="13" t="s">
        <v>74</v>
      </c>
      <c r="BK3153" s="116">
        <f>ROUND(I3153*H3153,2)</f>
        <v>19.399999999999999</v>
      </c>
      <c r="BL3153" s="13" t="s">
        <v>112</v>
      </c>
      <c r="BM3153" s="115" t="s">
        <v>6843</v>
      </c>
    </row>
    <row r="3154" spans="2:65" s="1" customFormat="1" ht="11.25">
      <c r="B3154" s="25"/>
      <c r="D3154" s="117" t="s">
        <v>114</v>
      </c>
      <c r="F3154" s="118" t="s">
        <v>6842</v>
      </c>
      <c r="L3154" s="25"/>
      <c r="M3154" s="119"/>
      <c r="T3154" s="46"/>
      <c r="AT3154" s="13" t="s">
        <v>114</v>
      </c>
      <c r="AU3154" s="13" t="s">
        <v>66</v>
      </c>
    </row>
    <row r="3155" spans="2:65" s="1" customFormat="1" ht="16.5" customHeight="1">
      <c r="B3155" s="104"/>
      <c r="C3155" s="120" t="s">
        <v>3572</v>
      </c>
      <c r="D3155" s="120" t="s">
        <v>5109</v>
      </c>
      <c r="E3155" s="121" t="s">
        <v>6844</v>
      </c>
      <c r="F3155" s="122" t="s">
        <v>6845</v>
      </c>
      <c r="G3155" s="123" t="s">
        <v>110</v>
      </c>
      <c r="H3155" s="124">
        <v>2</v>
      </c>
      <c r="I3155" s="125">
        <v>7.5</v>
      </c>
      <c r="J3155" s="125">
        <f>ROUND(I3155*H3155,2)</f>
        <v>15</v>
      </c>
      <c r="K3155" s="122" t="s">
        <v>111</v>
      </c>
      <c r="L3155" s="126"/>
      <c r="M3155" s="127" t="s">
        <v>3</v>
      </c>
      <c r="N3155" s="128" t="s">
        <v>37</v>
      </c>
      <c r="O3155" s="113">
        <v>0</v>
      </c>
      <c r="P3155" s="113">
        <f>O3155*H3155</f>
        <v>0</v>
      </c>
      <c r="Q3155" s="113">
        <v>9.0000000000000006E-5</v>
      </c>
      <c r="R3155" s="113">
        <f>Q3155*H3155</f>
        <v>1.8000000000000001E-4</v>
      </c>
      <c r="S3155" s="113">
        <v>0</v>
      </c>
      <c r="T3155" s="114">
        <f>S3155*H3155</f>
        <v>0</v>
      </c>
      <c r="AR3155" s="115" t="s">
        <v>112</v>
      </c>
      <c r="AT3155" s="115" t="s">
        <v>5109</v>
      </c>
      <c r="AU3155" s="115" t="s">
        <v>66</v>
      </c>
      <c r="AY3155" s="13" t="s">
        <v>113</v>
      </c>
      <c r="BE3155" s="116">
        <f>IF(N3155="základní",J3155,0)</f>
        <v>15</v>
      </c>
      <c r="BF3155" s="116">
        <f>IF(N3155="snížená",J3155,0)</f>
        <v>0</v>
      </c>
      <c r="BG3155" s="116">
        <f>IF(N3155="zákl. přenesená",J3155,0)</f>
        <v>0</v>
      </c>
      <c r="BH3155" s="116">
        <f>IF(N3155="sníž. přenesená",J3155,0)</f>
        <v>0</v>
      </c>
      <c r="BI3155" s="116">
        <f>IF(N3155="nulová",J3155,0)</f>
        <v>0</v>
      </c>
      <c r="BJ3155" s="13" t="s">
        <v>74</v>
      </c>
      <c r="BK3155" s="116">
        <f>ROUND(I3155*H3155,2)</f>
        <v>15</v>
      </c>
      <c r="BL3155" s="13" t="s">
        <v>112</v>
      </c>
      <c r="BM3155" s="115" t="s">
        <v>6846</v>
      </c>
    </row>
    <row r="3156" spans="2:65" s="1" customFormat="1" ht="11.25">
      <c r="B3156" s="25"/>
      <c r="D3156" s="117" t="s">
        <v>114</v>
      </c>
      <c r="F3156" s="118" t="s">
        <v>6845</v>
      </c>
      <c r="L3156" s="25"/>
      <c r="M3156" s="119"/>
      <c r="T3156" s="46"/>
      <c r="AT3156" s="13" t="s">
        <v>114</v>
      </c>
      <c r="AU3156" s="13" t="s">
        <v>66</v>
      </c>
    </row>
    <row r="3157" spans="2:65" s="1" customFormat="1" ht="16.5" customHeight="1">
      <c r="B3157" s="104"/>
      <c r="C3157" s="120" t="s">
        <v>6847</v>
      </c>
      <c r="D3157" s="120" t="s">
        <v>5109</v>
      </c>
      <c r="E3157" s="121" t="s">
        <v>6848</v>
      </c>
      <c r="F3157" s="122" t="s">
        <v>6849</v>
      </c>
      <c r="G3157" s="123" t="s">
        <v>110</v>
      </c>
      <c r="H3157" s="124">
        <v>2</v>
      </c>
      <c r="I3157" s="125">
        <v>19</v>
      </c>
      <c r="J3157" s="125">
        <f>ROUND(I3157*H3157,2)</f>
        <v>38</v>
      </c>
      <c r="K3157" s="122" t="s">
        <v>111</v>
      </c>
      <c r="L3157" s="126"/>
      <c r="M3157" s="127" t="s">
        <v>3</v>
      </c>
      <c r="N3157" s="128" t="s">
        <v>37</v>
      </c>
      <c r="O3157" s="113">
        <v>0</v>
      </c>
      <c r="P3157" s="113">
        <f>O3157*H3157</f>
        <v>0</v>
      </c>
      <c r="Q3157" s="113">
        <v>8.0000000000000007E-5</v>
      </c>
      <c r="R3157" s="113">
        <f>Q3157*H3157</f>
        <v>1.6000000000000001E-4</v>
      </c>
      <c r="S3157" s="113">
        <v>0</v>
      </c>
      <c r="T3157" s="114">
        <f>S3157*H3157</f>
        <v>0</v>
      </c>
      <c r="AR3157" s="115" t="s">
        <v>112</v>
      </c>
      <c r="AT3157" s="115" t="s">
        <v>5109</v>
      </c>
      <c r="AU3157" s="115" t="s">
        <v>66</v>
      </c>
      <c r="AY3157" s="13" t="s">
        <v>113</v>
      </c>
      <c r="BE3157" s="116">
        <f>IF(N3157="základní",J3157,0)</f>
        <v>38</v>
      </c>
      <c r="BF3157" s="116">
        <f>IF(N3157="snížená",J3157,0)</f>
        <v>0</v>
      </c>
      <c r="BG3157" s="116">
        <f>IF(N3157="zákl. přenesená",J3157,0)</f>
        <v>0</v>
      </c>
      <c r="BH3157" s="116">
        <f>IF(N3157="sníž. přenesená",J3157,0)</f>
        <v>0</v>
      </c>
      <c r="BI3157" s="116">
        <f>IF(N3157="nulová",J3157,0)</f>
        <v>0</v>
      </c>
      <c r="BJ3157" s="13" t="s">
        <v>74</v>
      </c>
      <c r="BK3157" s="116">
        <f>ROUND(I3157*H3157,2)</f>
        <v>38</v>
      </c>
      <c r="BL3157" s="13" t="s">
        <v>112</v>
      </c>
      <c r="BM3157" s="115" t="s">
        <v>6850</v>
      </c>
    </row>
    <row r="3158" spans="2:65" s="1" customFormat="1" ht="11.25">
      <c r="B3158" s="25"/>
      <c r="D3158" s="117" t="s">
        <v>114</v>
      </c>
      <c r="F3158" s="118" t="s">
        <v>6849</v>
      </c>
      <c r="L3158" s="25"/>
      <c r="M3158" s="119"/>
      <c r="T3158" s="46"/>
      <c r="AT3158" s="13" t="s">
        <v>114</v>
      </c>
      <c r="AU3158" s="13" t="s">
        <v>66</v>
      </c>
    </row>
    <row r="3159" spans="2:65" s="1" customFormat="1" ht="16.5" customHeight="1">
      <c r="B3159" s="104"/>
      <c r="C3159" s="120" t="s">
        <v>3576</v>
      </c>
      <c r="D3159" s="120" t="s">
        <v>5109</v>
      </c>
      <c r="E3159" s="121" t="s">
        <v>6851</v>
      </c>
      <c r="F3159" s="122" t="s">
        <v>6852</v>
      </c>
      <c r="G3159" s="123" t="s">
        <v>135</v>
      </c>
      <c r="H3159" s="124">
        <v>2</v>
      </c>
      <c r="I3159" s="125">
        <v>127</v>
      </c>
      <c r="J3159" s="125">
        <f>ROUND(I3159*H3159,2)</f>
        <v>254</v>
      </c>
      <c r="K3159" s="122" t="s">
        <v>111</v>
      </c>
      <c r="L3159" s="126"/>
      <c r="M3159" s="127" t="s">
        <v>3</v>
      </c>
      <c r="N3159" s="128" t="s">
        <v>37</v>
      </c>
      <c r="O3159" s="113">
        <v>0</v>
      </c>
      <c r="P3159" s="113">
        <f>O3159*H3159</f>
        <v>0</v>
      </c>
      <c r="Q3159" s="113">
        <v>1E-3</v>
      </c>
      <c r="R3159" s="113">
        <f>Q3159*H3159</f>
        <v>2E-3</v>
      </c>
      <c r="S3159" s="113">
        <v>0</v>
      </c>
      <c r="T3159" s="114">
        <f>S3159*H3159</f>
        <v>0</v>
      </c>
      <c r="AR3159" s="115" t="s">
        <v>112</v>
      </c>
      <c r="AT3159" s="115" t="s">
        <v>5109</v>
      </c>
      <c r="AU3159" s="115" t="s">
        <v>66</v>
      </c>
      <c r="AY3159" s="13" t="s">
        <v>113</v>
      </c>
      <c r="BE3159" s="116">
        <f>IF(N3159="základní",J3159,0)</f>
        <v>254</v>
      </c>
      <c r="BF3159" s="116">
        <f>IF(N3159="snížená",J3159,0)</f>
        <v>0</v>
      </c>
      <c r="BG3159" s="116">
        <f>IF(N3159="zákl. přenesená",J3159,0)</f>
        <v>0</v>
      </c>
      <c r="BH3159" s="116">
        <f>IF(N3159="sníž. přenesená",J3159,0)</f>
        <v>0</v>
      </c>
      <c r="BI3159" s="116">
        <f>IF(N3159="nulová",J3159,0)</f>
        <v>0</v>
      </c>
      <c r="BJ3159" s="13" t="s">
        <v>74</v>
      </c>
      <c r="BK3159" s="116">
        <f>ROUND(I3159*H3159,2)</f>
        <v>254</v>
      </c>
      <c r="BL3159" s="13" t="s">
        <v>112</v>
      </c>
      <c r="BM3159" s="115" t="s">
        <v>6853</v>
      </c>
    </row>
    <row r="3160" spans="2:65" s="1" customFormat="1" ht="11.25">
      <c r="B3160" s="25"/>
      <c r="D3160" s="117" t="s">
        <v>114</v>
      </c>
      <c r="F3160" s="118" t="s">
        <v>6852</v>
      </c>
      <c r="L3160" s="25"/>
      <c r="M3160" s="119"/>
      <c r="T3160" s="46"/>
      <c r="AT3160" s="13" t="s">
        <v>114</v>
      </c>
      <c r="AU3160" s="13" t="s">
        <v>66</v>
      </c>
    </row>
    <row r="3161" spans="2:65" s="1" customFormat="1" ht="16.5" customHeight="1">
      <c r="B3161" s="104"/>
      <c r="C3161" s="120" t="s">
        <v>6854</v>
      </c>
      <c r="D3161" s="120" t="s">
        <v>5109</v>
      </c>
      <c r="E3161" s="121" t="s">
        <v>6855</v>
      </c>
      <c r="F3161" s="122" t="s">
        <v>6856</v>
      </c>
      <c r="G3161" s="123" t="s">
        <v>110</v>
      </c>
      <c r="H3161" s="124">
        <v>2</v>
      </c>
      <c r="I3161" s="125">
        <v>29</v>
      </c>
      <c r="J3161" s="125">
        <f>ROUND(I3161*H3161,2)</f>
        <v>58</v>
      </c>
      <c r="K3161" s="122" t="s">
        <v>111</v>
      </c>
      <c r="L3161" s="126"/>
      <c r="M3161" s="127" t="s">
        <v>3</v>
      </c>
      <c r="N3161" s="128" t="s">
        <v>37</v>
      </c>
      <c r="O3161" s="113">
        <v>0</v>
      </c>
      <c r="P3161" s="113">
        <f>O3161*H3161</f>
        <v>0</v>
      </c>
      <c r="Q3161" s="113">
        <v>1.6000000000000001E-4</v>
      </c>
      <c r="R3161" s="113">
        <f>Q3161*H3161</f>
        <v>3.2000000000000003E-4</v>
      </c>
      <c r="S3161" s="113">
        <v>0</v>
      </c>
      <c r="T3161" s="114">
        <f>S3161*H3161</f>
        <v>0</v>
      </c>
      <c r="AR3161" s="115" t="s">
        <v>112</v>
      </c>
      <c r="AT3161" s="115" t="s">
        <v>5109</v>
      </c>
      <c r="AU3161" s="115" t="s">
        <v>66</v>
      </c>
      <c r="AY3161" s="13" t="s">
        <v>113</v>
      </c>
      <c r="BE3161" s="116">
        <f>IF(N3161="základní",J3161,0)</f>
        <v>58</v>
      </c>
      <c r="BF3161" s="116">
        <f>IF(N3161="snížená",J3161,0)</f>
        <v>0</v>
      </c>
      <c r="BG3161" s="116">
        <f>IF(N3161="zákl. přenesená",J3161,0)</f>
        <v>0</v>
      </c>
      <c r="BH3161" s="116">
        <f>IF(N3161="sníž. přenesená",J3161,0)</f>
        <v>0</v>
      </c>
      <c r="BI3161" s="116">
        <f>IF(N3161="nulová",J3161,0)</f>
        <v>0</v>
      </c>
      <c r="BJ3161" s="13" t="s">
        <v>74</v>
      </c>
      <c r="BK3161" s="116">
        <f>ROUND(I3161*H3161,2)</f>
        <v>58</v>
      </c>
      <c r="BL3161" s="13" t="s">
        <v>112</v>
      </c>
      <c r="BM3161" s="115" t="s">
        <v>6857</v>
      </c>
    </row>
    <row r="3162" spans="2:65" s="1" customFormat="1" ht="11.25">
      <c r="B3162" s="25"/>
      <c r="D3162" s="117" t="s">
        <v>114</v>
      </c>
      <c r="F3162" s="118" t="s">
        <v>6856</v>
      </c>
      <c r="L3162" s="25"/>
      <c r="M3162" s="119"/>
      <c r="T3162" s="46"/>
      <c r="AT3162" s="13" t="s">
        <v>114</v>
      </c>
      <c r="AU3162" s="13" t="s">
        <v>66</v>
      </c>
    </row>
    <row r="3163" spans="2:65" s="1" customFormat="1" ht="16.5" customHeight="1">
      <c r="B3163" s="104"/>
      <c r="C3163" s="120" t="s">
        <v>3581</v>
      </c>
      <c r="D3163" s="120" t="s">
        <v>5109</v>
      </c>
      <c r="E3163" s="121" t="s">
        <v>6858</v>
      </c>
      <c r="F3163" s="122" t="s">
        <v>6859</v>
      </c>
      <c r="G3163" s="123" t="s">
        <v>110</v>
      </c>
      <c r="H3163" s="124">
        <v>30</v>
      </c>
      <c r="I3163" s="125">
        <v>1260</v>
      </c>
      <c r="J3163" s="125">
        <f>ROUND(I3163*H3163,2)</f>
        <v>37800</v>
      </c>
      <c r="K3163" s="122" t="s">
        <v>111</v>
      </c>
      <c r="L3163" s="126"/>
      <c r="M3163" s="127" t="s">
        <v>3</v>
      </c>
      <c r="N3163" s="128" t="s">
        <v>37</v>
      </c>
      <c r="O3163" s="113">
        <v>0</v>
      </c>
      <c r="P3163" s="113">
        <f>O3163*H3163</f>
        <v>0</v>
      </c>
      <c r="Q3163" s="113">
        <v>1.004E-2</v>
      </c>
      <c r="R3163" s="113">
        <f>Q3163*H3163</f>
        <v>0.30120000000000002</v>
      </c>
      <c r="S3163" s="113">
        <v>0</v>
      </c>
      <c r="T3163" s="114">
        <f>S3163*H3163</f>
        <v>0</v>
      </c>
      <c r="AR3163" s="115" t="s">
        <v>112</v>
      </c>
      <c r="AT3163" s="115" t="s">
        <v>5109</v>
      </c>
      <c r="AU3163" s="115" t="s">
        <v>66</v>
      </c>
      <c r="AY3163" s="13" t="s">
        <v>113</v>
      </c>
      <c r="BE3163" s="116">
        <f>IF(N3163="základní",J3163,0)</f>
        <v>37800</v>
      </c>
      <c r="BF3163" s="116">
        <f>IF(N3163="snížená",J3163,0)</f>
        <v>0</v>
      </c>
      <c r="BG3163" s="116">
        <f>IF(N3163="zákl. přenesená",J3163,0)</f>
        <v>0</v>
      </c>
      <c r="BH3163" s="116">
        <f>IF(N3163="sníž. přenesená",J3163,0)</f>
        <v>0</v>
      </c>
      <c r="BI3163" s="116">
        <f>IF(N3163="nulová",J3163,0)</f>
        <v>0</v>
      </c>
      <c r="BJ3163" s="13" t="s">
        <v>74</v>
      </c>
      <c r="BK3163" s="116">
        <f>ROUND(I3163*H3163,2)</f>
        <v>37800</v>
      </c>
      <c r="BL3163" s="13" t="s">
        <v>112</v>
      </c>
      <c r="BM3163" s="115" t="s">
        <v>6860</v>
      </c>
    </row>
    <row r="3164" spans="2:65" s="1" customFormat="1" ht="11.25">
      <c r="B3164" s="25"/>
      <c r="D3164" s="117" t="s">
        <v>114</v>
      </c>
      <c r="F3164" s="118" t="s">
        <v>6859</v>
      </c>
      <c r="L3164" s="25"/>
      <c r="M3164" s="119"/>
      <c r="T3164" s="46"/>
      <c r="AT3164" s="13" t="s">
        <v>114</v>
      </c>
      <c r="AU3164" s="13" t="s">
        <v>66</v>
      </c>
    </row>
    <row r="3165" spans="2:65" s="1" customFormat="1" ht="16.5" customHeight="1">
      <c r="B3165" s="104"/>
      <c r="C3165" s="120" t="s">
        <v>6861</v>
      </c>
      <c r="D3165" s="120" t="s">
        <v>5109</v>
      </c>
      <c r="E3165" s="121" t="s">
        <v>6862</v>
      </c>
      <c r="F3165" s="122" t="s">
        <v>6863</v>
      </c>
      <c r="G3165" s="123" t="s">
        <v>110</v>
      </c>
      <c r="H3165" s="124">
        <v>150</v>
      </c>
      <c r="I3165" s="125">
        <v>1260</v>
      </c>
      <c r="J3165" s="125">
        <f>ROUND(I3165*H3165,2)</f>
        <v>189000</v>
      </c>
      <c r="K3165" s="122" t="s">
        <v>111</v>
      </c>
      <c r="L3165" s="126"/>
      <c r="M3165" s="127" t="s">
        <v>3</v>
      </c>
      <c r="N3165" s="128" t="s">
        <v>37</v>
      </c>
      <c r="O3165" s="113">
        <v>0</v>
      </c>
      <c r="P3165" s="113">
        <f>O3165*H3165</f>
        <v>0</v>
      </c>
      <c r="Q3165" s="113">
        <v>1.0059999999999999E-2</v>
      </c>
      <c r="R3165" s="113">
        <f>Q3165*H3165</f>
        <v>1.5089999999999999</v>
      </c>
      <c r="S3165" s="113">
        <v>0</v>
      </c>
      <c r="T3165" s="114">
        <f>S3165*H3165</f>
        <v>0</v>
      </c>
      <c r="AR3165" s="115" t="s">
        <v>112</v>
      </c>
      <c r="AT3165" s="115" t="s">
        <v>5109</v>
      </c>
      <c r="AU3165" s="115" t="s">
        <v>66</v>
      </c>
      <c r="AY3165" s="13" t="s">
        <v>113</v>
      </c>
      <c r="BE3165" s="116">
        <f>IF(N3165="základní",J3165,0)</f>
        <v>189000</v>
      </c>
      <c r="BF3165" s="116">
        <f>IF(N3165="snížená",J3165,0)</f>
        <v>0</v>
      </c>
      <c r="BG3165" s="116">
        <f>IF(N3165="zákl. přenesená",J3165,0)</f>
        <v>0</v>
      </c>
      <c r="BH3165" s="116">
        <f>IF(N3165="sníž. přenesená",J3165,0)</f>
        <v>0</v>
      </c>
      <c r="BI3165" s="116">
        <f>IF(N3165="nulová",J3165,0)</f>
        <v>0</v>
      </c>
      <c r="BJ3165" s="13" t="s">
        <v>74</v>
      </c>
      <c r="BK3165" s="116">
        <f>ROUND(I3165*H3165,2)</f>
        <v>189000</v>
      </c>
      <c r="BL3165" s="13" t="s">
        <v>112</v>
      </c>
      <c r="BM3165" s="115" t="s">
        <v>6864</v>
      </c>
    </row>
    <row r="3166" spans="2:65" s="1" customFormat="1" ht="11.25">
      <c r="B3166" s="25"/>
      <c r="D3166" s="117" t="s">
        <v>114</v>
      </c>
      <c r="F3166" s="118" t="s">
        <v>6863</v>
      </c>
      <c r="L3166" s="25"/>
      <c r="M3166" s="119"/>
      <c r="T3166" s="46"/>
      <c r="AT3166" s="13" t="s">
        <v>114</v>
      </c>
      <c r="AU3166" s="13" t="s">
        <v>66</v>
      </c>
    </row>
    <row r="3167" spans="2:65" s="1" customFormat="1" ht="16.5" customHeight="1">
      <c r="B3167" s="104"/>
      <c r="C3167" s="120" t="s">
        <v>3585</v>
      </c>
      <c r="D3167" s="120" t="s">
        <v>5109</v>
      </c>
      <c r="E3167" s="121" t="s">
        <v>6865</v>
      </c>
      <c r="F3167" s="122" t="s">
        <v>6866</v>
      </c>
      <c r="G3167" s="123" t="s">
        <v>110</v>
      </c>
      <c r="H3167" s="124">
        <v>20</v>
      </c>
      <c r="I3167" s="125">
        <v>1260</v>
      </c>
      <c r="J3167" s="125">
        <f>ROUND(I3167*H3167,2)</f>
        <v>25200</v>
      </c>
      <c r="K3167" s="122" t="s">
        <v>111</v>
      </c>
      <c r="L3167" s="126"/>
      <c r="M3167" s="127" t="s">
        <v>3</v>
      </c>
      <c r="N3167" s="128" t="s">
        <v>37</v>
      </c>
      <c r="O3167" s="113">
        <v>0</v>
      </c>
      <c r="P3167" s="113">
        <f>O3167*H3167</f>
        <v>0</v>
      </c>
      <c r="Q3167" s="113">
        <v>1.0030000000000001E-2</v>
      </c>
      <c r="R3167" s="113">
        <f>Q3167*H3167</f>
        <v>0.2006</v>
      </c>
      <c r="S3167" s="113">
        <v>0</v>
      </c>
      <c r="T3167" s="114">
        <f>S3167*H3167</f>
        <v>0</v>
      </c>
      <c r="AR3167" s="115" t="s">
        <v>112</v>
      </c>
      <c r="AT3167" s="115" t="s">
        <v>5109</v>
      </c>
      <c r="AU3167" s="115" t="s">
        <v>66</v>
      </c>
      <c r="AY3167" s="13" t="s">
        <v>113</v>
      </c>
      <c r="BE3167" s="116">
        <f>IF(N3167="základní",J3167,0)</f>
        <v>25200</v>
      </c>
      <c r="BF3167" s="116">
        <f>IF(N3167="snížená",J3167,0)</f>
        <v>0</v>
      </c>
      <c r="BG3167" s="116">
        <f>IF(N3167="zákl. přenesená",J3167,0)</f>
        <v>0</v>
      </c>
      <c r="BH3167" s="116">
        <f>IF(N3167="sníž. přenesená",J3167,0)</f>
        <v>0</v>
      </c>
      <c r="BI3167" s="116">
        <f>IF(N3167="nulová",J3167,0)</f>
        <v>0</v>
      </c>
      <c r="BJ3167" s="13" t="s">
        <v>74</v>
      </c>
      <c r="BK3167" s="116">
        <f>ROUND(I3167*H3167,2)</f>
        <v>25200</v>
      </c>
      <c r="BL3167" s="13" t="s">
        <v>112</v>
      </c>
      <c r="BM3167" s="115" t="s">
        <v>6867</v>
      </c>
    </row>
    <row r="3168" spans="2:65" s="1" customFormat="1" ht="11.25">
      <c r="B3168" s="25"/>
      <c r="D3168" s="117" t="s">
        <v>114</v>
      </c>
      <c r="F3168" s="118" t="s">
        <v>6866</v>
      </c>
      <c r="L3168" s="25"/>
      <c r="M3168" s="119"/>
      <c r="T3168" s="46"/>
      <c r="AT3168" s="13" t="s">
        <v>114</v>
      </c>
      <c r="AU3168" s="13" t="s">
        <v>66</v>
      </c>
    </row>
    <row r="3169" spans="2:65" s="1" customFormat="1" ht="16.5" customHeight="1">
      <c r="B3169" s="104"/>
      <c r="C3169" s="120" t="s">
        <v>6868</v>
      </c>
      <c r="D3169" s="120" t="s">
        <v>5109</v>
      </c>
      <c r="E3169" s="121" t="s">
        <v>6869</v>
      </c>
      <c r="F3169" s="122" t="s">
        <v>6870</v>
      </c>
      <c r="G3169" s="123" t="s">
        <v>110</v>
      </c>
      <c r="H3169" s="124">
        <v>1</v>
      </c>
      <c r="I3169" s="125">
        <v>1260</v>
      </c>
      <c r="J3169" s="125">
        <f>ROUND(I3169*H3169,2)</f>
        <v>1260</v>
      </c>
      <c r="K3169" s="122" t="s">
        <v>111</v>
      </c>
      <c r="L3169" s="126"/>
      <c r="M3169" s="127" t="s">
        <v>3</v>
      </c>
      <c r="N3169" s="128" t="s">
        <v>37</v>
      </c>
      <c r="O3169" s="113">
        <v>0</v>
      </c>
      <c r="P3169" s="113">
        <f>O3169*H3169</f>
        <v>0</v>
      </c>
      <c r="Q3169" s="113">
        <v>1.0030000000000001E-2</v>
      </c>
      <c r="R3169" s="113">
        <f>Q3169*H3169</f>
        <v>1.0030000000000001E-2</v>
      </c>
      <c r="S3169" s="113">
        <v>0</v>
      </c>
      <c r="T3169" s="114">
        <f>S3169*H3169</f>
        <v>0</v>
      </c>
      <c r="AR3169" s="115" t="s">
        <v>112</v>
      </c>
      <c r="AT3169" s="115" t="s">
        <v>5109</v>
      </c>
      <c r="AU3169" s="115" t="s">
        <v>66</v>
      </c>
      <c r="AY3169" s="13" t="s">
        <v>113</v>
      </c>
      <c r="BE3169" s="116">
        <f>IF(N3169="základní",J3169,0)</f>
        <v>1260</v>
      </c>
      <c r="BF3169" s="116">
        <f>IF(N3169="snížená",J3169,0)</f>
        <v>0</v>
      </c>
      <c r="BG3169" s="116">
        <f>IF(N3169="zákl. přenesená",J3169,0)</f>
        <v>0</v>
      </c>
      <c r="BH3169" s="116">
        <f>IF(N3169="sníž. přenesená",J3169,0)</f>
        <v>0</v>
      </c>
      <c r="BI3169" s="116">
        <f>IF(N3169="nulová",J3169,0)</f>
        <v>0</v>
      </c>
      <c r="BJ3169" s="13" t="s">
        <v>74</v>
      </c>
      <c r="BK3169" s="116">
        <f>ROUND(I3169*H3169,2)</f>
        <v>1260</v>
      </c>
      <c r="BL3169" s="13" t="s">
        <v>112</v>
      </c>
      <c r="BM3169" s="115" t="s">
        <v>6871</v>
      </c>
    </row>
    <row r="3170" spans="2:65" s="1" customFormat="1" ht="11.25">
      <c r="B3170" s="25"/>
      <c r="D3170" s="117" t="s">
        <v>114</v>
      </c>
      <c r="F3170" s="118" t="s">
        <v>6870</v>
      </c>
      <c r="L3170" s="25"/>
      <c r="M3170" s="119"/>
      <c r="T3170" s="46"/>
      <c r="AT3170" s="13" t="s">
        <v>114</v>
      </c>
      <c r="AU3170" s="13" t="s">
        <v>66</v>
      </c>
    </row>
    <row r="3171" spans="2:65" s="1" customFormat="1" ht="16.5" customHeight="1">
      <c r="B3171" s="104"/>
      <c r="C3171" s="120" t="s">
        <v>3590</v>
      </c>
      <c r="D3171" s="120" t="s">
        <v>5109</v>
      </c>
      <c r="E3171" s="121" t="s">
        <v>6872</v>
      </c>
      <c r="F3171" s="122" t="s">
        <v>6873</v>
      </c>
      <c r="G3171" s="123" t="s">
        <v>110</v>
      </c>
      <c r="H3171" s="124">
        <v>1</v>
      </c>
      <c r="I3171" s="125">
        <v>1260</v>
      </c>
      <c r="J3171" s="125">
        <f>ROUND(I3171*H3171,2)</f>
        <v>1260</v>
      </c>
      <c r="K3171" s="122" t="s">
        <v>111</v>
      </c>
      <c r="L3171" s="126"/>
      <c r="M3171" s="127" t="s">
        <v>3</v>
      </c>
      <c r="N3171" s="128" t="s">
        <v>37</v>
      </c>
      <c r="O3171" s="113">
        <v>0</v>
      </c>
      <c r="P3171" s="113">
        <f>O3171*H3171</f>
        <v>0</v>
      </c>
      <c r="Q3171" s="113">
        <v>1.0070000000000001E-2</v>
      </c>
      <c r="R3171" s="113">
        <f>Q3171*H3171</f>
        <v>1.0070000000000001E-2</v>
      </c>
      <c r="S3171" s="113">
        <v>0</v>
      </c>
      <c r="T3171" s="114">
        <f>S3171*H3171</f>
        <v>0</v>
      </c>
      <c r="AR3171" s="115" t="s">
        <v>112</v>
      </c>
      <c r="AT3171" s="115" t="s">
        <v>5109</v>
      </c>
      <c r="AU3171" s="115" t="s">
        <v>66</v>
      </c>
      <c r="AY3171" s="13" t="s">
        <v>113</v>
      </c>
      <c r="BE3171" s="116">
        <f>IF(N3171="základní",J3171,0)</f>
        <v>1260</v>
      </c>
      <c r="BF3171" s="116">
        <f>IF(N3171="snížená",J3171,0)</f>
        <v>0</v>
      </c>
      <c r="BG3171" s="116">
        <f>IF(N3171="zákl. přenesená",J3171,0)</f>
        <v>0</v>
      </c>
      <c r="BH3171" s="116">
        <f>IF(N3171="sníž. přenesená",J3171,0)</f>
        <v>0</v>
      </c>
      <c r="BI3171" s="116">
        <f>IF(N3171="nulová",J3171,0)</f>
        <v>0</v>
      </c>
      <c r="BJ3171" s="13" t="s">
        <v>74</v>
      </c>
      <c r="BK3171" s="116">
        <f>ROUND(I3171*H3171,2)</f>
        <v>1260</v>
      </c>
      <c r="BL3171" s="13" t="s">
        <v>112</v>
      </c>
      <c r="BM3171" s="115" t="s">
        <v>6874</v>
      </c>
    </row>
    <row r="3172" spans="2:65" s="1" customFormat="1" ht="11.25">
      <c r="B3172" s="25"/>
      <c r="D3172" s="117" t="s">
        <v>114</v>
      </c>
      <c r="F3172" s="118" t="s">
        <v>6873</v>
      </c>
      <c r="L3172" s="25"/>
      <c r="M3172" s="119"/>
      <c r="T3172" s="46"/>
      <c r="AT3172" s="13" t="s">
        <v>114</v>
      </c>
      <c r="AU3172" s="13" t="s">
        <v>66</v>
      </c>
    </row>
    <row r="3173" spans="2:65" s="1" customFormat="1" ht="16.5" customHeight="1">
      <c r="B3173" s="104"/>
      <c r="C3173" s="120" t="s">
        <v>6875</v>
      </c>
      <c r="D3173" s="120" t="s">
        <v>5109</v>
      </c>
      <c r="E3173" s="121" t="s">
        <v>6876</v>
      </c>
      <c r="F3173" s="122" t="s">
        <v>6877</v>
      </c>
      <c r="G3173" s="123" t="s">
        <v>110</v>
      </c>
      <c r="H3173" s="124">
        <v>1</v>
      </c>
      <c r="I3173" s="125">
        <v>1350</v>
      </c>
      <c r="J3173" s="125">
        <f>ROUND(I3173*H3173,2)</f>
        <v>1350</v>
      </c>
      <c r="K3173" s="122" t="s">
        <v>111</v>
      </c>
      <c r="L3173" s="126"/>
      <c r="M3173" s="127" t="s">
        <v>3</v>
      </c>
      <c r="N3173" s="128" t="s">
        <v>37</v>
      </c>
      <c r="O3173" s="113">
        <v>0</v>
      </c>
      <c r="P3173" s="113">
        <f>O3173*H3173</f>
        <v>0</v>
      </c>
      <c r="Q3173" s="113">
        <v>1.0070000000000001E-2</v>
      </c>
      <c r="R3173" s="113">
        <f>Q3173*H3173</f>
        <v>1.0070000000000001E-2</v>
      </c>
      <c r="S3173" s="113">
        <v>0</v>
      </c>
      <c r="T3173" s="114">
        <f>S3173*H3173</f>
        <v>0</v>
      </c>
      <c r="AR3173" s="115" t="s">
        <v>112</v>
      </c>
      <c r="AT3173" s="115" t="s">
        <v>5109</v>
      </c>
      <c r="AU3173" s="115" t="s">
        <v>66</v>
      </c>
      <c r="AY3173" s="13" t="s">
        <v>113</v>
      </c>
      <c r="BE3173" s="116">
        <f>IF(N3173="základní",J3173,0)</f>
        <v>1350</v>
      </c>
      <c r="BF3173" s="116">
        <f>IF(N3173="snížená",J3173,0)</f>
        <v>0</v>
      </c>
      <c r="BG3173" s="116">
        <f>IF(N3173="zákl. přenesená",J3173,0)</f>
        <v>0</v>
      </c>
      <c r="BH3173" s="116">
        <f>IF(N3173="sníž. přenesená",J3173,0)</f>
        <v>0</v>
      </c>
      <c r="BI3173" s="116">
        <f>IF(N3173="nulová",J3173,0)</f>
        <v>0</v>
      </c>
      <c r="BJ3173" s="13" t="s">
        <v>74</v>
      </c>
      <c r="BK3173" s="116">
        <f>ROUND(I3173*H3173,2)</f>
        <v>1350</v>
      </c>
      <c r="BL3173" s="13" t="s">
        <v>112</v>
      </c>
      <c r="BM3173" s="115" t="s">
        <v>6878</v>
      </c>
    </row>
    <row r="3174" spans="2:65" s="1" customFormat="1" ht="11.25">
      <c r="B3174" s="25"/>
      <c r="D3174" s="117" t="s">
        <v>114</v>
      </c>
      <c r="F3174" s="118" t="s">
        <v>6877</v>
      </c>
      <c r="L3174" s="25"/>
      <c r="M3174" s="119"/>
      <c r="T3174" s="46"/>
      <c r="AT3174" s="13" t="s">
        <v>114</v>
      </c>
      <c r="AU3174" s="13" t="s">
        <v>66</v>
      </c>
    </row>
    <row r="3175" spans="2:65" s="1" customFormat="1" ht="16.5" customHeight="1">
      <c r="B3175" s="104"/>
      <c r="C3175" s="120" t="s">
        <v>3594</v>
      </c>
      <c r="D3175" s="120" t="s">
        <v>5109</v>
      </c>
      <c r="E3175" s="121" t="s">
        <v>6879</v>
      </c>
      <c r="F3175" s="122" t="s">
        <v>6880</v>
      </c>
      <c r="G3175" s="123" t="s">
        <v>110</v>
      </c>
      <c r="H3175" s="124">
        <v>20</v>
      </c>
      <c r="I3175" s="125">
        <v>1350</v>
      </c>
      <c r="J3175" s="125">
        <f>ROUND(I3175*H3175,2)</f>
        <v>27000</v>
      </c>
      <c r="K3175" s="122" t="s">
        <v>111</v>
      </c>
      <c r="L3175" s="126"/>
      <c r="M3175" s="127" t="s">
        <v>3</v>
      </c>
      <c r="N3175" s="128" t="s">
        <v>37</v>
      </c>
      <c r="O3175" s="113">
        <v>0</v>
      </c>
      <c r="P3175" s="113">
        <f>O3175*H3175</f>
        <v>0</v>
      </c>
      <c r="Q3175" s="113">
        <v>1.014E-2</v>
      </c>
      <c r="R3175" s="113">
        <f>Q3175*H3175</f>
        <v>0.20279999999999998</v>
      </c>
      <c r="S3175" s="113">
        <v>0</v>
      </c>
      <c r="T3175" s="114">
        <f>S3175*H3175</f>
        <v>0</v>
      </c>
      <c r="AR3175" s="115" t="s">
        <v>112</v>
      </c>
      <c r="AT3175" s="115" t="s">
        <v>5109</v>
      </c>
      <c r="AU3175" s="115" t="s">
        <v>66</v>
      </c>
      <c r="AY3175" s="13" t="s">
        <v>113</v>
      </c>
      <c r="BE3175" s="116">
        <f>IF(N3175="základní",J3175,0)</f>
        <v>27000</v>
      </c>
      <c r="BF3175" s="116">
        <f>IF(N3175="snížená",J3175,0)</f>
        <v>0</v>
      </c>
      <c r="BG3175" s="116">
        <f>IF(N3175="zákl. přenesená",J3175,0)</f>
        <v>0</v>
      </c>
      <c r="BH3175" s="116">
        <f>IF(N3175="sníž. přenesená",J3175,0)</f>
        <v>0</v>
      </c>
      <c r="BI3175" s="116">
        <f>IF(N3175="nulová",J3175,0)</f>
        <v>0</v>
      </c>
      <c r="BJ3175" s="13" t="s">
        <v>74</v>
      </c>
      <c r="BK3175" s="116">
        <f>ROUND(I3175*H3175,2)</f>
        <v>27000</v>
      </c>
      <c r="BL3175" s="13" t="s">
        <v>112</v>
      </c>
      <c r="BM3175" s="115" t="s">
        <v>6881</v>
      </c>
    </row>
    <row r="3176" spans="2:65" s="1" customFormat="1" ht="11.25">
      <c r="B3176" s="25"/>
      <c r="D3176" s="117" t="s">
        <v>114</v>
      </c>
      <c r="F3176" s="118" t="s">
        <v>6880</v>
      </c>
      <c r="L3176" s="25"/>
      <c r="M3176" s="119"/>
      <c r="T3176" s="46"/>
      <c r="AT3176" s="13" t="s">
        <v>114</v>
      </c>
      <c r="AU3176" s="13" t="s">
        <v>66</v>
      </c>
    </row>
    <row r="3177" spans="2:65" s="1" customFormat="1" ht="24.2" customHeight="1">
      <c r="B3177" s="104"/>
      <c r="C3177" s="120" t="s">
        <v>6882</v>
      </c>
      <c r="D3177" s="120" t="s">
        <v>5109</v>
      </c>
      <c r="E3177" s="121" t="s">
        <v>6883</v>
      </c>
      <c r="F3177" s="122" t="s">
        <v>6884</v>
      </c>
      <c r="G3177" s="123" t="s">
        <v>110</v>
      </c>
      <c r="H3177" s="124">
        <v>1</v>
      </c>
      <c r="I3177" s="125">
        <v>16900</v>
      </c>
      <c r="J3177" s="125">
        <f>ROUND(I3177*H3177,2)</f>
        <v>16900</v>
      </c>
      <c r="K3177" s="122" t="s">
        <v>111</v>
      </c>
      <c r="L3177" s="126"/>
      <c r="M3177" s="127" t="s">
        <v>3</v>
      </c>
      <c r="N3177" s="128" t="s">
        <v>37</v>
      </c>
      <c r="O3177" s="113">
        <v>0</v>
      </c>
      <c r="P3177" s="113">
        <f>O3177*H3177</f>
        <v>0</v>
      </c>
      <c r="Q3177" s="113">
        <v>0.02</v>
      </c>
      <c r="R3177" s="113">
        <f>Q3177*H3177</f>
        <v>0.02</v>
      </c>
      <c r="S3177" s="113">
        <v>0</v>
      </c>
      <c r="T3177" s="114">
        <f>S3177*H3177</f>
        <v>0</v>
      </c>
      <c r="AR3177" s="115" t="s">
        <v>112</v>
      </c>
      <c r="AT3177" s="115" t="s">
        <v>5109</v>
      </c>
      <c r="AU3177" s="115" t="s">
        <v>66</v>
      </c>
      <c r="AY3177" s="13" t="s">
        <v>113</v>
      </c>
      <c r="BE3177" s="116">
        <f>IF(N3177="základní",J3177,0)</f>
        <v>16900</v>
      </c>
      <c r="BF3177" s="116">
        <f>IF(N3177="snížená",J3177,0)</f>
        <v>0</v>
      </c>
      <c r="BG3177" s="116">
        <f>IF(N3177="zákl. přenesená",J3177,0)</f>
        <v>0</v>
      </c>
      <c r="BH3177" s="116">
        <f>IF(N3177="sníž. přenesená",J3177,0)</f>
        <v>0</v>
      </c>
      <c r="BI3177" s="116">
        <f>IF(N3177="nulová",J3177,0)</f>
        <v>0</v>
      </c>
      <c r="BJ3177" s="13" t="s">
        <v>74</v>
      </c>
      <c r="BK3177" s="116">
        <f>ROUND(I3177*H3177,2)</f>
        <v>16900</v>
      </c>
      <c r="BL3177" s="13" t="s">
        <v>112</v>
      </c>
      <c r="BM3177" s="115" t="s">
        <v>6885</v>
      </c>
    </row>
    <row r="3178" spans="2:65" s="1" customFormat="1" ht="11.25">
      <c r="B3178" s="25"/>
      <c r="D3178" s="117" t="s">
        <v>114</v>
      </c>
      <c r="F3178" s="118" t="s">
        <v>6884</v>
      </c>
      <c r="L3178" s="25"/>
      <c r="M3178" s="119"/>
      <c r="T3178" s="46"/>
      <c r="AT3178" s="13" t="s">
        <v>114</v>
      </c>
      <c r="AU3178" s="13" t="s">
        <v>66</v>
      </c>
    </row>
    <row r="3179" spans="2:65" s="1" customFormat="1" ht="16.5" customHeight="1">
      <c r="B3179" s="104"/>
      <c r="C3179" s="120" t="s">
        <v>3599</v>
      </c>
      <c r="D3179" s="120" t="s">
        <v>5109</v>
      </c>
      <c r="E3179" s="121" t="s">
        <v>6886</v>
      </c>
      <c r="F3179" s="122" t="s">
        <v>6887</v>
      </c>
      <c r="G3179" s="123" t="s">
        <v>110</v>
      </c>
      <c r="H3179" s="124">
        <v>10</v>
      </c>
      <c r="I3179" s="125">
        <v>7600</v>
      </c>
      <c r="J3179" s="125">
        <f>ROUND(I3179*H3179,2)</f>
        <v>76000</v>
      </c>
      <c r="K3179" s="122" t="s">
        <v>111</v>
      </c>
      <c r="L3179" s="126"/>
      <c r="M3179" s="127" t="s">
        <v>3</v>
      </c>
      <c r="N3179" s="128" t="s">
        <v>37</v>
      </c>
      <c r="O3179" s="113">
        <v>0</v>
      </c>
      <c r="P3179" s="113">
        <f>O3179*H3179</f>
        <v>0</v>
      </c>
      <c r="Q3179" s="113">
        <v>2E-3</v>
      </c>
      <c r="R3179" s="113">
        <f>Q3179*H3179</f>
        <v>0.02</v>
      </c>
      <c r="S3179" s="113">
        <v>0</v>
      </c>
      <c r="T3179" s="114">
        <f>S3179*H3179</f>
        <v>0</v>
      </c>
      <c r="AR3179" s="115" t="s">
        <v>112</v>
      </c>
      <c r="AT3179" s="115" t="s">
        <v>5109</v>
      </c>
      <c r="AU3179" s="115" t="s">
        <v>66</v>
      </c>
      <c r="AY3179" s="13" t="s">
        <v>113</v>
      </c>
      <c r="BE3179" s="116">
        <f>IF(N3179="základní",J3179,0)</f>
        <v>76000</v>
      </c>
      <c r="BF3179" s="116">
        <f>IF(N3179="snížená",J3179,0)</f>
        <v>0</v>
      </c>
      <c r="BG3179" s="116">
        <f>IF(N3179="zákl. přenesená",J3179,0)</f>
        <v>0</v>
      </c>
      <c r="BH3179" s="116">
        <f>IF(N3179="sníž. přenesená",J3179,0)</f>
        <v>0</v>
      </c>
      <c r="BI3179" s="116">
        <f>IF(N3179="nulová",J3179,0)</f>
        <v>0</v>
      </c>
      <c r="BJ3179" s="13" t="s">
        <v>74</v>
      </c>
      <c r="BK3179" s="116">
        <f>ROUND(I3179*H3179,2)</f>
        <v>76000</v>
      </c>
      <c r="BL3179" s="13" t="s">
        <v>112</v>
      </c>
      <c r="BM3179" s="115" t="s">
        <v>6888</v>
      </c>
    </row>
    <row r="3180" spans="2:65" s="1" customFormat="1" ht="11.25">
      <c r="B3180" s="25"/>
      <c r="D3180" s="117" t="s">
        <v>114</v>
      </c>
      <c r="F3180" s="118" t="s">
        <v>6887</v>
      </c>
      <c r="L3180" s="25"/>
      <c r="M3180" s="119"/>
      <c r="T3180" s="46"/>
      <c r="AT3180" s="13" t="s">
        <v>114</v>
      </c>
      <c r="AU3180" s="13" t="s">
        <v>66</v>
      </c>
    </row>
    <row r="3181" spans="2:65" s="1" customFormat="1" ht="16.5" customHeight="1">
      <c r="B3181" s="104"/>
      <c r="C3181" s="120" t="s">
        <v>6889</v>
      </c>
      <c r="D3181" s="120" t="s">
        <v>5109</v>
      </c>
      <c r="E3181" s="121" t="s">
        <v>6890</v>
      </c>
      <c r="F3181" s="122" t="s">
        <v>6891</v>
      </c>
      <c r="G3181" s="123" t="s">
        <v>110</v>
      </c>
      <c r="H3181" s="124">
        <v>10</v>
      </c>
      <c r="I3181" s="125">
        <v>7500</v>
      </c>
      <c r="J3181" s="125">
        <f>ROUND(I3181*H3181,2)</f>
        <v>75000</v>
      </c>
      <c r="K3181" s="122" t="s">
        <v>111</v>
      </c>
      <c r="L3181" s="126"/>
      <c r="M3181" s="127" t="s">
        <v>3</v>
      </c>
      <c r="N3181" s="128" t="s">
        <v>37</v>
      </c>
      <c r="O3181" s="113">
        <v>0</v>
      </c>
      <c r="P3181" s="113">
        <f>O3181*H3181</f>
        <v>0</v>
      </c>
      <c r="Q3181" s="113">
        <v>0.06</v>
      </c>
      <c r="R3181" s="113">
        <f>Q3181*H3181</f>
        <v>0.6</v>
      </c>
      <c r="S3181" s="113">
        <v>0</v>
      </c>
      <c r="T3181" s="114">
        <f>S3181*H3181</f>
        <v>0</v>
      </c>
      <c r="AR3181" s="115" t="s">
        <v>112</v>
      </c>
      <c r="AT3181" s="115" t="s">
        <v>5109</v>
      </c>
      <c r="AU3181" s="115" t="s">
        <v>66</v>
      </c>
      <c r="AY3181" s="13" t="s">
        <v>113</v>
      </c>
      <c r="BE3181" s="116">
        <f>IF(N3181="základní",J3181,0)</f>
        <v>75000</v>
      </c>
      <c r="BF3181" s="116">
        <f>IF(N3181="snížená",J3181,0)</f>
        <v>0</v>
      </c>
      <c r="BG3181" s="116">
        <f>IF(N3181="zákl. přenesená",J3181,0)</f>
        <v>0</v>
      </c>
      <c r="BH3181" s="116">
        <f>IF(N3181="sníž. přenesená",J3181,0)</f>
        <v>0</v>
      </c>
      <c r="BI3181" s="116">
        <f>IF(N3181="nulová",J3181,0)</f>
        <v>0</v>
      </c>
      <c r="BJ3181" s="13" t="s">
        <v>74</v>
      </c>
      <c r="BK3181" s="116">
        <f>ROUND(I3181*H3181,2)</f>
        <v>75000</v>
      </c>
      <c r="BL3181" s="13" t="s">
        <v>112</v>
      </c>
      <c r="BM3181" s="115" t="s">
        <v>6892</v>
      </c>
    </row>
    <row r="3182" spans="2:65" s="1" customFormat="1" ht="11.25">
      <c r="B3182" s="25"/>
      <c r="D3182" s="117" t="s">
        <v>114</v>
      </c>
      <c r="F3182" s="118" t="s">
        <v>6891</v>
      </c>
      <c r="L3182" s="25"/>
      <c r="M3182" s="119"/>
      <c r="T3182" s="46"/>
      <c r="AT3182" s="13" t="s">
        <v>114</v>
      </c>
      <c r="AU3182" s="13" t="s">
        <v>66</v>
      </c>
    </row>
    <row r="3183" spans="2:65" s="1" customFormat="1" ht="16.5" customHeight="1">
      <c r="B3183" s="104"/>
      <c r="C3183" s="120" t="s">
        <v>3603</v>
      </c>
      <c r="D3183" s="120" t="s">
        <v>5109</v>
      </c>
      <c r="E3183" s="121" t="s">
        <v>6893</v>
      </c>
      <c r="F3183" s="122" t="s">
        <v>6894</v>
      </c>
      <c r="G3183" s="123" t="s">
        <v>110</v>
      </c>
      <c r="H3183" s="124">
        <v>1</v>
      </c>
      <c r="I3183" s="125">
        <v>53600</v>
      </c>
      <c r="J3183" s="125">
        <f>ROUND(I3183*H3183,2)</f>
        <v>53600</v>
      </c>
      <c r="K3183" s="122" t="s">
        <v>111</v>
      </c>
      <c r="L3183" s="126"/>
      <c r="M3183" s="127" t="s">
        <v>3</v>
      </c>
      <c r="N3183" s="128" t="s">
        <v>37</v>
      </c>
      <c r="O3183" s="113">
        <v>0</v>
      </c>
      <c r="P3183" s="113">
        <f>O3183*H3183</f>
        <v>0</v>
      </c>
      <c r="Q3183" s="113">
        <v>0.01</v>
      </c>
      <c r="R3183" s="113">
        <f>Q3183*H3183</f>
        <v>0.01</v>
      </c>
      <c r="S3183" s="113">
        <v>0</v>
      </c>
      <c r="T3183" s="114">
        <f>S3183*H3183</f>
        <v>0</v>
      </c>
      <c r="AR3183" s="115" t="s">
        <v>112</v>
      </c>
      <c r="AT3183" s="115" t="s">
        <v>5109</v>
      </c>
      <c r="AU3183" s="115" t="s">
        <v>66</v>
      </c>
      <c r="AY3183" s="13" t="s">
        <v>113</v>
      </c>
      <c r="BE3183" s="116">
        <f>IF(N3183="základní",J3183,0)</f>
        <v>53600</v>
      </c>
      <c r="BF3183" s="116">
        <f>IF(N3183="snížená",J3183,0)</f>
        <v>0</v>
      </c>
      <c r="BG3183" s="116">
        <f>IF(N3183="zákl. přenesená",J3183,0)</f>
        <v>0</v>
      </c>
      <c r="BH3183" s="116">
        <f>IF(N3183="sníž. přenesená",J3183,0)</f>
        <v>0</v>
      </c>
      <c r="BI3183" s="116">
        <f>IF(N3183="nulová",J3183,0)</f>
        <v>0</v>
      </c>
      <c r="BJ3183" s="13" t="s">
        <v>74</v>
      </c>
      <c r="BK3183" s="116">
        <f>ROUND(I3183*H3183,2)</f>
        <v>53600</v>
      </c>
      <c r="BL3183" s="13" t="s">
        <v>112</v>
      </c>
      <c r="BM3183" s="115" t="s">
        <v>6895</v>
      </c>
    </row>
    <row r="3184" spans="2:65" s="1" customFormat="1" ht="11.25">
      <c r="B3184" s="25"/>
      <c r="D3184" s="117" t="s">
        <v>114</v>
      </c>
      <c r="F3184" s="118" t="s">
        <v>6894</v>
      </c>
      <c r="L3184" s="25"/>
      <c r="M3184" s="119"/>
      <c r="T3184" s="46"/>
      <c r="AT3184" s="13" t="s">
        <v>114</v>
      </c>
      <c r="AU3184" s="13" t="s">
        <v>66</v>
      </c>
    </row>
    <row r="3185" spans="2:65" s="1" customFormat="1" ht="16.5" customHeight="1">
      <c r="B3185" s="104"/>
      <c r="C3185" s="120" t="s">
        <v>6896</v>
      </c>
      <c r="D3185" s="120" t="s">
        <v>5109</v>
      </c>
      <c r="E3185" s="121" t="s">
        <v>6897</v>
      </c>
      <c r="F3185" s="122" t="s">
        <v>6898</v>
      </c>
      <c r="G3185" s="123" t="s">
        <v>6189</v>
      </c>
      <c r="H3185" s="124">
        <v>2</v>
      </c>
      <c r="I3185" s="125">
        <v>450</v>
      </c>
      <c r="J3185" s="125">
        <f>ROUND(I3185*H3185,2)</f>
        <v>900</v>
      </c>
      <c r="K3185" s="122" t="s">
        <v>3</v>
      </c>
      <c r="L3185" s="126"/>
      <c r="M3185" s="127" t="s">
        <v>3</v>
      </c>
      <c r="N3185" s="128" t="s">
        <v>37</v>
      </c>
      <c r="O3185" s="113">
        <v>0</v>
      </c>
      <c r="P3185" s="113">
        <f>O3185*H3185</f>
        <v>0</v>
      </c>
      <c r="Q3185" s="113">
        <v>0</v>
      </c>
      <c r="R3185" s="113">
        <f>Q3185*H3185</f>
        <v>0</v>
      </c>
      <c r="S3185" s="113">
        <v>0</v>
      </c>
      <c r="T3185" s="114">
        <f>S3185*H3185</f>
        <v>0</v>
      </c>
      <c r="AR3185" s="115" t="s">
        <v>112</v>
      </c>
      <c r="AT3185" s="115" t="s">
        <v>5109</v>
      </c>
      <c r="AU3185" s="115" t="s">
        <v>66</v>
      </c>
      <c r="AY3185" s="13" t="s">
        <v>113</v>
      </c>
      <c r="BE3185" s="116">
        <f>IF(N3185="základní",J3185,0)</f>
        <v>900</v>
      </c>
      <c r="BF3185" s="116">
        <f>IF(N3185="snížená",J3185,0)</f>
        <v>0</v>
      </c>
      <c r="BG3185" s="116">
        <f>IF(N3185="zákl. přenesená",J3185,0)</f>
        <v>0</v>
      </c>
      <c r="BH3185" s="116">
        <f>IF(N3185="sníž. přenesená",J3185,0)</f>
        <v>0</v>
      </c>
      <c r="BI3185" s="116">
        <f>IF(N3185="nulová",J3185,0)</f>
        <v>0</v>
      </c>
      <c r="BJ3185" s="13" t="s">
        <v>74</v>
      </c>
      <c r="BK3185" s="116">
        <f>ROUND(I3185*H3185,2)</f>
        <v>900</v>
      </c>
      <c r="BL3185" s="13" t="s">
        <v>112</v>
      </c>
      <c r="BM3185" s="115" t="s">
        <v>6899</v>
      </c>
    </row>
    <row r="3186" spans="2:65" s="1" customFormat="1" ht="11.25">
      <c r="B3186" s="25"/>
      <c r="D3186" s="117" t="s">
        <v>114</v>
      </c>
      <c r="F3186" s="118" t="s">
        <v>6898</v>
      </c>
      <c r="L3186" s="25"/>
      <c r="M3186" s="119"/>
      <c r="T3186" s="46"/>
      <c r="AT3186" s="13" t="s">
        <v>114</v>
      </c>
      <c r="AU3186" s="13" t="s">
        <v>66</v>
      </c>
    </row>
    <row r="3187" spans="2:65" s="1" customFormat="1" ht="16.5" customHeight="1">
      <c r="B3187" s="104"/>
      <c r="C3187" s="120" t="s">
        <v>3608</v>
      </c>
      <c r="D3187" s="120" t="s">
        <v>5109</v>
      </c>
      <c r="E3187" s="121" t="s">
        <v>6900</v>
      </c>
      <c r="F3187" s="122" t="s">
        <v>6901</v>
      </c>
      <c r="G3187" s="123" t="s">
        <v>135</v>
      </c>
      <c r="H3187" s="124">
        <v>2</v>
      </c>
      <c r="I3187" s="125">
        <v>425</v>
      </c>
      <c r="J3187" s="125">
        <f>ROUND(I3187*H3187,2)</f>
        <v>850</v>
      </c>
      <c r="K3187" s="122" t="s">
        <v>3</v>
      </c>
      <c r="L3187" s="126"/>
      <c r="M3187" s="127" t="s">
        <v>3</v>
      </c>
      <c r="N3187" s="128" t="s">
        <v>37</v>
      </c>
      <c r="O3187" s="113">
        <v>0</v>
      </c>
      <c r="P3187" s="113">
        <f>O3187*H3187</f>
        <v>0</v>
      </c>
      <c r="Q3187" s="113">
        <v>0</v>
      </c>
      <c r="R3187" s="113">
        <f>Q3187*H3187</f>
        <v>0</v>
      </c>
      <c r="S3187" s="113">
        <v>0</v>
      </c>
      <c r="T3187" s="114">
        <f>S3187*H3187</f>
        <v>0</v>
      </c>
      <c r="AR3187" s="115" t="s">
        <v>112</v>
      </c>
      <c r="AT3187" s="115" t="s">
        <v>5109</v>
      </c>
      <c r="AU3187" s="115" t="s">
        <v>66</v>
      </c>
      <c r="AY3187" s="13" t="s">
        <v>113</v>
      </c>
      <c r="BE3187" s="116">
        <f>IF(N3187="základní",J3187,0)</f>
        <v>850</v>
      </c>
      <c r="BF3187" s="116">
        <f>IF(N3187="snížená",J3187,0)</f>
        <v>0</v>
      </c>
      <c r="BG3187" s="116">
        <f>IF(N3187="zákl. přenesená",J3187,0)</f>
        <v>0</v>
      </c>
      <c r="BH3187" s="116">
        <f>IF(N3187="sníž. přenesená",J3187,0)</f>
        <v>0</v>
      </c>
      <c r="BI3187" s="116">
        <f>IF(N3187="nulová",J3187,0)</f>
        <v>0</v>
      </c>
      <c r="BJ3187" s="13" t="s">
        <v>74</v>
      </c>
      <c r="BK3187" s="116">
        <f>ROUND(I3187*H3187,2)</f>
        <v>850</v>
      </c>
      <c r="BL3187" s="13" t="s">
        <v>112</v>
      </c>
      <c r="BM3187" s="115" t="s">
        <v>6902</v>
      </c>
    </row>
    <row r="3188" spans="2:65" s="1" customFormat="1" ht="11.25">
      <c r="B3188" s="25"/>
      <c r="D3188" s="117" t="s">
        <v>114</v>
      </c>
      <c r="F3188" s="118" t="s">
        <v>6901</v>
      </c>
      <c r="L3188" s="25"/>
      <c r="M3188" s="119"/>
      <c r="T3188" s="46"/>
      <c r="AT3188" s="13" t="s">
        <v>114</v>
      </c>
      <c r="AU3188" s="13" t="s">
        <v>66</v>
      </c>
    </row>
    <row r="3189" spans="2:65" s="1" customFormat="1" ht="16.5" customHeight="1">
      <c r="B3189" s="104"/>
      <c r="C3189" s="120" t="s">
        <v>6903</v>
      </c>
      <c r="D3189" s="120" t="s">
        <v>5109</v>
      </c>
      <c r="E3189" s="121" t="s">
        <v>6904</v>
      </c>
      <c r="F3189" s="122" t="s">
        <v>6905</v>
      </c>
      <c r="G3189" s="123" t="s">
        <v>6240</v>
      </c>
      <c r="H3189" s="124">
        <v>1</v>
      </c>
      <c r="I3189" s="125">
        <v>9800</v>
      </c>
      <c r="J3189" s="125">
        <f>ROUND(I3189*H3189,2)</f>
        <v>9800</v>
      </c>
      <c r="K3189" s="122" t="s">
        <v>3</v>
      </c>
      <c r="L3189" s="126"/>
      <c r="M3189" s="127" t="s">
        <v>3</v>
      </c>
      <c r="N3189" s="128" t="s">
        <v>37</v>
      </c>
      <c r="O3189" s="113">
        <v>0</v>
      </c>
      <c r="P3189" s="113">
        <f>O3189*H3189</f>
        <v>0</v>
      </c>
      <c r="Q3189" s="113">
        <v>0</v>
      </c>
      <c r="R3189" s="113">
        <f>Q3189*H3189</f>
        <v>0</v>
      </c>
      <c r="S3189" s="113">
        <v>0</v>
      </c>
      <c r="T3189" s="114">
        <f>S3189*H3189</f>
        <v>0</v>
      </c>
      <c r="AR3189" s="115" t="s">
        <v>112</v>
      </c>
      <c r="AT3189" s="115" t="s">
        <v>5109</v>
      </c>
      <c r="AU3189" s="115" t="s">
        <v>66</v>
      </c>
      <c r="AY3189" s="13" t="s">
        <v>113</v>
      </c>
      <c r="BE3189" s="116">
        <f>IF(N3189="základní",J3189,0)</f>
        <v>9800</v>
      </c>
      <c r="BF3189" s="116">
        <f>IF(N3189="snížená",J3189,0)</f>
        <v>0</v>
      </c>
      <c r="BG3189" s="116">
        <f>IF(N3189="zákl. přenesená",J3189,0)</f>
        <v>0</v>
      </c>
      <c r="BH3189" s="116">
        <f>IF(N3189="sníž. přenesená",J3189,0)</f>
        <v>0</v>
      </c>
      <c r="BI3189" s="116">
        <f>IF(N3189="nulová",J3189,0)</f>
        <v>0</v>
      </c>
      <c r="BJ3189" s="13" t="s">
        <v>74</v>
      </c>
      <c r="BK3189" s="116">
        <f>ROUND(I3189*H3189,2)</f>
        <v>9800</v>
      </c>
      <c r="BL3189" s="13" t="s">
        <v>112</v>
      </c>
      <c r="BM3189" s="115" t="s">
        <v>6906</v>
      </c>
    </row>
    <row r="3190" spans="2:65" s="1" customFormat="1" ht="11.25">
      <c r="B3190" s="25"/>
      <c r="D3190" s="117" t="s">
        <v>114</v>
      </c>
      <c r="F3190" s="118" t="s">
        <v>6905</v>
      </c>
      <c r="L3190" s="25"/>
      <c r="M3190" s="119"/>
      <c r="T3190" s="46"/>
      <c r="AT3190" s="13" t="s">
        <v>114</v>
      </c>
      <c r="AU3190" s="13" t="s">
        <v>66</v>
      </c>
    </row>
    <row r="3191" spans="2:65" s="1" customFormat="1" ht="16.5" customHeight="1">
      <c r="B3191" s="104"/>
      <c r="C3191" s="120" t="s">
        <v>3612</v>
      </c>
      <c r="D3191" s="120" t="s">
        <v>5109</v>
      </c>
      <c r="E3191" s="121" t="s">
        <v>6907</v>
      </c>
      <c r="F3191" s="122" t="s">
        <v>6908</v>
      </c>
      <c r="G3191" s="123" t="s">
        <v>6240</v>
      </c>
      <c r="H3191" s="124">
        <v>1</v>
      </c>
      <c r="I3191" s="125">
        <v>46872</v>
      </c>
      <c r="J3191" s="125">
        <f>ROUND(I3191*H3191,2)</f>
        <v>46872</v>
      </c>
      <c r="K3191" s="122" t="s">
        <v>3</v>
      </c>
      <c r="L3191" s="126"/>
      <c r="M3191" s="127" t="s">
        <v>3</v>
      </c>
      <c r="N3191" s="128" t="s">
        <v>37</v>
      </c>
      <c r="O3191" s="113">
        <v>0</v>
      </c>
      <c r="P3191" s="113">
        <f>O3191*H3191</f>
        <v>0</v>
      </c>
      <c r="Q3191" s="113">
        <v>0</v>
      </c>
      <c r="R3191" s="113">
        <f>Q3191*H3191</f>
        <v>0</v>
      </c>
      <c r="S3191" s="113">
        <v>0</v>
      </c>
      <c r="T3191" s="114">
        <f>S3191*H3191</f>
        <v>0</v>
      </c>
      <c r="AR3191" s="115" t="s">
        <v>112</v>
      </c>
      <c r="AT3191" s="115" t="s">
        <v>5109</v>
      </c>
      <c r="AU3191" s="115" t="s">
        <v>66</v>
      </c>
      <c r="AY3191" s="13" t="s">
        <v>113</v>
      </c>
      <c r="BE3191" s="116">
        <f>IF(N3191="základní",J3191,0)</f>
        <v>46872</v>
      </c>
      <c r="BF3191" s="116">
        <f>IF(N3191="snížená",J3191,0)</f>
        <v>0</v>
      </c>
      <c r="BG3191" s="116">
        <f>IF(N3191="zákl. přenesená",J3191,0)</f>
        <v>0</v>
      </c>
      <c r="BH3191" s="116">
        <f>IF(N3191="sníž. přenesená",J3191,0)</f>
        <v>0</v>
      </c>
      <c r="BI3191" s="116">
        <f>IF(N3191="nulová",J3191,0)</f>
        <v>0</v>
      </c>
      <c r="BJ3191" s="13" t="s">
        <v>74</v>
      </c>
      <c r="BK3191" s="116">
        <f>ROUND(I3191*H3191,2)</f>
        <v>46872</v>
      </c>
      <c r="BL3191" s="13" t="s">
        <v>112</v>
      </c>
      <c r="BM3191" s="115" t="s">
        <v>6909</v>
      </c>
    </row>
    <row r="3192" spans="2:65" s="1" customFormat="1" ht="11.25">
      <c r="B3192" s="25"/>
      <c r="D3192" s="117" t="s">
        <v>114</v>
      </c>
      <c r="F3192" s="118" t="s">
        <v>6908</v>
      </c>
      <c r="L3192" s="25"/>
      <c r="M3192" s="119"/>
      <c r="T3192" s="46"/>
      <c r="AT3192" s="13" t="s">
        <v>114</v>
      </c>
      <c r="AU3192" s="13" t="s">
        <v>66</v>
      </c>
    </row>
    <row r="3193" spans="2:65" s="1" customFormat="1" ht="24.2" customHeight="1">
      <c r="B3193" s="104"/>
      <c r="C3193" s="120" t="s">
        <v>6910</v>
      </c>
      <c r="D3193" s="120" t="s">
        <v>5109</v>
      </c>
      <c r="E3193" s="121" t="s">
        <v>6911</v>
      </c>
      <c r="F3193" s="122" t="s">
        <v>6912</v>
      </c>
      <c r="G3193" s="123" t="s">
        <v>110</v>
      </c>
      <c r="H3193" s="124">
        <v>2</v>
      </c>
      <c r="I3193" s="125">
        <v>2957</v>
      </c>
      <c r="J3193" s="125">
        <f>ROUND(I3193*H3193,2)</f>
        <v>5914</v>
      </c>
      <c r="K3193" s="122" t="s">
        <v>3</v>
      </c>
      <c r="L3193" s="126"/>
      <c r="M3193" s="127" t="s">
        <v>3</v>
      </c>
      <c r="N3193" s="128" t="s">
        <v>37</v>
      </c>
      <c r="O3193" s="113">
        <v>0</v>
      </c>
      <c r="P3193" s="113">
        <f>O3193*H3193</f>
        <v>0</v>
      </c>
      <c r="Q3193" s="113">
        <v>0</v>
      </c>
      <c r="R3193" s="113">
        <f>Q3193*H3193</f>
        <v>0</v>
      </c>
      <c r="S3193" s="113">
        <v>0</v>
      </c>
      <c r="T3193" s="114">
        <f>S3193*H3193</f>
        <v>0</v>
      </c>
      <c r="AR3193" s="115" t="s">
        <v>112</v>
      </c>
      <c r="AT3193" s="115" t="s">
        <v>5109</v>
      </c>
      <c r="AU3193" s="115" t="s">
        <v>66</v>
      </c>
      <c r="AY3193" s="13" t="s">
        <v>113</v>
      </c>
      <c r="BE3193" s="116">
        <f>IF(N3193="základní",J3193,0)</f>
        <v>5914</v>
      </c>
      <c r="BF3193" s="116">
        <f>IF(N3193="snížená",J3193,0)</f>
        <v>0</v>
      </c>
      <c r="BG3193" s="116">
        <f>IF(N3193="zákl. přenesená",J3193,0)</f>
        <v>0</v>
      </c>
      <c r="BH3193" s="116">
        <f>IF(N3193="sníž. přenesená",J3193,0)</f>
        <v>0</v>
      </c>
      <c r="BI3193" s="116">
        <f>IF(N3193="nulová",J3193,0)</f>
        <v>0</v>
      </c>
      <c r="BJ3193" s="13" t="s">
        <v>74</v>
      </c>
      <c r="BK3193" s="116">
        <f>ROUND(I3193*H3193,2)</f>
        <v>5914</v>
      </c>
      <c r="BL3193" s="13" t="s">
        <v>112</v>
      </c>
      <c r="BM3193" s="115" t="s">
        <v>6913</v>
      </c>
    </row>
    <row r="3194" spans="2:65" s="1" customFormat="1" ht="11.25">
      <c r="B3194" s="25"/>
      <c r="D3194" s="117" t="s">
        <v>114</v>
      </c>
      <c r="F3194" s="118" t="s">
        <v>6912</v>
      </c>
      <c r="L3194" s="25"/>
      <c r="M3194" s="119"/>
      <c r="T3194" s="46"/>
      <c r="AT3194" s="13" t="s">
        <v>114</v>
      </c>
      <c r="AU3194" s="13" t="s">
        <v>66</v>
      </c>
    </row>
    <row r="3195" spans="2:65" s="1" customFormat="1" ht="16.5" customHeight="1">
      <c r="B3195" s="104"/>
      <c r="C3195" s="120" t="s">
        <v>3617</v>
      </c>
      <c r="D3195" s="120" t="s">
        <v>5109</v>
      </c>
      <c r="E3195" s="121" t="s">
        <v>6914</v>
      </c>
      <c r="F3195" s="122" t="s">
        <v>6915</v>
      </c>
      <c r="G3195" s="123" t="s">
        <v>110</v>
      </c>
      <c r="H3195" s="124">
        <v>1</v>
      </c>
      <c r="I3195" s="125">
        <v>2554</v>
      </c>
      <c r="J3195" s="125">
        <f>ROUND(I3195*H3195,2)</f>
        <v>2554</v>
      </c>
      <c r="K3195" s="122" t="s">
        <v>3</v>
      </c>
      <c r="L3195" s="126"/>
      <c r="M3195" s="127" t="s">
        <v>3</v>
      </c>
      <c r="N3195" s="128" t="s">
        <v>37</v>
      </c>
      <c r="O3195" s="113">
        <v>0</v>
      </c>
      <c r="P3195" s="113">
        <f>O3195*H3195</f>
        <v>0</v>
      </c>
      <c r="Q3195" s="113">
        <v>0</v>
      </c>
      <c r="R3195" s="113">
        <f>Q3195*H3195</f>
        <v>0</v>
      </c>
      <c r="S3195" s="113">
        <v>0</v>
      </c>
      <c r="T3195" s="114">
        <f>S3195*H3195</f>
        <v>0</v>
      </c>
      <c r="AR3195" s="115" t="s">
        <v>112</v>
      </c>
      <c r="AT3195" s="115" t="s">
        <v>5109</v>
      </c>
      <c r="AU3195" s="115" t="s">
        <v>66</v>
      </c>
      <c r="AY3195" s="13" t="s">
        <v>113</v>
      </c>
      <c r="BE3195" s="116">
        <f>IF(N3195="základní",J3195,0)</f>
        <v>2554</v>
      </c>
      <c r="BF3195" s="116">
        <f>IF(N3195="snížená",J3195,0)</f>
        <v>0</v>
      </c>
      <c r="BG3195" s="116">
        <f>IF(N3195="zákl. přenesená",J3195,0)</f>
        <v>0</v>
      </c>
      <c r="BH3195" s="116">
        <f>IF(N3195="sníž. přenesená",J3195,0)</f>
        <v>0</v>
      </c>
      <c r="BI3195" s="116">
        <f>IF(N3195="nulová",J3195,0)</f>
        <v>0</v>
      </c>
      <c r="BJ3195" s="13" t="s">
        <v>74</v>
      </c>
      <c r="BK3195" s="116">
        <f>ROUND(I3195*H3195,2)</f>
        <v>2554</v>
      </c>
      <c r="BL3195" s="13" t="s">
        <v>112</v>
      </c>
      <c r="BM3195" s="115" t="s">
        <v>6916</v>
      </c>
    </row>
    <row r="3196" spans="2:65" s="1" customFormat="1" ht="11.25">
      <c r="B3196" s="25"/>
      <c r="D3196" s="117" t="s">
        <v>114</v>
      </c>
      <c r="F3196" s="118" t="s">
        <v>6915</v>
      </c>
      <c r="L3196" s="25"/>
      <c r="M3196" s="119"/>
      <c r="T3196" s="46"/>
      <c r="AT3196" s="13" t="s">
        <v>114</v>
      </c>
      <c r="AU3196" s="13" t="s">
        <v>66</v>
      </c>
    </row>
    <row r="3197" spans="2:65" s="1" customFormat="1" ht="16.5" customHeight="1">
      <c r="B3197" s="104"/>
      <c r="C3197" s="120" t="s">
        <v>6917</v>
      </c>
      <c r="D3197" s="120" t="s">
        <v>5109</v>
      </c>
      <c r="E3197" s="121" t="s">
        <v>6918</v>
      </c>
      <c r="F3197" s="122" t="s">
        <v>6919</v>
      </c>
      <c r="G3197" s="123" t="s">
        <v>110</v>
      </c>
      <c r="H3197" s="124">
        <v>1</v>
      </c>
      <c r="I3197" s="125">
        <v>549</v>
      </c>
      <c r="J3197" s="125">
        <f>ROUND(I3197*H3197,2)</f>
        <v>549</v>
      </c>
      <c r="K3197" s="122" t="s">
        <v>3</v>
      </c>
      <c r="L3197" s="126"/>
      <c r="M3197" s="127" t="s">
        <v>3</v>
      </c>
      <c r="N3197" s="128" t="s">
        <v>37</v>
      </c>
      <c r="O3197" s="113">
        <v>0</v>
      </c>
      <c r="P3197" s="113">
        <f>O3197*H3197</f>
        <v>0</v>
      </c>
      <c r="Q3197" s="113">
        <v>0</v>
      </c>
      <c r="R3197" s="113">
        <f>Q3197*H3197</f>
        <v>0</v>
      </c>
      <c r="S3197" s="113">
        <v>0</v>
      </c>
      <c r="T3197" s="114">
        <f>S3197*H3197</f>
        <v>0</v>
      </c>
      <c r="AR3197" s="115" t="s">
        <v>112</v>
      </c>
      <c r="AT3197" s="115" t="s">
        <v>5109</v>
      </c>
      <c r="AU3197" s="115" t="s">
        <v>66</v>
      </c>
      <c r="AY3197" s="13" t="s">
        <v>113</v>
      </c>
      <c r="BE3197" s="116">
        <f>IF(N3197="základní",J3197,0)</f>
        <v>549</v>
      </c>
      <c r="BF3197" s="116">
        <f>IF(N3197="snížená",J3197,0)</f>
        <v>0</v>
      </c>
      <c r="BG3197" s="116">
        <f>IF(N3197="zákl. přenesená",J3197,0)</f>
        <v>0</v>
      </c>
      <c r="BH3197" s="116">
        <f>IF(N3197="sníž. přenesená",J3197,0)</f>
        <v>0</v>
      </c>
      <c r="BI3197" s="116">
        <f>IF(N3197="nulová",J3197,0)</f>
        <v>0</v>
      </c>
      <c r="BJ3197" s="13" t="s">
        <v>74</v>
      </c>
      <c r="BK3197" s="116">
        <f>ROUND(I3197*H3197,2)</f>
        <v>549</v>
      </c>
      <c r="BL3197" s="13" t="s">
        <v>112</v>
      </c>
      <c r="BM3197" s="115" t="s">
        <v>6920</v>
      </c>
    </row>
    <row r="3198" spans="2:65" s="1" customFormat="1" ht="11.25">
      <c r="B3198" s="25"/>
      <c r="D3198" s="117" t="s">
        <v>114</v>
      </c>
      <c r="F3198" s="118" t="s">
        <v>6919</v>
      </c>
      <c r="L3198" s="25"/>
      <c r="M3198" s="119"/>
      <c r="T3198" s="46"/>
      <c r="AT3198" s="13" t="s">
        <v>114</v>
      </c>
      <c r="AU3198" s="13" t="s">
        <v>66</v>
      </c>
    </row>
    <row r="3199" spans="2:65" s="1" customFormat="1" ht="16.5" customHeight="1">
      <c r="B3199" s="104"/>
      <c r="C3199" s="120" t="s">
        <v>3621</v>
      </c>
      <c r="D3199" s="120" t="s">
        <v>5109</v>
      </c>
      <c r="E3199" s="121" t="s">
        <v>6921</v>
      </c>
      <c r="F3199" s="122" t="s">
        <v>6922</v>
      </c>
      <c r="G3199" s="123" t="s">
        <v>110</v>
      </c>
      <c r="H3199" s="124">
        <v>1</v>
      </c>
      <c r="I3199" s="125">
        <v>213</v>
      </c>
      <c r="J3199" s="125">
        <f>ROUND(I3199*H3199,2)</f>
        <v>213</v>
      </c>
      <c r="K3199" s="122" t="s">
        <v>3</v>
      </c>
      <c r="L3199" s="126"/>
      <c r="M3199" s="127" t="s">
        <v>3</v>
      </c>
      <c r="N3199" s="128" t="s">
        <v>37</v>
      </c>
      <c r="O3199" s="113">
        <v>0</v>
      </c>
      <c r="P3199" s="113">
        <f>O3199*H3199</f>
        <v>0</v>
      </c>
      <c r="Q3199" s="113">
        <v>0</v>
      </c>
      <c r="R3199" s="113">
        <f>Q3199*H3199</f>
        <v>0</v>
      </c>
      <c r="S3199" s="113">
        <v>0</v>
      </c>
      <c r="T3199" s="114">
        <f>S3199*H3199</f>
        <v>0</v>
      </c>
      <c r="AR3199" s="115" t="s">
        <v>112</v>
      </c>
      <c r="AT3199" s="115" t="s">
        <v>5109</v>
      </c>
      <c r="AU3199" s="115" t="s">
        <v>66</v>
      </c>
      <c r="AY3199" s="13" t="s">
        <v>113</v>
      </c>
      <c r="BE3199" s="116">
        <f>IF(N3199="základní",J3199,0)</f>
        <v>213</v>
      </c>
      <c r="BF3199" s="116">
        <f>IF(N3199="snížená",J3199,0)</f>
        <v>0</v>
      </c>
      <c r="BG3199" s="116">
        <f>IF(N3199="zákl. přenesená",J3199,0)</f>
        <v>0</v>
      </c>
      <c r="BH3199" s="116">
        <f>IF(N3199="sníž. přenesená",J3199,0)</f>
        <v>0</v>
      </c>
      <c r="BI3199" s="116">
        <f>IF(N3199="nulová",J3199,0)</f>
        <v>0</v>
      </c>
      <c r="BJ3199" s="13" t="s">
        <v>74</v>
      </c>
      <c r="BK3199" s="116">
        <f>ROUND(I3199*H3199,2)</f>
        <v>213</v>
      </c>
      <c r="BL3199" s="13" t="s">
        <v>112</v>
      </c>
      <c r="BM3199" s="115" t="s">
        <v>6923</v>
      </c>
    </row>
    <row r="3200" spans="2:65" s="1" customFormat="1" ht="11.25">
      <c r="B3200" s="25"/>
      <c r="D3200" s="117" t="s">
        <v>114</v>
      </c>
      <c r="F3200" s="118" t="s">
        <v>6922</v>
      </c>
      <c r="L3200" s="25"/>
      <c r="M3200" s="119"/>
      <c r="T3200" s="46"/>
      <c r="AT3200" s="13" t="s">
        <v>114</v>
      </c>
      <c r="AU3200" s="13" t="s">
        <v>66</v>
      </c>
    </row>
    <row r="3201" spans="2:65" s="1" customFormat="1" ht="16.5" customHeight="1">
      <c r="B3201" s="104"/>
      <c r="C3201" s="120" t="s">
        <v>6924</v>
      </c>
      <c r="D3201" s="120" t="s">
        <v>5109</v>
      </c>
      <c r="E3201" s="121" t="s">
        <v>6925</v>
      </c>
      <c r="F3201" s="122" t="s">
        <v>6926</v>
      </c>
      <c r="G3201" s="123" t="s">
        <v>110</v>
      </c>
      <c r="H3201" s="124">
        <v>1</v>
      </c>
      <c r="I3201" s="125">
        <v>415</v>
      </c>
      <c r="J3201" s="125">
        <f>ROUND(I3201*H3201,2)</f>
        <v>415</v>
      </c>
      <c r="K3201" s="122" t="s">
        <v>3</v>
      </c>
      <c r="L3201" s="126"/>
      <c r="M3201" s="127" t="s">
        <v>3</v>
      </c>
      <c r="N3201" s="128" t="s">
        <v>37</v>
      </c>
      <c r="O3201" s="113">
        <v>0</v>
      </c>
      <c r="P3201" s="113">
        <f>O3201*H3201</f>
        <v>0</v>
      </c>
      <c r="Q3201" s="113">
        <v>0</v>
      </c>
      <c r="R3201" s="113">
        <f>Q3201*H3201</f>
        <v>0</v>
      </c>
      <c r="S3201" s="113">
        <v>0</v>
      </c>
      <c r="T3201" s="114">
        <f>S3201*H3201</f>
        <v>0</v>
      </c>
      <c r="AR3201" s="115" t="s">
        <v>112</v>
      </c>
      <c r="AT3201" s="115" t="s">
        <v>5109</v>
      </c>
      <c r="AU3201" s="115" t="s">
        <v>66</v>
      </c>
      <c r="AY3201" s="13" t="s">
        <v>113</v>
      </c>
      <c r="BE3201" s="116">
        <f>IF(N3201="základní",J3201,0)</f>
        <v>415</v>
      </c>
      <c r="BF3201" s="116">
        <f>IF(N3201="snížená",J3201,0)</f>
        <v>0</v>
      </c>
      <c r="BG3201" s="116">
        <f>IF(N3201="zákl. přenesená",J3201,0)</f>
        <v>0</v>
      </c>
      <c r="BH3201" s="116">
        <f>IF(N3201="sníž. přenesená",J3201,0)</f>
        <v>0</v>
      </c>
      <c r="BI3201" s="116">
        <f>IF(N3201="nulová",J3201,0)</f>
        <v>0</v>
      </c>
      <c r="BJ3201" s="13" t="s">
        <v>74</v>
      </c>
      <c r="BK3201" s="116">
        <f>ROUND(I3201*H3201,2)</f>
        <v>415</v>
      </c>
      <c r="BL3201" s="13" t="s">
        <v>112</v>
      </c>
      <c r="BM3201" s="115" t="s">
        <v>6927</v>
      </c>
    </row>
    <row r="3202" spans="2:65" s="1" customFormat="1" ht="11.25">
      <c r="B3202" s="25"/>
      <c r="D3202" s="117" t="s">
        <v>114</v>
      </c>
      <c r="F3202" s="118" t="s">
        <v>6926</v>
      </c>
      <c r="L3202" s="25"/>
      <c r="M3202" s="119"/>
      <c r="T3202" s="46"/>
      <c r="AT3202" s="13" t="s">
        <v>114</v>
      </c>
      <c r="AU3202" s="13" t="s">
        <v>66</v>
      </c>
    </row>
    <row r="3203" spans="2:65" s="1" customFormat="1" ht="16.5" customHeight="1">
      <c r="B3203" s="104"/>
      <c r="C3203" s="120" t="s">
        <v>3626</v>
      </c>
      <c r="D3203" s="120" t="s">
        <v>5109</v>
      </c>
      <c r="E3203" s="121" t="s">
        <v>6928</v>
      </c>
      <c r="F3203" s="122" t="s">
        <v>6929</v>
      </c>
      <c r="G3203" s="123" t="s">
        <v>110</v>
      </c>
      <c r="H3203" s="124">
        <v>1</v>
      </c>
      <c r="I3203" s="125">
        <v>672</v>
      </c>
      <c r="J3203" s="125">
        <f>ROUND(I3203*H3203,2)</f>
        <v>672</v>
      </c>
      <c r="K3203" s="122" t="s">
        <v>3</v>
      </c>
      <c r="L3203" s="126"/>
      <c r="M3203" s="127" t="s">
        <v>3</v>
      </c>
      <c r="N3203" s="128" t="s">
        <v>37</v>
      </c>
      <c r="O3203" s="113">
        <v>0</v>
      </c>
      <c r="P3203" s="113">
        <f>O3203*H3203</f>
        <v>0</v>
      </c>
      <c r="Q3203" s="113">
        <v>0</v>
      </c>
      <c r="R3203" s="113">
        <f>Q3203*H3203</f>
        <v>0</v>
      </c>
      <c r="S3203" s="113">
        <v>0</v>
      </c>
      <c r="T3203" s="114">
        <f>S3203*H3203</f>
        <v>0</v>
      </c>
      <c r="AR3203" s="115" t="s">
        <v>112</v>
      </c>
      <c r="AT3203" s="115" t="s">
        <v>5109</v>
      </c>
      <c r="AU3203" s="115" t="s">
        <v>66</v>
      </c>
      <c r="AY3203" s="13" t="s">
        <v>113</v>
      </c>
      <c r="BE3203" s="116">
        <f>IF(N3203="základní",J3203,0)</f>
        <v>672</v>
      </c>
      <c r="BF3203" s="116">
        <f>IF(N3203="snížená",J3203,0)</f>
        <v>0</v>
      </c>
      <c r="BG3203" s="116">
        <f>IF(N3203="zákl. přenesená",J3203,0)</f>
        <v>0</v>
      </c>
      <c r="BH3203" s="116">
        <f>IF(N3203="sníž. přenesená",J3203,0)</f>
        <v>0</v>
      </c>
      <c r="BI3203" s="116">
        <f>IF(N3203="nulová",J3203,0)</f>
        <v>0</v>
      </c>
      <c r="BJ3203" s="13" t="s">
        <v>74</v>
      </c>
      <c r="BK3203" s="116">
        <f>ROUND(I3203*H3203,2)</f>
        <v>672</v>
      </c>
      <c r="BL3203" s="13" t="s">
        <v>112</v>
      </c>
      <c r="BM3203" s="115" t="s">
        <v>6930</v>
      </c>
    </row>
    <row r="3204" spans="2:65" s="1" customFormat="1" ht="11.25">
      <c r="B3204" s="25"/>
      <c r="D3204" s="117" t="s">
        <v>114</v>
      </c>
      <c r="F3204" s="118" t="s">
        <v>6929</v>
      </c>
      <c r="L3204" s="25"/>
      <c r="M3204" s="119"/>
      <c r="T3204" s="46"/>
      <c r="AT3204" s="13" t="s">
        <v>114</v>
      </c>
      <c r="AU3204" s="13" t="s">
        <v>66</v>
      </c>
    </row>
    <row r="3205" spans="2:65" s="1" customFormat="1" ht="16.5" customHeight="1">
      <c r="B3205" s="104"/>
      <c r="C3205" s="120" t="s">
        <v>6931</v>
      </c>
      <c r="D3205" s="120" t="s">
        <v>5109</v>
      </c>
      <c r="E3205" s="121" t="s">
        <v>6932</v>
      </c>
      <c r="F3205" s="122" t="s">
        <v>6933</v>
      </c>
      <c r="G3205" s="123" t="s">
        <v>110</v>
      </c>
      <c r="H3205" s="124">
        <v>1</v>
      </c>
      <c r="I3205" s="125">
        <v>280</v>
      </c>
      <c r="J3205" s="125">
        <f>ROUND(I3205*H3205,2)</f>
        <v>280</v>
      </c>
      <c r="K3205" s="122" t="s">
        <v>3</v>
      </c>
      <c r="L3205" s="126"/>
      <c r="M3205" s="127" t="s">
        <v>3</v>
      </c>
      <c r="N3205" s="128" t="s">
        <v>37</v>
      </c>
      <c r="O3205" s="113">
        <v>0</v>
      </c>
      <c r="P3205" s="113">
        <f>O3205*H3205</f>
        <v>0</v>
      </c>
      <c r="Q3205" s="113">
        <v>0</v>
      </c>
      <c r="R3205" s="113">
        <f>Q3205*H3205</f>
        <v>0</v>
      </c>
      <c r="S3205" s="113">
        <v>0</v>
      </c>
      <c r="T3205" s="114">
        <f>S3205*H3205</f>
        <v>0</v>
      </c>
      <c r="AR3205" s="115" t="s">
        <v>112</v>
      </c>
      <c r="AT3205" s="115" t="s">
        <v>5109</v>
      </c>
      <c r="AU3205" s="115" t="s">
        <v>66</v>
      </c>
      <c r="AY3205" s="13" t="s">
        <v>113</v>
      </c>
      <c r="BE3205" s="116">
        <f>IF(N3205="základní",J3205,0)</f>
        <v>280</v>
      </c>
      <c r="BF3205" s="116">
        <f>IF(N3205="snížená",J3205,0)</f>
        <v>0</v>
      </c>
      <c r="BG3205" s="116">
        <f>IF(N3205="zákl. přenesená",J3205,0)</f>
        <v>0</v>
      </c>
      <c r="BH3205" s="116">
        <f>IF(N3205="sníž. přenesená",J3205,0)</f>
        <v>0</v>
      </c>
      <c r="BI3205" s="116">
        <f>IF(N3205="nulová",J3205,0)</f>
        <v>0</v>
      </c>
      <c r="BJ3205" s="13" t="s">
        <v>74</v>
      </c>
      <c r="BK3205" s="116">
        <f>ROUND(I3205*H3205,2)</f>
        <v>280</v>
      </c>
      <c r="BL3205" s="13" t="s">
        <v>112</v>
      </c>
      <c r="BM3205" s="115" t="s">
        <v>6934</v>
      </c>
    </row>
    <row r="3206" spans="2:65" s="1" customFormat="1" ht="11.25">
      <c r="B3206" s="25"/>
      <c r="D3206" s="117" t="s">
        <v>114</v>
      </c>
      <c r="F3206" s="118" t="s">
        <v>6933</v>
      </c>
      <c r="L3206" s="25"/>
      <c r="M3206" s="119"/>
      <c r="T3206" s="46"/>
      <c r="AT3206" s="13" t="s">
        <v>114</v>
      </c>
      <c r="AU3206" s="13" t="s">
        <v>66</v>
      </c>
    </row>
    <row r="3207" spans="2:65" s="1" customFormat="1" ht="16.5" customHeight="1">
      <c r="B3207" s="104"/>
      <c r="C3207" s="120" t="s">
        <v>3630</v>
      </c>
      <c r="D3207" s="120" t="s">
        <v>5109</v>
      </c>
      <c r="E3207" s="121" t="s">
        <v>6935</v>
      </c>
      <c r="F3207" s="122" t="s">
        <v>6936</v>
      </c>
      <c r="G3207" s="123" t="s">
        <v>110</v>
      </c>
      <c r="H3207" s="124">
        <v>1</v>
      </c>
      <c r="I3207" s="125">
        <v>1600</v>
      </c>
      <c r="J3207" s="125">
        <f>ROUND(I3207*H3207,2)</f>
        <v>1600</v>
      </c>
      <c r="K3207" s="122" t="s">
        <v>3</v>
      </c>
      <c r="L3207" s="126"/>
      <c r="M3207" s="127" t="s">
        <v>3</v>
      </c>
      <c r="N3207" s="128" t="s">
        <v>37</v>
      </c>
      <c r="O3207" s="113">
        <v>0</v>
      </c>
      <c r="P3207" s="113">
        <f>O3207*H3207</f>
        <v>0</v>
      </c>
      <c r="Q3207" s="113">
        <v>0</v>
      </c>
      <c r="R3207" s="113">
        <f>Q3207*H3207</f>
        <v>0</v>
      </c>
      <c r="S3207" s="113">
        <v>0</v>
      </c>
      <c r="T3207" s="114">
        <f>S3207*H3207</f>
        <v>0</v>
      </c>
      <c r="AR3207" s="115" t="s">
        <v>112</v>
      </c>
      <c r="AT3207" s="115" t="s">
        <v>5109</v>
      </c>
      <c r="AU3207" s="115" t="s">
        <v>66</v>
      </c>
      <c r="AY3207" s="13" t="s">
        <v>113</v>
      </c>
      <c r="BE3207" s="116">
        <f>IF(N3207="základní",J3207,0)</f>
        <v>1600</v>
      </c>
      <c r="BF3207" s="116">
        <f>IF(N3207="snížená",J3207,0)</f>
        <v>0</v>
      </c>
      <c r="BG3207" s="116">
        <f>IF(N3207="zákl. přenesená",J3207,0)</f>
        <v>0</v>
      </c>
      <c r="BH3207" s="116">
        <f>IF(N3207="sníž. přenesená",J3207,0)</f>
        <v>0</v>
      </c>
      <c r="BI3207" s="116">
        <f>IF(N3207="nulová",J3207,0)</f>
        <v>0</v>
      </c>
      <c r="BJ3207" s="13" t="s">
        <v>74</v>
      </c>
      <c r="BK3207" s="116">
        <f>ROUND(I3207*H3207,2)</f>
        <v>1600</v>
      </c>
      <c r="BL3207" s="13" t="s">
        <v>112</v>
      </c>
      <c r="BM3207" s="115" t="s">
        <v>6937</v>
      </c>
    </row>
    <row r="3208" spans="2:65" s="1" customFormat="1" ht="11.25">
      <c r="B3208" s="25"/>
      <c r="D3208" s="117" t="s">
        <v>114</v>
      </c>
      <c r="F3208" s="118" t="s">
        <v>6936</v>
      </c>
      <c r="L3208" s="25"/>
      <c r="M3208" s="119"/>
      <c r="T3208" s="46"/>
      <c r="AT3208" s="13" t="s">
        <v>114</v>
      </c>
      <c r="AU3208" s="13" t="s">
        <v>66</v>
      </c>
    </row>
    <row r="3209" spans="2:65" s="1" customFormat="1" ht="16.5" customHeight="1">
      <c r="B3209" s="104"/>
      <c r="C3209" s="120" t="s">
        <v>6938</v>
      </c>
      <c r="D3209" s="120" t="s">
        <v>5109</v>
      </c>
      <c r="E3209" s="121" t="s">
        <v>6939</v>
      </c>
      <c r="F3209" s="122" t="s">
        <v>6940</v>
      </c>
      <c r="G3209" s="123" t="s">
        <v>110</v>
      </c>
      <c r="H3209" s="124">
        <v>1</v>
      </c>
      <c r="I3209" s="125">
        <v>1400</v>
      </c>
      <c r="J3209" s="125">
        <f>ROUND(I3209*H3209,2)</f>
        <v>1400</v>
      </c>
      <c r="K3209" s="122" t="s">
        <v>3</v>
      </c>
      <c r="L3209" s="126"/>
      <c r="M3209" s="127" t="s">
        <v>3</v>
      </c>
      <c r="N3209" s="128" t="s">
        <v>37</v>
      </c>
      <c r="O3209" s="113">
        <v>0</v>
      </c>
      <c r="P3209" s="113">
        <f>O3209*H3209</f>
        <v>0</v>
      </c>
      <c r="Q3209" s="113">
        <v>0</v>
      </c>
      <c r="R3209" s="113">
        <f>Q3209*H3209</f>
        <v>0</v>
      </c>
      <c r="S3209" s="113">
        <v>0</v>
      </c>
      <c r="T3209" s="114">
        <f>S3209*H3209</f>
        <v>0</v>
      </c>
      <c r="AR3209" s="115" t="s">
        <v>112</v>
      </c>
      <c r="AT3209" s="115" t="s">
        <v>5109</v>
      </c>
      <c r="AU3209" s="115" t="s">
        <v>66</v>
      </c>
      <c r="AY3209" s="13" t="s">
        <v>113</v>
      </c>
      <c r="BE3209" s="116">
        <f>IF(N3209="základní",J3209,0)</f>
        <v>1400</v>
      </c>
      <c r="BF3209" s="116">
        <f>IF(N3209="snížená",J3209,0)</f>
        <v>0</v>
      </c>
      <c r="BG3209" s="116">
        <f>IF(N3209="zákl. přenesená",J3209,0)</f>
        <v>0</v>
      </c>
      <c r="BH3209" s="116">
        <f>IF(N3209="sníž. přenesená",J3209,0)</f>
        <v>0</v>
      </c>
      <c r="BI3209" s="116">
        <f>IF(N3209="nulová",J3209,0)</f>
        <v>0</v>
      </c>
      <c r="BJ3209" s="13" t="s">
        <v>74</v>
      </c>
      <c r="BK3209" s="116">
        <f>ROUND(I3209*H3209,2)</f>
        <v>1400</v>
      </c>
      <c r="BL3209" s="13" t="s">
        <v>112</v>
      </c>
      <c r="BM3209" s="115" t="s">
        <v>6941</v>
      </c>
    </row>
    <row r="3210" spans="2:65" s="1" customFormat="1" ht="11.25">
      <c r="B3210" s="25"/>
      <c r="D3210" s="117" t="s">
        <v>114</v>
      </c>
      <c r="F3210" s="118" t="s">
        <v>6940</v>
      </c>
      <c r="L3210" s="25"/>
      <c r="M3210" s="119"/>
      <c r="T3210" s="46"/>
      <c r="AT3210" s="13" t="s">
        <v>114</v>
      </c>
      <c r="AU3210" s="13" t="s">
        <v>66</v>
      </c>
    </row>
    <row r="3211" spans="2:65" s="1" customFormat="1" ht="16.5" customHeight="1">
      <c r="B3211" s="104"/>
      <c r="C3211" s="120" t="s">
        <v>3635</v>
      </c>
      <c r="D3211" s="120" t="s">
        <v>5109</v>
      </c>
      <c r="E3211" s="121" t="s">
        <v>6942</v>
      </c>
      <c r="F3211" s="122" t="s">
        <v>6943</v>
      </c>
      <c r="G3211" s="123" t="s">
        <v>110</v>
      </c>
      <c r="H3211" s="124">
        <v>1</v>
      </c>
      <c r="I3211" s="125">
        <v>185</v>
      </c>
      <c r="J3211" s="125">
        <f>ROUND(I3211*H3211,2)</f>
        <v>185</v>
      </c>
      <c r="K3211" s="122" t="s">
        <v>3</v>
      </c>
      <c r="L3211" s="126"/>
      <c r="M3211" s="127" t="s">
        <v>3</v>
      </c>
      <c r="N3211" s="128" t="s">
        <v>37</v>
      </c>
      <c r="O3211" s="113">
        <v>0</v>
      </c>
      <c r="P3211" s="113">
        <f>O3211*H3211</f>
        <v>0</v>
      </c>
      <c r="Q3211" s="113">
        <v>0</v>
      </c>
      <c r="R3211" s="113">
        <f>Q3211*H3211</f>
        <v>0</v>
      </c>
      <c r="S3211" s="113">
        <v>0</v>
      </c>
      <c r="T3211" s="114">
        <f>S3211*H3211</f>
        <v>0</v>
      </c>
      <c r="AR3211" s="115" t="s">
        <v>112</v>
      </c>
      <c r="AT3211" s="115" t="s">
        <v>5109</v>
      </c>
      <c r="AU3211" s="115" t="s">
        <v>66</v>
      </c>
      <c r="AY3211" s="13" t="s">
        <v>113</v>
      </c>
      <c r="BE3211" s="116">
        <f>IF(N3211="základní",J3211,0)</f>
        <v>185</v>
      </c>
      <c r="BF3211" s="116">
        <f>IF(N3211="snížená",J3211,0)</f>
        <v>0</v>
      </c>
      <c r="BG3211" s="116">
        <f>IF(N3211="zákl. přenesená",J3211,0)</f>
        <v>0</v>
      </c>
      <c r="BH3211" s="116">
        <f>IF(N3211="sníž. přenesená",J3211,0)</f>
        <v>0</v>
      </c>
      <c r="BI3211" s="116">
        <f>IF(N3211="nulová",J3211,0)</f>
        <v>0</v>
      </c>
      <c r="BJ3211" s="13" t="s">
        <v>74</v>
      </c>
      <c r="BK3211" s="116">
        <f>ROUND(I3211*H3211,2)</f>
        <v>185</v>
      </c>
      <c r="BL3211" s="13" t="s">
        <v>112</v>
      </c>
      <c r="BM3211" s="115" t="s">
        <v>6944</v>
      </c>
    </row>
    <row r="3212" spans="2:65" s="1" customFormat="1" ht="11.25">
      <c r="B3212" s="25"/>
      <c r="D3212" s="117" t="s">
        <v>114</v>
      </c>
      <c r="F3212" s="118" t="s">
        <v>6943</v>
      </c>
      <c r="L3212" s="25"/>
      <c r="M3212" s="119"/>
      <c r="T3212" s="46"/>
      <c r="AT3212" s="13" t="s">
        <v>114</v>
      </c>
      <c r="AU3212" s="13" t="s">
        <v>66</v>
      </c>
    </row>
    <row r="3213" spans="2:65" s="1" customFormat="1" ht="16.5" customHeight="1">
      <c r="B3213" s="104"/>
      <c r="C3213" s="120" t="s">
        <v>6945</v>
      </c>
      <c r="D3213" s="120" t="s">
        <v>5109</v>
      </c>
      <c r="E3213" s="121" t="s">
        <v>6946</v>
      </c>
      <c r="F3213" s="122" t="s">
        <v>6947</v>
      </c>
      <c r="G3213" s="123" t="s">
        <v>110</v>
      </c>
      <c r="H3213" s="124">
        <v>1</v>
      </c>
      <c r="I3213" s="125">
        <v>185</v>
      </c>
      <c r="J3213" s="125">
        <f>ROUND(I3213*H3213,2)</f>
        <v>185</v>
      </c>
      <c r="K3213" s="122" t="s">
        <v>3</v>
      </c>
      <c r="L3213" s="126"/>
      <c r="M3213" s="127" t="s">
        <v>3</v>
      </c>
      <c r="N3213" s="128" t="s">
        <v>37</v>
      </c>
      <c r="O3213" s="113">
        <v>0</v>
      </c>
      <c r="P3213" s="113">
        <f>O3213*H3213</f>
        <v>0</v>
      </c>
      <c r="Q3213" s="113">
        <v>0</v>
      </c>
      <c r="R3213" s="113">
        <f>Q3213*H3213</f>
        <v>0</v>
      </c>
      <c r="S3213" s="113">
        <v>0</v>
      </c>
      <c r="T3213" s="114">
        <f>S3213*H3213</f>
        <v>0</v>
      </c>
      <c r="AR3213" s="115" t="s">
        <v>112</v>
      </c>
      <c r="AT3213" s="115" t="s">
        <v>5109</v>
      </c>
      <c r="AU3213" s="115" t="s">
        <v>66</v>
      </c>
      <c r="AY3213" s="13" t="s">
        <v>113</v>
      </c>
      <c r="BE3213" s="116">
        <f>IF(N3213="základní",J3213,0)</f>
        <v>185</v>
      </c>
      <c r="BF3213" s="116">
        <f>IF(N3213="snížená",J3213,0)</f>
        <v>0</v>
      </c>
      <c r="BG3213" s="116">
        <f>IF(N3213="zákl. přenesená",J3213,0)</f>
        <v>0</v>
      </c>
      <c r="BH3213" s="116">
        <f>IF(N3213="sníž. přenesená",J3213,0)</f>
        <v>0</v>
      </c>
      <c r="BI3213" s="116">
        <f>IF(N3213="nulová",J3213,0)</f>
        <v>0</v>
      </c>
      <c r="BJ3213" s="13" t="s">
        <v>74</v>
      </c>
      <c r="BK3213" s="116">
        <f>ROUND(I3213*H3213,2)</f>
        <v>185</v>
      </c>
      <c r="BL3213" s="13" t="s">
        <v>112</v>
      </c>
      <c r="BM3213" s="115" t="s">
        <v>6948</v>
      </c>
    </row>
    <row r="3214" spans="2:65" s="1" customFormat="1" ht="11.25">
      <c r="B3214" s="25"/>
      <c r="D3214" s="117" t="s">
        <v>114</v>
      </c>
      <c r="F3214" s="118" t="s">
        <v>6947</v>
      </c>
      <c r="L3214" s="25"/>
      <c r="M3214" s="119"/>
      <c r="T3214" s="46"/>
      <c r="AT3214" s="13" t="s">
        <v>114</v>
      </c>
      <c r="AU3214" s="13" t="s">
        <v>66</v>
      </c>
    </row>
    <row r="3215" spans="2:65" s="1" customFormat="1" ht="16.5" customHeight="1">
      <c r="B3215" s="104"/>
      <c r="C3215" s="120" t="s">
        <v>3639</v>
      </c>
      <c r="D3215" s="120" t="s">
        <v>5109</v>
      </c>
      <c r="E3215" s="121" t="s">
        <v>6949</v>
      </c>
      <c r="F3215" s="122" t="s">
        <v>6950</v>
      </c>
      <c r="G3215" s="123" t="s">
        <v>110</v>
      </c>
      <c r="H3215" s="124">
        <v>1</v>
      </c>
      <c r="I3215" s="125">
        <v>672</v>
      </c>
      <c r="J3215" s="125">
        <f>ROUND(I3215*H3215,2)</f>
        <v>672</v>
      </c>
      <c r="K3215" s="122" t="s">
        <v>3</v>
      </c>
      <c r="L3215" s="126"/>
      <c r="M3215" s="127" t="s">
        <v>3</v>
      </c>
      <c r="N3215" s="128" t="s">
        <v>37</v>
      </c>
      <c r="O3215" s="113">
        <v>0</v>
      </c>
      <c r="P3215" s="113">
        <f>O3215*H3215</f>
        <v>0</v>
      </c>
      <c r="Q3215" s="113">
        <v>0</v>
      </c>
      <c r="R3215" s="113">
        <f>Q3215*H3215</f>
        <v>0</v>
      </c>
      <c r="S3215" s="113">
        <v>0</v>
      </c>
      <c r="T3215" s="114">
        <f>S3215*H3215</f>
        <v>0</v>
      </c>
      <c r="AR3215" s="115" t="s">
        <v>112</v>
      </c>
      <c r="AT3215" s="115" t="s">
        <v>5109</v>
      </c>
      <c r="AU3215" s="115" t="s">
        <v>66</v>
      </c>
      <c r="AY3215" s="13" t="s">
        <v>113</v>
      </c>
      <c r="BE3215" s="116">
        <f>IF(N3215="základní",J3215,0)</f>
        <v>672</v>
      </c>
      <c r="BF3215" s="116">
        <f>IF(N3215="snížená",J3215,0)</f>
        <v>0</v>
      </c>
      <c r="BG3215" s="116">
        <f>IF(N3215="zákl. přenesená",J3215,0)</f>
        <v>0</v>
      </c>
      <c r="BH3215" s="116">
        <f>IF(N3215="sníž. přenesená",J3215,0)</f>
        <v>0</v>
      </c>
      <c r="BI3215" s="116">
        <f>IF(N3215="nulová",J3215,0)</f>
        <v>0</v>
      </c>
      <c r="BJ3215" s="13" t="s">
        <v>74</v>
      </c>
      <c r="BK3215" s="116">
        <f>ROUND(I3215*H3215,2)</f>
        <v>672</v>
      </c>
      <c r="BL3215" s="13" t="s">
        <v>112</v>
      </c>
      <c r="BM3215" s="115" t="s">
        <v>6951</v>
      </c>
    </row>
    <row r="3216" spans="2:65" s="1" customFormat="1" ht="11.25">
      <c r="B3216" s="25"/>
      <c r="D3216" s="117" t="s">
        <v>114</v>
      </c>
      <c r="F3216" s="118" t="s">
        <v>6950</v>
      </c>
      <c r="L3216" s="25"/>
      <c r="M3216" s="119"/>
      <c r="T3216" s="46"/>
      <c r="AT3216" s="13" t="s">
        <v>114</v>
      </c>
      <c r="AU3216" s="13" t="s">
        <v>66</v>
      </c>
    </row>
    <row r="3217" spans="2:65" s="1" customFormat="1" ht="16.5" customHeight="1">
      <c r="B3217" s="104"/>
      <c r="C3217" s="120" t="s">
        <v>6952</v>
      </c>
      <c r="D3217" s="120" t="s">
        <v>5109</v>
      </c>
      <c r="E3217" s="121" t="s">
        <v>6953</v>
      </c>
      <c r="F3217" s="122" t="s">
        <v>6954</v>
      </c>
      <c r="G3217" s="123" t="s">
        <v>110</v>
      </c>
      <c r="H3217" s="124">
        <v>1</v>
      </c>
      <c r="I3217" s="125">
        <v>488</v>
      </c>
      <c r="J3217" s="125">
        <f>ROUND(I3217*H3217,2)</f>
        <v>488</v>
      </c>
      <c r="K3217" s="122" t="s">
        <v>3</v>
      </c>
      <c r="L3217" s="126"/>
      <c r="M3217" s="127" t="s">
        <v>3</v>
      </c>
      <c r="N3217" s="128" t="s">
        <v>37</v>
      </c>
      <c r="O3217" s="113">
        <v>0</v>
      </c>
      <c r="P3217" s="113">
        <f>O3217*H3217</f>
        <v>0</v>
      </c>
      <c r="Q3217" s="113">
        <v>0</v>
      </c>
      <c r="R3217" s="113">
        <f>Q3217*H3217</f>
        <v>0</v>
      </c>
      <c r="S3217" s="113">
        <v>0</v>
      </c>
      <c r="T3217" s="114">
        <f>S3217*H3217</f>
        <v>0</v>
      </c>
      <c r="AR3217" s="115" t="s">
        <v>112</v>
      </c>
      <c r="AT3217" s="115" t="s">
        <v>5109</v>
      </c>
      <c r="AU3217" s="115" t="s">
        <v>66</v>
      </c>
      <c r="AY3217" s="13" t="s">
        <v>113</v>
      </c>
      <c r="BE3217" s="116">
        <f>IF(N3217="základní",J3217,0)</f>
        <v>488</v>
      </c>
      <c r="BF3217" s="116">
        <f>IF(N3217="snížená",J3217,0)</f>
        <v>0</v>
      </c>
      <c r="BG3217" s="116">
        <f>IF(N3217="zákl. přenesená",J3217,0)</f>
        <v>0</v>
      </c>
      <c r="BH3217" s="116">
        <f>IF(N3217="sníž. přenesená",J3217,0)</f>
        <v>0</v>
      </c>
      <c r="BI3217" s="116">
        <f>IF(N3217="nulová",J3217,0)</f>
        <v>0</v>
      </c>
      <c r="BJ3217" s="13" t="s">
        <v>74</v>
      </c>
      <c r="BK3217" s="116">
        <f>ROUND(I3217*H3217,2)</f>
        <v>488</v>
      </c>
      <c r="BL3217" s="13" t="s">
        <v>112</v>
      </c>
      <c r="BM3217" s="115" t="s">
        <v>6955</v>
      </c>
    </row>
    <row r="3218" spans="2:65" s="1" customFormat="1" ht="11.25">
      <c r="B3218" s="25"/>
      <c r="D3218" s="117" t="s">
        <v>114</v>
      </c>
      <c r="F3218" s="118" t="s">
        <v>6954</v>
      </c>
      <c r="L3218" s="25"/>
      <c r="M3218" s="119"/>
      <c r="T3218" s="46"/>
      <c r="AT3218" s="13" t="s">
        <v>114</v>
      </c>
      <c r="AU3218" s="13" t="s">
        <v>66</v>
      </c>
    </row>
    <row r="3219" spans="2:65" s="1" customFormat="1" ht="16.5" customHeight="1">
      <c r="B3219" s="104"/>
      <c r="C3219" s="120" t="s">
        <v>3644</v>
      </c>
      <c r="D3219" s="120" t="s">
        <v>5109</v>
      </c>
      <c r="E3219" s="121" t="s">
        <v>6956</v>
      </c>
      <c r="F3219" s="122" t="s">
        <v>6957</v>
      </c>
      <c r="G3219" s="123" t="s">
        <v>110</v>
      </c>
      <c r="H3219" s="124">
        <v>1</v>
      </c>
      <c r="I3219" s="125">
        <v>96</v>
      </c>
      <c r="J3219" s="125">
        <f>ROUND(I3219*H3219,2)</f>
        <v>96</v>
      </c>
      <c r="K3219" s="122" t="s">
        <v>3</v>
      </c>
      <c r="L3219" s="126"/>
      <c r="M3219" s="127" t="s">
        <v>3</v>
      </c>
      <c r="N3219" s="128" t="s">
        <v>37</v>
      </c>
      <c r="O3219" s="113">
        <v>0</v>
      </c>
      <c r="P3219" s="113">
        <f>O3219*H3219</f>
        <v>0</v>
      </c>
      <c r="Q3219" s="113">
        <v>0</v>
      </c>
      <c r="R3219" s="113">
        <f>Q3219*H3219</f>
        <v>0</v>
      </c>
      <c r="S3219" s="113">
        <v>0</v>
      </c>
      <c r="T3219" s="114">
        <f>S3219*H3219</f>
        <v>0</v>
      </c>
      <c r="AR3219" s="115" t="s">
        <v>112</v>
      </c>
      <c r="AT3219" s="115" t="s">
        <v>5109</v>
      </c>
      <c r="AU3219" s="115" t="s">
        <v>66</v>
      </c>
      <c r="AY3219" s="13" t="s">
        <v>113</v>
      </c>
      <c r="BE3219" s="116">
        <f>IF(N3219="základní",J3219,0)</f>
        <v>96</v>
      </c>
      <c r="BF3219" s="116">
        <f>IF(N3219="snížená",J3219,0)</f>
        <v>0</v>
      </c>
      <c r="BG3219" s="116">
        <f>IF(N3219="zákl. přenesená",J3219,0)</f>
        <v>0</v>
      </c>
      <c r="BH3219" s="116">
        <f>IF(N3219="sníž. přenesená",J3219,0)</f>
        <v>0</v>
      </c>
      <c r="BI3219" s="116">
        <f>IF(N3219="nulová",J3219,0)</f>
        <v>0</v>
      </c>
      <c r="BJ3219" s="13" t="s">
        <v>74</v>
      </c>
      <c r="BK3219" s="116">
        <f>ROUND(I3219*H3219,2)</f>
        <v>96</v>
      </c>
      <c r="BL3219" s="13" t="s">
        <v>112</v>
      </c>
      <c r="BM3219" s="115" t="s">
        <v>6958</v>
      </c>
    </row>
    <row r="3220" spans="2:65" s="1" customFormat="1" ht="11.25">
      <c r="B3220" s="25"/>
      <c r="D3220" s="117" t="s">
        <v>114</v>
      </c>
      <c r="F3220" s="118" t="s">
        <v>6957</v>
      </c>
      <c r="L3220" s="25"/>
      <c r="M3220" s="119"/>
      <c r="T3220" s="46"/>
      <c r="AT3220" s="13" t="s">
        <v>114</v>
      </c>
      <c r="AU3220" s="13" t="s">
        <v>66</v>
      </c>
    </row>
    <row r="3221" spans="2:65" s="1" customFormat="1" ht="16.5" customHeight="1">
      <c r="B3221" s="104"/>
      <c r="C3221" s="120" t="s">
        <v>6959</v>
      </c>
      <c r="D3221" s="120" t="s">
        <v>5109</v>
      </c>
      <c r="E3221" s="121" t="s">
        <v>6960</v>
      </c>
      <c r="F3221" s="122" t="s">
        <v>6961</v>
      </c>
      <c r="G3221" s="123" t="s">
        <v>110</v>
      </c>
      <c r="H3221" s="124">
        <v>1</v>
      </c>
      <c r="I3221" s="125">
        <v>96</v>
      </c>
      <c r="J3221" s="125">
        <f>ROUND(I3221*H3221,2)</f>
        <v>96</v>
      </c>
      <c r="K3221" s="122" t="s">
        <v>3</v>
      </c>
      <c r="L3221" s="126"/>
      <c r="M3221" s="127" t="s">
        <v>3</v>
      </c>
      <c r="N3221" s="128" t="s">
        <v>37</v>
      </c>
      <c r="O3221" s="113">
        <v>0</v>
      </c>
      <c r="P3221" s="113">
        <f>O3221*H3221</f>
        <v>0</v>
      </c>
      <c r="Q3221" s="113">
        <v>0</v>
      </c>
      <c r="R3221" s="113">
        <f>Q3221*H3221</f>
        <v>0</v>
      </c>
      <c r="S3221" s="113">
        <v>0</v>
      </c>
      <c r="T3221" s="114">
        <f>S3221*H3221</f>
        <v>0</v>
      </c>
      <c r="AR3221" s="115" t="s">
        <v>112</v>
      </c>
      <c r="AT3221" s="115" t="s">
        <v>5109</v>
      </c>
      <c r="AU3221" s="115" t="s">
        <v>66</v>
      </c>
      <c r="AY3221" s="13" t="s">
        <v>113</v>
      </c>
      <c r="BE3221" s="116">
        <f>IF(N3221="základní",J3221,0)</f>
        <v>96</v>
      </c>
      <c r="BF3221" s="116">
        <f>IF(N3221="snížená",J3221,0)</f>
        <v>0</v>
      </c>
      <c r="BG3221" s="116">
        <f>IF(N3221="zákl. přenesená",J3221,0)</f>
        <v>0</v>
      </c>
      <c r="BH3221" s="116">
        <f>IF(N3221="sníž. přenesená",J3221,0)</f>
        <v>0</v>
      </c>
      <c r="BI3221" s="116">
        <f>IF(N3221="nulová",J3221,0)</f>
        <v>0</v>
      </c>
      <c r="BJ3221" s="13" t="s">
        <v>74</v>
      </c>
      <c r="BK3221" s="116">
        <f>ROUND(I3221*H3221,2)</f>
        <v>96</v>
      </c>
      <c r="BL3221" s="13" t="s">
        <v>112</v>
      </c>
      <c r="BM3221" s="115" t="s">
        <v>6962</v>
      </c>
    </row>
    <row r="3222" spans="2:65" s="1" customFormat="1" ht="11.25">
      <c r="B3222" s="25"/>
      <c r="D3222" s="117" t="s">
        <v>114</v>
      </c>
      <c r="F3222" s="118" t="s">
        <v>6961</v>
      </c>
      <c r="L3222" s="25"/>
      <c r="M3222" s="119"/>
      <c r="T3222" s="46"/>
      <c r="AT3222" s="13" t="s">
        <v>114</v>
      </c>
      <c r="AU3222" s="13" t="s">
        <v>66</v>
      </c>
    </row>
    <row r="3223" spans="2:65" s="1" customFormat="1" ht="16.5" customHeight="1">
      <c r="B3223" s="104"/>
      <c r="C3223" s="120" t="s">
        <v>3648</v>
      </c>
      <c r="D3223" s="120" t="s">
        <v>5109</v>
      </c>
      <c r="E3223" s="121" t="s">
        <v>6963</v>
      </c>
      <c r="F3223" s="122" t="s">
        <v>6964</v>
      </c>
      <c r="G3223" s="123" t="s">
        <v>110</v>
      </c>
      <c r="H3223" s="124">
        <v>1</v>
      </c>
      <c r="I3223" s="125">
        <v>56</v>
      </c>
      <c r="J3223" s="125">
        <f>ROUND(I3223*H3223,2)</f>
        <v>56</v>
      </c>
      <c r="K3223" s="122" t="s">
        <v>3</v>
      </c>
      <c r="L3223" s="126"/>
      <c r="M3223" s="127" t="s">
        <v>3</v>
      </c>
      <c r="N3223" s="128" t="s">
        <v>37</v>
      </c>
      <c r="O3223" s="113">
        <v>0</v>
      </c>
      <c r="P3223" s="113">
        <f>O3223*H3223</f>
        <v>0</v>
      </c>
      <c r="Q3223" s="113">
        <v>0</v>
      </c>
      <c r="R3223" s="113">
        <f>Q3223*H3223</f>
        <v>0</v>
      </c>
      <c r="S3223" s="113">
        <v>0</v>
      </c>
      <c r="T3223" s="114">
        <f>S3223*H3223</f>
        <v>0</v>
      </c>
      <c r="AR3223" s="115" t="s">
        <v>112</v>
      </c>
      <c r="AT3223" s="115" t="s">
        <v>5109</v>
      </c>
      <c r="AU3223" s="115" t="s">
        <v>66</v>
      </c>
      <c r="AY3223" s="13" t="s">
        <v>113</v>
      </c>
      <c r="BE3223" s="116">
        <f>IF(N3223="základní",J3223,0)</f>
        <v>56</v>
      </c>
      <c r="BF3223" s="116">
        <f>IF(N3223="snížená",J3223,0)</f>
        <v>0</v>
      </c>
      <c r="BG3223" s="116">
        <f>IF(N3223="zákl. přenesená",J3223,0)</f>
        <v>0</v>
      </c>
      <c r="BH3223" s="116">
        <f>IF(N3223="sníž. přenesená",J3223,0)</f>
        <v>0</v>
      </c>
      <c r="BI3223" s="116">
        <f>IF(N3223="nulová",J3223,0)</f>
        <v>0</v>
      </c>
      <c r="BJ3223" s="13" t="s">
        <v>74</v>
      </c>
      <c r="BK3223" s="116">
        <f>ROUND(I3223*H3223,2)</f>
        <v>56</v>
      </c>
      <c r="BL3223" s="13" t="s">
        <v>112</v>
      </c>
      <c r="BM3223" s="115" t="s">
        <v>6965</v>
      </c>
    </row>
    <row r="3224" spans="2:65" s="1" customFormat="1" ht="11.25">
      <c r="B3224" s="25"/>
      <c r="D3224" s="117" t="s">
        <v>114</v>
      </c>
      <c r="F3224" s="118" t="s">
        <v>6964</v>
      </c>
      <c r="L3224" s="25"/>
      <c r="M3224" s="119"/>
      <c r="T3224" s="46"/>
      <c r="AT3224" s="13" t="s">
        <v>114</v>
      </c>
      <c r="AU3224" s="13" t="s">
        <v>66</v>
      </c>
    </row>
    <row r="3225" spans="2:65" s="1" customFormat="1" ht="16.5" customHeight="1">
      <c r="B3225" s="104"/>
      <c r="C3225" s="120" t="s">
        <v>6966</v>
      </c>
      <c r="D3225" s="120" t="s">
        <v>5109</v>
      </c>
      <c r="E3225" s="121" t="s">
        <v>6967</v>
      </c>
      <c r="F3225" s="122" t="s">
        <v>6968</v>
      </c>
      <c r="G3225" s="123" t="s">
        <v>110</v>
      </c>
      <c r="H3225" s="124">
        <v>1</v>
      </c>
      <c r="I3225" s="125">
        <v>5544</v>
      </c>
      <c r="J3225" s="125">
        <f>ROUND(I3225*H3225,2)</f>
        <v>5544</v>
      </c>
      <c r="K3225" s="122" t="s">
        <v>3</v>
      </c>
      <c r="L3225" s="126"/>
      <c r="M3225" s="127" t="s">
        <v>3</v>
      </c>
      <c r="N3225" s="128" t="s">
        <v>37</v>
      </c>
      <c r="O3225" s="113">
        <v>0</v>
      </c>
      <c r="P3225" s="113">
        <f>O3225*H3225</f>
        <v>0</v>
      </c>
      <c r="Q3225" s="113">
        <v>0</v>
      </c>
      <c r="R3225" s="113">
        <f>Q3225*H3225</f>
        <v>0</v>
      </c>
      <c r="S3225" s="113">
        <v>0</v>
      </c>
      <c r="T3225" s="114">
        <f>S3225*H3225</f>
        <v>0</v>
      </c>
      <c r="AR3225" s="115" t="s">
        <v>112</v>
      </c>
      <c r="AT3225" s="115" t="s">
        <v>5109</v>
      </c>
      <c r="AU3225" s="115" t="s">
        <v>66</v>
      </c>
      <c r="AY3225" s="13" t="s">
        <v>113</v>
      </c>
      <c r="BE3225" s="116">
        <f>IF(N3225="základní",J3225,0)</f>
        <v>5544</v>
      </c>
      <c r="BF3225" s="116">
        <f>IF(N3225="snížená",J3225,0)</f>
        <v>0</v>
      </c>
      <c r="BG3225" s="116">
        <f>IF(N3225="zákl. přenesená",J3225,0)</f>
        <v>0</v>
      </c>
      <c r="BH3225" s="116">
        <f>IF(N3225="sníž. přenesená",J3225,0)</f>
        <v>0</v>
      </c>
      <c r="BI3225" s="116">
        <f>IF(N3225="nulová",J3225,0)</f>
        <v>0</v>
      </c>
      <c r="BJ3225" s="13" t="s">
        <v>74</v>
      </c>
      <c r="BK3225" s="116">
        <f>ROUND(I3225*H3225,2)</f>
        <v>5544</v>
      </c>
      <c r="BL3225" s="13" t="s">
        <v>112</v>
      </c>
      <c r="BM3225" s="115" t="s">
        <v>6969</v>
      </c>
    </row>
    <row r="3226" spans="2:65" s="1" customFormat="1" ht="11.25">
      <c r="B3226" s="25"/>
      <c r="D3226" s="117" t="s">
        <v>114</v>
      </c>
      <c r="F3226" s="118" t="s">
        <v>6968</v>
      </c>
      <c r="L3226" s="25"/>
      <c r="M3226" s="119"/>
      <c r="T3226" s="46"/>
      <c r="AT3226" s="13" t="s">
        <v>114</v>
      </c>
      <c r="AU3226" s="13" t="s">
        <v>66</v>
      </c>
    </row>
    <row r="3227" spans="2:65" s="1" customFormat="1" ht="16.5" customHeight="1">
      <c r="B3227" s="104"/>
      <c r="C3227" s="120" t="s">
        <v>3653</v>
      </c>
      <c r="D3227" s="120" t="s">
        <v>5109</v>
      </c>
      <c r="E3227" s="121" t="s">
        <v>6970</v>
      </c>
      <c r="F3227" s="122" t="s">
        <v>6971</v>
      </c>
      <c r="G3227" s="123" t="s">
        <v>110</v>
      </c>
      <c r="H3227" s="124">
        <v>1</v>
      </c>
      <c r="I3227" s="125">
        <v>5544</v>
      </c>
      <c r="J3227" s="125">
        <f>ROUND(I3227*H3227,2)</f>
        <v>5544</v>
      </c>
      <c r="K3227" s="122" t="s">
        <v>3</v>
      </c>
      <c r="L3227" s="126"/>
      <c r="M3227" s="127" t="s">
        <v>3</v>
      </c>
      <c r="N3227" s="128" t="s">
        <v>37</v>
      </c>
      <c r="O3227" s="113">
        <v>0</v>
      </c>
      <c r="P3227" s="113">
        <f>O3227*H3227</f>
        <v>0</v>
      </c>
      <c r="Q3227" s="113">
        <v>0</v>
      </c>
      <c r="R3227" s="113">
        <f>Q3227*H3227</f>
        <v>0</v>
      </c>
      <c r="S3227" s="113">
        <v>0</v>
      </c>
      <c r="T3227" s="114">
        <f>S3227*H3227</f>
        <v>0</v>
      </c>
      <c r="AR3227" s="115" t="s">
        <v>112</v>
      </c>
      <c r="AT3227" s="115" t="s">
        <v>5109</v>
      </c>
      <c r="AU3227" s="115" t="s">
        <v>66</v>
      </c>
      <c r="AY3227" s="13" t="s">
        <v>113</v>
      </c>
      <c r="BE3227" s="116">
        <f>IF(N3227="základní",J3227,0)</f>
        <v>5544</v>
      </c>
      <c r="BF3227" s="116">
        <f>IF(N3227="snížená",J3227,0)</f>
        <v>0</v>
      </c>
      <c r="BG3227" s="116">
        <f>IF(N3227="zákl. přenesená",J3227,0)</f>
        <v>0</v>
      </c>
      <c r="BH3227" s="116">
        <f>IF(N3227="sníž. přenesená",J3227,0)</f>
        <v>0</v>
      </c>
      <c r="BI3227" s="116">
        <f>IF(N3227="nulová",J3227,0)</f>
        <v>0</v>
      </c>
      <c r="BJ3227" s="13" t="s">
        <v>74</v>
      </c>
      <c r="BK3227" s="116">
        <f>ROUND(I3227*H3227,2)</f>
        <v>5544</v>
      </c>
      <c r="BL3227" s="13" t="s">
        <v>112</v>
      </c>
      <c r="BM3227" s="115" t="s">
        <v>6972</v>
      </c>
    </row>
    <row r="3228" spans="2:65" s="1" customFormat="1" ht="11.25">
      <c r="B3228" s="25"/>
      <c r="D3228" s="117" t="s">
        <v>114</v>
      </c>
      <c r="F3228" s="118" t="s">
        <v>6971</v>
      </c>
      <c r="L3228" s="25"/>
      <c r="M3228" s="119"/>
      <c r="T3228" s="46"/>
      <c r="AT3228" s="13" t="s">
        <v>114</v>
      </c>
      <c r="AU3228" s="13" t="s">
        <v>66</v>
      </c>
    </row>
    <row r="3229" spans="2:65" s="1" customFormat="1" ht="16.5" customHeight="1">
      <c r="B3229" s="104"/>
      <c r="C3229" s="120" t="s">
        <v>6973</v>
      </c>
      <c r="D3229" s="120" t="s">
        <v>5109</v>
      </c>
      <c r="E3229" s="121" t="s">
        <v>6974</v>
      </c>
      <c r="F3229" s="122" t="s">
        <v>6975</v>
      </c>
      <c r="G3229" s="123" t="s">
        <v>110</v>
      </c>
      <c r="H3229" s="124">
        <v>1</v>
      </c>
      <c r="I3229" s="125">
        <v>6104</v>
      </c>
      <c r="J3229" s="125">
        <f>ROUND(I3229*H3229,2)</f>
        <v>6104</v>
      </c>
      <c r="K3229" s="122" t="s">
        <v>3</v>
      </c>
      <c r="L3229" s="126"/>
      <c r="M3229" s="127" t="s">
        <v>3</v>
      </c>
      <c r="N3229" s="128" t="s">
        <v>37</v>
      </c>
      <c r="O3229" s="113">
        <v>0</v>
      </c>
      <c r="P3229" s="113">
        <f>O3229*H3229</f>
        <v>0</v>
      </c>
      <c r="Q3229" s="113">
        <v>0</v>
      </c>
      <c r="R3229" s="113">
        <f>Q3229*H3229</f>
        <v>0</v>
      </c>
      <c r="S3229" s="113">
        <v>0</v>
      </c>
      <c r="T3229" s="114">
        <f>S3229*H3229</f>
        <v>0</v>
      </c>
      <c r="AR3229" s="115" t="s">
        <v>112</v>
      </c>
      <c r="AT3229" s="115" t="s">
        <v>5109</v>
      </c>
      <c r="AU3229" s="115" t="s">
        <v>66</v>
      </c>
      <c r="AY3229" s="13" t="s">
        <v>113</v>
      </c>
      <c r="BE3229" s="116">
        <f>IF(N3229="základní",J3229,0)</f>
        <v>6104</v>
      </c>
      <c r="BF3229" s="116">
        <f>IF(N3229="snížená",J3229,0)</f>
        <v>0</v>
      </c>
      <c r="BG3229" s="116">
        <f>IF(N3229="zákl. přenesená",J3229,0)</f>
        <v>0</v>
      </c>
      <c r="BH3229" s="116">
        <f>IF(N3229="sníž. přenesená",J3229,0)</f>
        <v>0</v>
      </c>
      <c r="BI3229" s="116">
        <f>IF(N3229="nulová",J3229,0)</f>
        <v>0</v>
      </c>
      <c r="BJ3229" s="13" t="s">
        <v>74</v>
      </c>
      <c r="BK3229" s="116">
        <f>ROUND(I3229*H3229,2)</f>
        <v>6104</v>
      </c>
      <c r="BL3229" s="13" t="s">
        <v>112</v>
      </c>
      <c r="BM3229" s="115" t="s">
        <v>6976</v>
      </c>
    </row>
    <row r="3230" spans="2:65" s="1" customFormat="1" ht="11.25">
      <c r="B3230" s="25"/>
      <c r="D3230" s="117" t="s">
        <v>114</v>
      </c>
      <c r="F3230" s="118" t="s">
        <v>6975</v>
      </c>
      <c r="L3230" s="25"/>
      <c r="M3230" s="119"/>
      <c r="T3230" s="46"/>
      <c r="AT3230" s="13" t="s">
        <v>114</v>
      </c>
      <c r="AU3230" s="13" t="s">
        <v>66</v>
      </c>
    </row>
    <row r="3231" spans="2:65" s="1" customFormat="1" ht="24.2" customHeight="1">
      <c r="B3231" s="104"/>
      <c r="C3231" s="120" t="s">
        <v>3657</v>
      </c>
      <c r="D3231" s="120" t="s">
        <v>5109</v>
      </c>
      <c r="E3231" s="121" t="s">
        <v>6977</v>
      </c>
      <c r="F3231" s="122" t="s">
        <v>6978</v>
      </c>
      <c r="G3231" s="123" t="s">
        <v>110</v>
      </c>
      <c r="H3231" s="124">
        <v>1</v>
      </c>
      <c r="I3231" s="125">
        <v>18200</v>
      </c>
      <c r="J3231" s="125">
        <f>ROUND(I3231*H3231,2)</f>
        <v>18200</v>
      </c>
      <c r="K3231" s="122" t="s">
        <v>111</v>
      </c>
      <c r="L3231" s="126"/>
      <c r="M3231" s="127" t="s">
        <v>3</v>
      </c>
      <c r="N3231" s="128" t="s">
        <v>37</v>
      </c>
      <c r="O3231" s="113">
        <v>0</v>
      </c>
      <c r="P3231" s="113">
        <f>O3231*H3231</f>
        <v>0</v>
      </c>
      <c r="Q3231" s="113">
        <v>0.02</v>
      </c>
      <c r="R3231" s="113">
        <f>Q3231*H3231</f>
        <v>0.02</v>
      </c>
      <c r="S3231" s="113">
        <v>0</v>
      </c>
      <c r="T3231" s="114">
        <f>S3231*H3231</f>
        <v>0</v>
      </c>
      <c r="AR3231" s="115" t="s">
        <v>112</v>
      </c>
      <c r="AT3231" s="115" t="s">
        <v>5109</v>
      </c>
      <c r="AU3231" s="115" t="s">
        <v>66</v>
      </c>
      <c r="AY3231" s="13" t="s">
        <v>113</v>
      </c>
      <c r="BE3231" s="116">
        <f>IF(N3231="základní",J3231,0)</f>
        <v>18200</v>
      </c>
      <c r="BF3231" s="116">
        <f>IF(N3231="snížená",J3231,0)</f>
        <v>0</v>
      </c>
      <c r="BG3231" s="116">
        <f>IF(N3231="zákl. přenesená",J3231,0)</f>
        <v>0</v>
      </c>
      <c r="BH3231" s="116">
        <f>IF(N3231="sníž. přenesená",J3231,0)</f>
        <v>0</v>
      </c>
      <c r="BI3231" s="116">
        <f>IF(N3231="nulová",J3231,0)</f>
        <v>0</v>
      </c>
      <c r="BJ3231" s="13" t="s">
        <v>74</v>
      </c>
      <c r="BK3231" s="116">
        <f>ROUND(I3231*H3231,2)</f>
        <v>18200</v>
      </c>
      <c r="BL3231" s="13" t="s">
        <v>112</v>
      </c>
      <c r="BM3231" s="115" t="s">
        <v>6979</v>
      </c>
    </row>
    <row r="3232" spans="2:65" s="1" customFormat="1" ht="11.25">
      <c r="B3232" s="25"/>
      <c r="D3232" s="117" t="s">
        <v>114</v>
      </c>
      <c r="F3232" s="118" t="s">
        <v>6978</v>
      </c>
      <c r="L3232" s="25"/>
      <c r="M3232" s="119"/>
      <c r="T3232" s="46"/>
      <c r="AT3232" s="13" t="s">
        <v>114</v>
      </c>
      <c r="AU3232" s="13" t="s">
        <v>66</v>
      </c>
    </row>
    <row r="3233" spans="2:65" s="1" customFormat="1" ht="21.75" customHeight="1">
      <c r="B3233" s="104"/>
      <c r="C3233" s="120" t="s">
        <v>6980</v>
      </c>
      <c r="D3233" s="120" t="s">
        <v>5109</v>
      </c>
      <c r="E3233" s="121" t="s">
        <v>6981</v>
      </c>
      <c r="F3233" s="122" t="s">
        <v>6982</v>
      </c>
      <c r="G3233" s="123" t="s">
        <v>110</v>
      </c>
      <c r="H3233" s="124">
        <v>1</v>
      </c>
      <c r="I3233" s="125">
        <v>18200</v>
      </c>
      <c r="J3233" s="125">
        <f>ROUND(I3233*H3233,2)</f>
        <v>18200</v>
      </c>
      <c r="K3233" s="122" t="s">
        <v>111</v>
      </c>
      <c r="L3233" s="126"/>
      <c r="M3233" s="127" t="s">
        <v>3</v>
      </c>
      <c r="N3233" s="128" t="s">
        <v>37</v>
      </c>
      <c r="O3233" s="113">
        <v>0</v>
      </c>
      <c r="P3233" s="113">
        <f>O3233*H3233</f>
        <v>0</v>
      </c>
      <c r="Q3233" s="113">
        <v>0.02</v>
      </c>
      <c r="R3233" s="113">
        <f>Q3233*H3233</f>
        <v>0.02</v>
      </c>
      <c r="S3233" s="113">
        <v>0</v>
      </c>
      <c r="T3233" s="114">
        <f>S3233*H3233</f>
        <v>0</v>
      </c>
      <c r="AR3233" s="115" t="s">
        <v>112</v>
      </c>
      <c r="AT3233" s="115" t="s">
        <v>5109</v>
      </c>
      <c r="AU3233" s="115" t="s">
        <v>66</v>
      </c>
      <c r="AY3233" s="13" t="s">
        <v>113</v>
      </c>
      <c r="BE3233" s="116">
        <f>IF(N3233="základní",J3233,0)</f>
        <v>18200</v>
      </c>
      <c r="BF3233" s="116">
        <f>IF(N3233="snížená",J3233,0)</f>
        <v>0</v>
      </c>
      <c r="BG3233" s="116">
        <f>IF(N3233="zákl. přenesená",J3233,0)</f>
        <v>0</v>
      </c>
      <c r="BH3233" s="116">
        <f>IF(N3233="sníž. přenesená",J3233,0)</f>
        <v>0</v>
      </c>
      <c r="BI3233" s="116">
        <f>IF(N3233="nulová",J3233,0)</f>
        <v>0</v>
      </c>
      <c r="BJ3233" s="13" t="s">
        <v>74</v>
      </c>
      <c r="BK3233" s="116">
        <f>ROUND(I3233*H3233,2)</f>
        <v>18200</v>
      </c>
      <c r="BL3233" s="13" t="s">
        <v>112</v>
      </c>
      <c r="BM3233" s="115" t="s">
        <v>6983</v>
      </c>
    </row>
    <row r="3234" spans="2:65" s="1" customFormat="1" ht="11.25">
      <c r="B3234" s="25"/>
      <c r="D3234" s="117" t="s">
        <v>114</v>
      </c>
      <c r="F3234" s="118" t="s">
        <v>6982</v>
      </c>
      <c r="L3234" s="25"/>
      <c r="M3234" s="119"/>
      <c r="T3234" s="46"/>
      <c r="AT3234" s="13" t="s">
        <v>114</v>
      </c>
      <c r="AU3234" s="13" t="s">
        <v>66</v>
      </c>
    </row>
    <row r="3235" spans="2:65" s="1" customFormat="1" ht="24.2" customHeight="1">
      <c r="B3235" s="104"/>
      <c r="C3235" s="120" t="s">
        <v>3662</v>
      </c>
      <c r="D3235" s="120" t="s">
        <v>5109</v>
      </c>
      <c r="E3235" s="121" t="s">
        <v>6984</v>
      </c>
      <c r="F3235" s="122" t="s">
        <v>6985</v>
      </c>
      <c r="G3235" s="123" t="s">
        <v>110</v>
      </c>
      <c r="H3235" s="124">
        <v>1</v>
      </c>
      <c r="I3235" s="125">
        <v>19100</v>
      </c>
      <c r="J3235" s="125">
        <f>ROUND(I3235*H3235,2)</f>
        <v>19100</v>
      </c>
      <c r="K3235" s="122" t="s">
        <v>111</v>
      </c>
      <c r="L3235" s="126"/>
      <c r="M3235" s="127" t="s">
        <v>3</v>
      </c>
      <c r="N3235" s="128" t="s">
        <v>37</v>
      </c>
      <c r="O3235" s="113">
        <v>0</v>
      </c>
      <c r="P3235" s="113">
        <f>O3235*H3235</f>
        <v>0</v>
      </c>
      <c r="Q3235" s="113">
        <v>0.02</v>
      </c>
      <c r="R3235" s="113">
        <f>Q3235*H3235</f>
        <v>0.02</v>
      </c>
      <c r="S3235" s="113">
        <v>0</v>
      </c>
      <c r="T3235" s="114">
        <f>S3235*H3235</f>
        <v>0</v>
      </c>
      <c r="AR3235" s="115" t="s">
        <v>112</v>
      </c>
      <c r="AT3235" s="115" t="s">
        <v>5109</v>
      </c>
      <c r="AU3235" s="115" t="s">
        <v>66</v>
      </c>
      <c r="AY3235" s="13" t="s">
        <v>113</v>
      </c>
      <c r="BE3235" s="116">
        <f>IF(N3235="základní",J3235,0)</f>
        <v>19100</v>
      </c>
      <c r="BF3235" s="116">
        <f>IF(N3235="snížená",J3235,0)</f>
        <v>0</v>
      </c>
      <c r="BG3235" s="116">
        <f>IF(N3235="zákl. přenesená",J3235,0)</f>
        <v>0</v>
      </c>
      <c r="BH3235" s="116">
        <f>IF(N3235="sníž. přenesená",J3235,0)</f>
        <v>0</v>
      </c>
      <c r="BI3235" s="116">
        <f>IF(N3235="nulová",J3235,0)</f>
        <v>0</v>
      </c>
      <c r="BJ3235" s="13" t="s">
        <v>74</v>
      </c>
      <c r="BK3235" s="116">
        <f>ROUND(I3235*H3235,2)</f>
        <v>19100</v>
      </c>
      <c r="BL3235" s="13" t="s">
        <v>112</v>
      </c>
      <c r="BM3235" s="115" t="s">
        <v>6986</v>
      </c>
    </row>
    <row r="3236" spans="2:65" s="1" customFormat="1" ht="11.25">
      <c r="B3236" s="25"/>
      <c r="D3236" s="117" t="s">
        <v>114</v>
      </c>
      <c r="F3236" s="118" t="s">
        <v>6985</v>
      </c>
      <c r="L3236" s="25"/>
      <c r="M3236" s="119"/>
      <c r="T3236" s="46"/>
      <c r="AT3236" s="13" t="s">
        <v>114</v>
      </c>
      <c r="AU3236" s="13" t="s">
        <v>66</v>
      </c>
    </row>
    <row r="3237" spans="2:65" s="1" customFormat="1" ht="24.2" customHeight="1">
      <c r="B3237" s="104"/>
      <c r="C3237" s="120" t="s">
        <v>6987</v>
      </c>
      <c r="D3237" s="120" t="s">
        <v>5109</v>
      </c>
      <c r="E3237" s="121" t="s">
        <v>6988</v>
      </c>
      <c r="F3237" s="122" t="s">
        <v>6989</v>
      </c>
      <c r="G3237" s="123" t="s">
        <v>110</v>
      </c>
      <c r="H3237" s="124">
        <v>1</v>
      </c>
      <c r="I3237" s="125">
        <v>19400</v>
      </c>
      <c r="J3237" s="125">
        <f>ROUND(I3237*H3237,2)</f>
        <v>19400</v>
      </c>
      <c r="K3237" s="122" t="s">
        <v>111</v>
      </c>
      <c r="L3237" s="126"/>
      <c r="M3237" s="127" t="s">
        <v>3</v>
      </c>
      <c r="N3237" s="128" t="s">
        <v>37</v>
      </c>
      <c r="O3237" s="113">
        <v>0</v>
      </c>
      <c r="P3237" s="113">
        <f>O3237*H3237</f>
        <v>0</v>
      </c>
      <c r="Q3237" s="113">
        <v>0.02</v>
      </c>
      <c r="R3237" s="113">
        <f>Q3237*H3237</f>
        <v>0.02</v>
      </c>
      <c r="S3237" s="113">
        <v>0</v>
      </c>
      <c r="T3237" s="114">
        <f>S3237*H3237</f>
        <v>0</v>
      </c>
      <c r="AR3237" s="115" t="s">
        <v>112</v>
      </c>
      <c r="AT3237" s="115" t="s">
        <v>5109</v>
      </c>
      <c r="AU3237" s="115" t="s">
        <v>66</v>
      </c>
      <c r="AY3237" s="13" t="s">
        <v>113</v>
      </c>
      <c r="BE3237" s="116">
        <f>IF(N3237="základní",J3237,0)</f>
        <v>19400</v>
      </c>
      <c r="BF3237" s="116">
        <f>IF(N3237="snížená",J3237,0)</f>
        <v>0</v>
      </c>
      <c r="BG3237" s="116">
        <f>IF(N3237="zákl. přenesená",J3237,0)</f>
        <v>0</v>
      </c>
      <c r="BH3237" s="116">
        <f>IF(N3237="sníž. přenesená",J3237,0)</f>
        <v>0</v>
      </c>
      <c r="BI3237" s="116">
        <f>IF(N3237="nulová",J3237,0)</f>
        <v>0</v>
      </c>
      <c r="BJ3237" s="13" t="s">
        <v>74</v>
      </c>
      <c r="BK3237" s="116">
        <f>ROUND(I3237*H3237,2)</f>
        <v>19400</v>
      </c>
      <c r="BL3237" s="13" t="s">
        <v>112</v>
      </c>
      <c r="BM3237" s="115" t="s">
        <v>6990</v>
      </c>
    </row>
    <row r="3238" spans="2:65" s="1" customFormat="1" ht="11.25">
      <c r="B3238" s="25"/>
      <c r="D3238" s="117" t="s">
        <v>114</v>
      </c>
      <c r="F3238" s="118" t="s">
        <v>6989</v>
      </c>
      <c r="L3238" s="25"/>
      <c r="M3238" s="119"/>
      <c r="T3238" s="46"/>
      <c r="AT3238" s="13" t="s">
        <v>114</v>
      </c>
      <c r="AU3238" s="13" t="s">
        <v>66</v>
      </c>
    </row>
    <row r="3239" spans="2:65" s="1" customFormat="1" ht="24.2" customHeight="1">
      <c r="B3239" s="104"/>
      <c r="C3239" s="120" t="s">
        <v>3666</v>
      </c>
      <c r="D3239" s="120" t="s">
        <v>5109</v>
      </c>
      <c r="E3239" s="121" t="s">
        <v>6991</v>
      </c>
      <c r="F3239" s="122" t="s">
        <v>6992</v>
      </c>
      <c r="G3239" s="123" t="s">
        <v>110</v>
      </c>
      <c r="H3239" s="124">
        <v>1</v>
      </c>
      <c r="I3239" s="125">
        <v>24700</v>
      </c>
      <c r="J3239" s="125">
        <f>ROUND(I3239*H3239,2)</f>
        <v>24700</v>
      </c>
      <c r="K3239" s="122" t="s">
        <v>111</v>
      </c>
      <c r="L3239" s="126"/>
      <c r="M3239" s="127" t="s">
        <v>3</v>
      </c>
      <c r="N3239" s="128" t="s">
        <v>37</v>
      </c>
      <c r="O3239" s="113">
        <v>0</v>
      </c>
      <c r="P3239" s="113">
        <f>O3239*H3239</f>
        <v>0</v>
      </c>
      <c r="Q3239" s="113">
        <v>0.02</v>
      </c>
      <c r="R3239" s="113">
        <f>Q3239*H3239</f>
        <v>0.02</v>
      </c>
      <c r="S3239" s="113">
        <v>0</v>
      </c>
      <c r="T3239" s="114">
        <f>S3239*H3239</f>
        <v>0</v>
      </c>
      <c r="AR3239" s="115" t="s">
        <v>112</v>
      </c>
      <c r="AT3239" s="115" t="s">
        <v>5109</v>
      </c>
      <c r="AU3239" s="115" t="s">
        <v>66</v>
      </c>
      <c r="AY3239" s="13" t="s">
        <v>113</v>
      </c>
      <c r="BE3239" s="116">
        <f>IF(N3239="základní",J3239,0)</f>
        <v>24700</v>
      </c>
      <c r="BF3239" s="116">
        <f>IF(N3239="snížená",J3239,0)</f>
        <v>0</v>
      </c>
      <c r="BG3239" s="116">
        <f>IF(N3239="zákl. přenesená",J3239,0)</f>
        <v>0</v>
      </c>
      <c r="BH3239" s="116">
        <f>IF(N3239="sníž. přenesená",J3239,0)</f>
        <v>0</v>
      </c>
      <c r="BI3239" s="116">
        <f>IF(N3239="nulová",J3239,0)</f>
        <v>0</v>
      </c>
      <c r="BJ3239" s="13" t="s">
        <v>74</v>
      </c>
      <c r="BK3239" s="116">
        <f>ROUND(I3239*H3239,2)</f>
        <v>24700</v>
      </c>
      <c r="BL3239" s="13" t="s">
        <v>112</v>
      </c>
      <c r="BM3239" s="115" t="s">
        <v>6993</v>
      </c>
    </row>
    <row r="3240" spans="2:65" s="1" customFormat="1" ht="11.25">
      <c r="B3240" s="25"/>
      <c r="D3240" s="117" t="s">
        <v>114</v>
      </c>
      <c r="F3240" s="118" t="s">
        <v>6992</v>
      </c>
      <c r="L3240" s="25"/>
      <c r="M3240" s="119"/>
      <c r="T3240" s="46"/>
      <c r="AT3240" s="13" t="s">
        <v>114</v>
      </c>
      <c r="AU3240" s="13" t="s">
        <v>66</v>
      </c>
    </row>
    <row r="3241" spans="2:65" s="1" customFormat="1" ht="24.2" customHeight="1">
      <c r="B3241" s="104"/>
      <c r="C3241" s="120" t="s">
        <v>6994</v>
      </c>
      <c r="D3241" s="120" t="s">
        <v>5109</v>
      </c>
      <c r="E3241" s="121" t="s">
        <v>6995</v>
      </c>
      <c r="F3241" s="122" t="s">
        <v>6996</v>
      </c>
      <c r="G3241" s="123" t="s">
        <v>110</v>
      </c>
      <c r="H3241" s="124">
        <v>1</v>
      </c>
      <c r="I3241" s="125">
        <v>8900</v>
      </c>
      <c r="J3241" s="125">
        <f>ROUND(I3241*H3241,2)</f>
        <v>8900</v>
      </c>
      <c r="K3241" s="122" t="s">
        <v>111</v>
      </c>
      <c r="L3241" s="126"/>
      <c r="M3241" s="127" t="s">
        <v>3</v>
      </c>
      <c r="N3241" s="128" t="s">
        <v>37</v>
      </c>
      <c r="O3241" s="113">
        <v>0</v>
      </c>
      <c r="P3241" s="113">
        <f>O3241*H3241</f>
        <v>0</v>
      </c>
      <c r="Q3241" s="113">
        <v>0.01</v>
      </c>
      <c r="R3241" s="113">
        <f>Q3241*H3241</f>
        <v>0.01</v>
      </c>
      <c r="S3241" s="113">
        <v>0</v>
      </c>
      <c r="T3241" s="114">
        <f>S3241*H3241</f>
        <v>0</v>
      </c>
      <c r="AR3241" s="115" t="s">
        <v>112</v>
      </c>
      <c r="AT3241" s="115" t="s">
        <v>5109</v>
      </c>
      <c r="AU3241" s="115" t="s">
        <v>66</v>
      </c>
      <c r="AY3241" s="13" t="s">
        <v>113</v>
      </c>
      <c r="BE3241" s="116">
        <f>IF(N3241="základní",J3241,0)</f>
        <v>8900</v>
      </c>
      <c r="BF3241" s="116">
        <f>IF(N3241="snížená",J3241,0)</f>
        <v>0</v>
      </c>
      <c r="BG3241" s="116">
        <f>IF(N3241="zákl. přenesená",J3241,0)</f>
        <v>0</v>
      </c>
      <c r="BH3241" s="116">
        <f>IF(N3241="sníž. přenesená",J3241,0)</f>
        <v>0</v>
      </c>
      <c r="BI3241" s="116">
        <f>IF(N3241="nulová",J3241,0)</f>
        <v>0</v>
      </c>
      <c r="BJ3241" s="13" t="s">
        <v>74</v>
      </c>
      <c r="BK3241" s="116">
        <f>ROUND(I3241*H3241,2)</f>
        <v>8900</v>
      </c>
      <c r="BL3241" s="13" t="s">
        <v>112</v>
      </c>
      <c r="BM3241" s="115" t="s">
        <v>6997</v>
      </c>
    </row>
    <row r="3242" spans="2:65" s="1" customFormat="1" ht="11.25">
      <c r="B3242" s="25"/>
      <c r="D3242" s="117" t="s">
        <v>114</v>
      </c>
      <c r="F3242" s="118" t="s">
        <v>6996</v>
      </c>
      <c r="L3242" s="25"/>
      <c r="M3242" s="119"/>
      <c r="T3242" s="46"/>
      <c r="AT3242" s="13" t="s">
        <v>114</v>
      </c>
      <c r="AU3242" s="13" t="s">
        <v>66</v>
      </c>
    </row>
    <row r="3243" spans="2:65" s="1" customFormat="1" ht="24.2" customHeight="1">
      <c r="B3243" s="104"/>
      <c r="C3243" s="120" t="s">
        <v>3671</v>
      </c>
      <c r="D3243" s="120" t="s">
        <v>5109</v>
      </c>
      <c r="E3243" s="121" t="s">
        <v>6998</v>
      </c>
      <c r="F3243" s="122" t="s">
        <v>6999</v>
      </c>
      <c r="G3243" s="123" t="s">
        <v>110</v>
      </c>
      <c r="H3243" s="124">
        <v>1</v>
      </c>
      <c r="I3243" s="125">
        <v>21300</v>
      </c>
      <c r="J3243" s="125">
        <f>ROUND(I3243*H3243,2)</f>
        <v>21300</v>
      </c>
      <c r="K3243" s="122" t="s">
        <v>111</v>
      </c>
      <c r="L3243" s="126"/>
      <c r="M3243" s="127" t="s">
        <v>3</v>
      </c>
      <c r="N3243" s="128" t="s">
        <v>37</v>
      </c>
      <c r="O3243" s="113">
        <v>0</v>
      </c>
      <c r="P3243" s="113">
        <f>O3243*H3243</f>
        <v>0</v>
      </c>
      <c r="Q3243" s="113">
        <v>2E-3</v>
      </c>
      <c r="R3243" s="113">
        <f>Q3243*H3243</f>
        <v>2E-3</v>
      </c>
      <c r="S3243" s="113">
        <v>0</v>
      </c>
      <c r="T3243" s="114">
        <f>S3243*H3243</f>
        <v>0</v>
      </c>
      <c r="AR3243" s="115" t="s">
        <v>112</v>
      </c>
      <c r="AT3243" s="115" t="s">
        <v>5109</v>
      </c>
      <c r="AU3243" s="115" t="s">
        <v>66</v>
      </c>
      <c r="AY3243" s="13" t="s">
        <v>113</v>
      </c>
      <c r="BE3243" s="116">
        <f>IF(N3243="základní",J3243,0)</f>
        <v>21300</v>
      </c>
      <c r="BF3243" s="116">
        <f>IF(N3243="snížená",J3243,0)</f>
        <v>0</v>
      </c>
      <c r="BG3243" s="116">
        <f>IF(N3243="zákl. přenesená",J3243,0)</f>
        <v>0</v>
      </c>
      <c r="BH3243" s="116">
        <f>IF(N3243="sníž. přenesená",J3243,0)</f>
        <v>0</v>
      </c>
      <c r="BI3243" s="116">
        <f>IF(N3243="nulová",J3243,0)</f>
        <v>0</v>
      </c>
      <c r="BJ3243" s="13" t="s">
        <v>74</v>
      </c>
      <c r="BK3243" s="116">
        <f>ROUND(I3243*H3243,2)</f>
        <v>21300</v>
      </c>
      <c r="BL3243" s="13" t="s">
        <v>112</v>
      </c>
      <c r="BM3243" s="115" t="s">
        <v>7000</v>
      </c>
    </row>
    <row r="3244" spans="2:65" s="1" customFormat="1" ht="11.25">
      <c r="B3244" s="25"/>
      <c r="D3244" s="117" t="s">
        <v>114</v>
      </c>
      <c r="F3244" s="118" t="s">
        <v>6999</v>
      </c>
      <c r="L3244" s="25"/>
      <c r="M3244" s="119"/>
      <c r="T3244" s="46"/>
      <c r="AT3244" s="13" t="s">
        <v>114</v>
      </c>
      <c r="AU3244" s="13" t="s">
        <v>66</v>
      </c>
    </row>
    <row r="3245" spans="2:65" s="1" customFormat="1" ht="24.2" customHeight="1">
      <c r="B3245" s="104"/>
      <c r="C3245" s="120" t="s">
        <v>7001</v>
      </c>
      <c r="D3245" s="120" t="s">
        <v>5109</v>
      </c>
      <c r="E3245" s="121" t="s">
        <v>7002</v>
      </c>
      <c r="F3245" s="122" t="s">
        <v>7003</v>
      </c>
      <c r="G3245" s="123" t="s">
        <v>110</v>
      </c>
      <c r="H3245" s="124">
        <v>1</v>
      </c>
      <c r="I3245" s="125">
        <v>32600</v>
      </c>
      <c r="J3245" s="125">
        <f>ROUND(I3245*H3245,2)</f>
        <v>32600</v>
      </c>
      <c r="K3245" s="122" t="s">
        <v>111</v>
      </c>
      <c r="L3245" s="126"/>
      <c r="M3245" s="127" t="s">
        <v>3</v>
      </c>
      <c r="N3245" s="128" t="s">
        <v>37</v>
      </c>
      <c r="O3245" s="113">
        <v>0</v>
      </c>
      <c r="P3245" s="113">
        <f>O3245*H3245</f>
        <v>0</v>
      </c>
      <c r="Q3245" s="113">
        <v>0.02</v>
      </c>
      <c r="R3245" s="113">
        <f>Q3245*H3245</f>
        <v>0.02</v>
      </c>
      <c r="S3245" s="113">
        <v>0</v>
      </c>
      <c r="T3245" s="114">
        <f>S3245*H3245</f>
        <v>0</v>
      </c>
      <c r="AR3245" s="115" t="s">
        <v>112</v>
      </c>
      <c r="AT3245" s="115" t="s">
        <v>5109</v>
      </c>
      <c r="AU3245" s="115" t="s">
        <v>66</v>
      </c>
      <c r="AY3245" s="13" t="s">
        <v>113</v>
      </c>
      <c r="BE3245" s="116">
        <f>IF(N3245="základní",J3245,0)</f>
        <v>32600</v>
      </c>
      <c r="BF3245" s="116">
        <f>IF(N3245="snížená",J3245,0)</f>
        <v>0</v>
      </c>
      <c r="BG3245" s="116">
        <f>IF(N3245="zákl. přenesená",J3245,0)</f>
        <v>0</v>
      </c>
      <c r="BH3245" s="116">
        <f>IF(N3245="sníž. přenesená",J3245,0)</f>
        <v>0</v>
      </c>
      <c r="BI3245" s="116">
        <f>IF(N3245="nulová",J3245,0)</f>
        <v>0</v>
      </c>
      <c r="BJ3245" s="13" t="s">
        <v>74</v>
      </c>
      <c r="BK3245" s="116">
        <f>ROUND(I3245*H3245,2)</f>
        <v>32600</v>
      </c>
      <c r="BL3245" s="13" t="s">
        <v>112</v>
      </c>
      <c r="BM3245" s="115" t="s">
        <v>7004</v>
      </c>
    </row>
    <row r="3246" spans="2:65" s="1" customFormat="1" ht="11.25">
      <c r="B3246" s="25"/>
      <c r="D3246" s="117" t="s">
        <v>114</v>
      </c>
      <c r="F3246" s="118" t="s">
        <v>7003</v>
      </c>
      <c r="L3246" s="25"/>
      <c r="M3246" s="119"/>
      <c r="T3246" s="46"/>
      <c r="AT3246" s="13" t="s">
        <v>114</v>
      </c>
      <c r="AU3246" s="13" t="s">
        <v>66</v>
      </c>
    </row>
    <row r="3247" spans="2:65" s="1" customFormat="1" ht="21.75" customHeight="1">
      <c r="B3247" s="104"/>
      <c r="C3247" s="120" t="s">
        <v>3675</v>
      </c>
      <c r="D3247" s="120" t="s">
        <v>5109</v>
      </c>
      <c r="E3247" s="121" t="s">
        <v>7005</v>
      </c>
      <c r="F3247" s="122" t="s">
        <v>7006</v>
      </c>
      <c r="G3247" s="123" t="s">
        <v>110</v>
      </c>
      <c r="H3247" s="124">
        <v>1</v>
      </c>
      <c r="I3247" s="125">
        <v>205</v>
      </c>
      <c r="J3247" s="125">
        <f>ROUND(I3247*H3247,2)</f>
        <v>205</v>
      </c>
      <c r="K3247" s="122" t="s">
        <v>111</v>
      </c>
      <c r="L3247" s="126"/>
      <c r="M3247" s="127" t="s">
        <v>3</v>
      </c>
      <c r="N3247" s="128" t="s">
        <v>37</v>
      </c>
      <c r="O3247" s="113">
        <v>0</v>
      </c>
      <c r="P3247" s="113">
        <f>O3247*H3247</f>
        <v>0</v>
      </c>
      <c r="Q3247" s="113">
        <v>1E-3</v>
      </c>
      <c r="R3247" s="113">
        <f>Q3247*H3247</f>
        <v>1E-3</v>
      </c>
      <c r="S3247" s="113">
        <v>0</v>
      </c>
      <c r="T3247" s="114">
        <f>S3247*H3247</f>
        <v>0</v>
      </c>
      <c r="AR3247" s="115" t="s">
        <v>112</v>
      </c>
      <c r="AT3247" s="115" t="s">
        <v>5109</v>
      </c>
      <c r="AU3247" s="115" t="s">
        <v>66</v>
      </c>
      <c r="AY3247" s="13" t="s">
        <v>113</v>
      </c>
      <c r="BE3247" s="116">
        <f>IF(N3247="základní",J3247,0)</f>
        <v>205</v>
      </c>
      <c r="BF3247" s="116">
        <f>IF(N3247="snížená",J3247,0)</f>
        <v>0</v>
      </c>
      <c r="BG3247" s="116">
        <f>IF(N3247="zákl. přenesená",J3247,0)</f>
        <v>0</v>
      </c>
      <c r="BH3247" s="116">
        <f>IF(N3247="sníž. přenesená",J3247,0)</f>
        <v>0</v>
      </c>
      <c r="BI3247" s="116">
        <f>IF(N3247="nulová",J3247,0)</f>
        <v>0</v>
      </c>
      <c r="BJ3247" s="13" t="s">
        <v>74</v>
      </c>
      <c r="BK3247" s="116">
        <f>ROUND(I3247*H3247,2)</f>
        <v>205</v>
      </c>
      <c r="BL3247" s="13" t="s">
        <v>112</v>
      </c>
      <c r="BM3247" s="115" t="s">
        <v>7007</v>
      </c>
    </row>
    <row r="3248" spans="2:65" s="1" customFormat="1" ht="11.25">
      <c r="B3248" s="25"/>
      <c r="D3248" s="117" t="s">
        <v>114</v>
      </c>
      <c r="F3248" s="118" t="s">
        <v>7006</v>
      </c>
      <c r="L3248" s="25"/>
      <c r="M3248" s="119"/>
      <c r="T3248" s="46"/>
      <c r="AT3248" s="13" t="s">
        <v>114</v>
      </c>
      <c r="AU3248" s="13" t="s">
        <v>66</v>
      </c>
    </row>
    <row r="3249" spans="2:65" s="1" customFormat="1" ht="24.2" customHeight="1">
      <c r="B3249" s="104"/>
      <c r="C3249" s="120" t="s">
        <v>7008</v>
      </c>
      <c r="D3249" s="120" t="s">
        <v>5109</v>
      </c>
      <c r="E3249" s="121" t="s">
        <v>7009</v>
      </c>
      <c r="F3249" s="122" t="s">
        <v>7010</v>
      </c>
      <c r="G3249" s="123" t="s">
        <v>110</v>
      </c>
      <c r="H3249" s="124">
        <v>1</v>
      </c>
      <c r="I3249" s="125">
        <v>292</v>
      </c>
      <c r="J3249" s="125">
        <f>ROUND(I3249*H3249,2)</f>
        <v>292</v>
      </c>
      <c r="K3249" s="122" t="s">
        <v>111</v>
      </c>
      <c r="L3249" s="126"/>
      <c r="M3249" s="127" t="s">
        <v>3</v>
      </c>
      <c r="N3249" s="128" t="s">
        <v>37</v>
      </c>
      <c r="O3249" s="113">
        <v>0</v>
      </c>
      <c r="P3249" s="113">
        <f>O3249*H3249</f>
        <v>0</v>
      </c>
      <c r="Q3249" s="113">
        <v>1E-3</v>
      </c>
      <c r="R3249" s="113">
        <f>Q3249*H3249</f>
        <v>1E-3</v>
      </c>
      <c r="S3249" s="113">
        <v>0</v>
      </c>
      <c r="T3249" s="114">
        <f>S3249*H3249</f>
        <v>0</v>
      </c>
      <c r="AR3249" s="115" t="s">
        <v>112</v>
      </c>
      <c r="AT3249" s="115" t="s">
        <v>5109</v>
      </c>
      <c r="AU3249" s="115" t="s">
        <v>66</v>
      </c>
      <c r="AY3249" s="13" t="s">
        <v>113</v>
      </c>
      <c r="BE3249" s="116">
        <f>IF(N3249="základní",J3249,0)</f>
        <v>292</v>
      </c>
      <c r="BF3249" s="116">
        <f>IF(N3249="snížená",J3249,0)</f>
        <v>0</v>
      </c>
      <c r="BG3249" s="116">
        <f>IF(N3249="zákl. přenesená",J3249,0)</f>
        <v>0</v>
      </c>
      <c r="BH3249" s="116">
        <f>IF(N3249="sníž. přenesená",J3249,0)</f>
        <v>0</v>
      </c>
      <c r="BI3249" s="116">
        <f>IF(N3249="nulová",J3249,0)</f>
        <v>0</v>
      </c>
      <c r="BJ3249" s="13" t="s">
        <v>74</v>
      </c>
      <c r="BK3249" s="116">
        <f>ROUND(I3249*H3249,2)</f>
        <v>292</v>
      </c>
      <c r="BL3249" s="13" t="s">
        <v>112</v>
      </c>
      <c r="BM3249" s="115" t="s">
        <v>7011</v>
      </c>
    </row>
    <row r="3250" spans="2:65" s="1" customFormat="1" ht="11.25">
      <c r="B3250" s="25"/>
      <c r="D3250" s="117" t="s">
        <v>114</v>
      </c>
      <c r="F3250" s="118" t="s">
        <v>7010</v>
      </c>
      <c r="L3250" s="25"/>
      <c r="M3250" s="119"/>
      <c r="T3250" s="46"/>
      <c r="AT3250" s="13" t="s">
        <v>114</v>
      </c>
      <c r="AU3250" s="13" t="s">
        <v>66</v>
      </c>
    </row>
    <row r="3251" spans="2:65" s="1" customFormat="1" ht="24.2" customHeight="1">
      <c r="B3251" s="104"/>
      <c r="C3251" s="120" t="s">
        <v>3680</v>
      </c>
      <c r="D3251" s="120" t="s">
        <v>5109</v>
      </c>
      <c r="E3251" s="121" t="s">
        <v>7012</v>
      </c>
      <c r="F3251" s="122" t="s">
        <v>7013</v>
      </c>
      <c r="G3251" s="123" t="s">
        <v>110</v>
      </c>
      <c r="H3251" s="124">
        <v>1</v>
      </c>
      <c r="I3251" s="125">
        <v>401</v>
      </c>
      <c r="J3251" s="125">
        <f>ROUND(I3251*H3251,2)</f>
        <v>401</v>
      </c>
      <c r="K3251" s="122" t="s">
        <v>111</v>
      </c>
      <c r="L3251" s="126"/>
      <c r="M3251" s="127" t="s">
        <v>3</v>
      </c>
      <c r="N3251" s="128" t="s">
        <v>37</v>
      </c>
      <c r="O3251" s="113">
        <v>0</v>
      </c>
      <c r="P3251" s="113">
        <f>O3251*H3251</f>
        <v>0</v>
      </c>
      <c r="Q3251" s="113">
        <v>0</v>
      </c>
      <c r="R3251" s="113">
        <f>Q3251*H3251</f>
        <v>0</v>
      </c>
      <c r="S3251" s="113">
        <v>0</v>
      </c>
      <c r="T3251" s="114">
        <f>S3251*H3251</f>
        <v>0</v>
      </c>
      <c r="AR3251" s="115" t="s">
        <v>112</v>
      </c>
      <c r="AT3251" s="115" t="s">
        <v>5109</v>
      </c>
      <c r="AU3251" s="115" t="s">
        <v>66</v>
      </c>
      <c r="AY3251" s="13" t="s">
        <v>113</v>
      </c>
      <c r="BE3251" s="116">
        <f>IF(N3251="základní",J3251,0)</f>
        <v>401</v>
      </c>
      <c r="BF3251" s="116">
        <f>IF(N3251="snížená",J3251,0)</f>
        <v>0</v>
      </c>
      <c r="BG3251" s="116">
        <f>IF(N3251="zákl. přenesená",J3251,0)</f>
        <v>0</v>
      </c>
      <c r="BH3251" s="116">
        <f>IF(N3251="sníž. přenesená",J3251,0)</f>
        <v>0</v>
      </c>
      <c r="BI3251" s="116">
        <f>IF(N3251="nulová",J3251,0)</f>
        <v>0</v>
      </c>
      <c r="BJ3251" s="13" t="s">
        <v>74</v>
      </c>
      <c r="BK3251" s="116">
        <f>ROUND(I3251*H3251,2)</f>
        <v>401</v>
      </c>
      <c r="BL3251" s="13" t="s">
        <v>112</v>
      </c>
      <c r="BM3251" s="115" t="s">
        <v>7014</v>
      </c>
    </row>
    <row r="3252" spans="2:65" s="1" customFormat="1" ht="11.25">
      <c r="B3252" s="25"/>
      <c r="D3252" s="117" t="s">
        <v>114</v>
      </c>
      <c r="F3252" s="118" t="s">
        <v>7013</v>
      </c>
      <c r="L3252" s="25"/>
      <c r="M3252" s="119"/>
      <c r="T3252" s="46"/>
      <c r="AT3252" s="13" t="s">
        <v>114</v>
      </c>
      <c r="AU3252" s="13" t="s">
        <v>66</v>
      </c>
    </row>
    <row r="3253" spans="2:65" s="1" customFormat="1" ht="21.75" customHeight="1">
      <c r="B3253" s="104"/>
      <c r="C3253" s="120" t="s">
        <v>7015</v>
      </c>
      <c r="D3253" s="120" t="s">
        <v>5109</v>
      </c>
      <c r="E3253" s="121" t="s">
        <v>7016</v>
      </c>
      <c r="F3253" s="122" t="s">
        <v>7017</v>
      </c>
      <c r="G3253" s="123" t="s">
        <v>110</v>
      </c>
      <c r="H3253" s="124">
        <v>1</v>
      </c>
      <c r="I3253" s="125">
        <v>1100</v>
      </c>
      <c r="J3253" s="125">
        <f>ROUND(I3253*H3253,2)</f>
        <v>1100</v>
      </c>
      <c r="K3253" s="122" t="s">
        <v>111</v>
      </c>
      <c r="L3253" s="126"/>
      <c r="M3253" s="127" t="s">
        <v>3</v>
      </c>
      <c r="N3253" s="128" t="s">
        <v>37</v>
      </c>
      <c r="O3253" s="113">
        <v>0</v>
      </c>
      <c r="P3253" s="113">
        <f>O3253*H3253</f>
        <v>0</v>
      </c>
      <c r="Q3253" s="113">
        <v>0</v>
      </c>
      <c r="R3253" s="113">
        <f>Q3253*H3253</f>
        <v>0</v>
      </c>
      <c r="S3253" s="113">
        <v>0</v>
      </c>
      <c r="T3253" s="114">
        <f>S3253*H3253</f>
        <v>0</v>
      </c>
      <c r="AR3253" s="115" t="s">
        <v>112</v>
      </c>
      <c r="AT3253" s="115" t="s">
        <v>5109</v>
      </c>
      <c r="AU3253" s="115" t="s">
        <v>66</v>
      </c>
      <c r="AY3253" s="13" t="s">
        <v>113</v>
      </c>
      <c r="BE3253" s="116">
        <f>IF(N3253="základní",J3253,0)</f>
        <v>1100</v>
      </c>
      <c r="BF3253" s="116">
        <f>IF(N3253="snížená",J3253,0)</f>
        <v>0</v>
      </c>
      <c r="BG3253" s="116">
        <f>IF(N3253="zákl. přenesená",J3253,0)</f>
        <v>0</v>
      </c>
      <c r="BH3253" s="116">
        <f>IF(N3253="sníž. přenesená",J3253,0)</f>
        <v>0</v>
      </c>
      <c r="BI3253" s="116">
        <f>IF(N3253="nulová",J3253,0)</f>
        <v>0</v>
      </c>
      <c r="BJ3253" s="13" t="s">
        <v>74</v>
      </c>
      <c r="BK3253" s="116">
        <f>ROUND(I3253*H3253,2)</f>
        <v>1100</v>
      </c>
      <c r="BL3253" s="13" t="s">
        <v>112</v>
      </c>
      <c r="BM3253" s="115" t="s">
        <v>7018</v>
      </c>
    </row>
    <row r="3254" spans="2:65" s="1" customFormat="1" ht="11.25">
      <c r="B3254" s="25"/>
      <c r="D3254" s="117" t="s">
        <v>114</v>
      </c>
      <c r="F3254" s="118" t="s">
        <v>7017</v>
      </c>
      <c r="L3254" s="25"/>
      <c r="M3254" s="119"/>
      <c r="T3254" s="46"/>
      <c r="AT3254" s="13" t="s">
        <v>114</v>
      </c>
      <c r="AU3254" s="13" t="s">
        <v>66</v>
      </c>
    </row>
    <row r="3255" spans="2:65" s="1" customFormat="1" ht="21.75" customHeight="1">
      <c r="B3255" s="104"/>
      <c r="C3255" s="120" t="s">
        <v>3684</v>
      </c>
      <c r="D3255" s="120" t="s">
        <v>5109</v>
      </c>
      <c r="E3255" s="121" t="s">
        <v>7019</v>
      </c>
      <c r="F3255" s="122" t="s">
        <v>7020</v>
      </c>
      <c r="G3255" s="123" t="s">
        <v>110</v>
      </c>
      <c r="H3255" s="124">
        <v>1</v>
      </c>
      <c r="I3255" s="125">
        <v>2640</v>
      </c>
      <c r="J3255" s="125">
        <f>ROUND(I3255*H3255,2)</f>
        <v>2640</v>
      </c>
      <c r="K3255" s="122" t="s">
        <v>111</v>
      </c>
      <c r="L3255" s="126"/>
      <c r="M3255" s="127" t="s">
        <v>3</v>
      </c>
      <c r="N3255" s="128" t="s">
        <v>37</v>
      </c>
      <c r="O3255" s="113">
        <v>0</v>
      </c>
      <c r="P3255" s="113">
        <f>O3255*H3255</f>
        <v>0</v>
      </c>
      <c r="Q3255" s="113">
        <v>2E-3</v>
      </c>
      <c r="R3255" s="113">
        <f>Q3255*H3255</f>
        <v>2E-3</v>
      </c>
      <c r="S3255" s="113">
        <v>0</v>
      </c>
      <c r="T3255" s="114">
        <f>S3255*H3255</f>
        <v>0</v>
      </c>
      <c r="AR3255" s="115" t="s">
        <v>112</v>
      </c>
      <c r="AT3255" s="115" t="s">
        <v>5109</v>
      </c>
      <c r="AU3255" s="115" t="s">
        <v>66</v>
      </c>
      <c r="AY3255" s="13" t="s">
        <v>113</v>
      </c>
      <c r="BE3255" s="116">
        <f>IF(N3255="základní",J3255,0)</f>
        <v>2640</v>
      </c>
      <c r="BF3255" s="116">
        <f>IF(N3255="snížená",J3255,0)</f>
        <v>0</v>
      </c>
      <c r="BG3255" s="116">
        <f>IF(N3255="zákl. přenesená",J3255,0)</f>
        <v>0</v>
      </c>
      <c r="BH3255" s="116">
        <f>IF(N3255="sníž. přenesená",J3255,0)</f>
        <v>0</v>
      </c>
      <c r="BI3255" s="116">
        <f>IF(N3255="nulová",J3255,0)</f>
        <v>0</v>
      </c>
      <c r="BJ3255" s="13" t="s">
        <v>74</v>
      </c>
      <c r="BK3255" s="116">
        <f>ROUND(I3255*H3255,2)</f>
        <v>2640</v>
      </c>
      <c r="BL3255" s="13" t="s">
        <v>112</v>
      </c>
      <c r="BM3255" s="115" t="s">
        <v>7021</v>
      </c>
    </row>
    <row r="3256" spans="2:65" s="1" customFormat="1" ht="11.25">
      <c r="B3256" s="25"/>
      <c r="D3256" s="117" t="s">
        <v>114</v>
      </c>
      <c r="F3256" s="118" t="s">
        <v>7020</v>
      </c>
      <c r="L3256" s="25"/>
      <c r="M3256" s="119"/>
      <c r="T3256" s="46"/>
      <c r="AT3256" s="13" t="s">
        <v>114</v>
      </c>
      <c r="AU3256" s="13" t="s">
        <v>66</v>
      </c>
    </row>
    <row r="3257" spans="2:65" s="1" customFormat="1" ht="16.5" customHeight="1">
      <c r="B3257" s="104"/>
      <c r="C3257" s="120" t="s">
        <v>7022</v>
      </c>
      <c r="D3257" s="120" t="s">
        <v>5109</v>
      </c>
      <c r="E3257" s="121" t="s">
        <v>7023</v>
      </c>
      <c r="F3257" s="122" t="s">
        <v>7024</v>
      </c>
      <c r="G3257" s="123" t="s">
        <v>110</v>
      </c>
      <c r="H3257" s="124">
        <v>1</v>
      </c>
      <c r="I3257" s="125">
        <v>53300</v>
      </c>
      <c r="J3257" s="125">
        <f>ROUND(I3257*H3257,2)</f>
        <v>53300</v>
      </c>
      <c r="K3257" s="122" t="s">
        <v>111</v>
      </c>
      <c r="L3257" s="126"/>
      <c r="M3257" s="127" t="s">
        <v>3</v>
      </c>
      <c r="N3257" s="128" t="s">
        <v>37</v>
      </c>
      <c r="O3257" s="113">
        <v>0</v>
      </c>
      <c r="P3257" s="113">
        <f>O3257*H3257</f>
        <v>0</v>
      </c>
      <c r="Q3257" s="113">
        <v>0.02</v>
      </c>
      <c r="R3257" s="113">
        <f>Q3257*H3257</f>
        <v>0.02</v>
      </c>
      <c r="S3257" s="113">
        <v>0</v>
      </c>
      <c r="T3257" s="114">
        <f>S3257*H3257</f>
        <v>0</v>
      </c>
      <c r="AR3257" s="115" t="s">
        <v>112</v>
      </c>
      <c r="AT3257" s="115" t="s">
        <v>5109</v>
      </c>
      <c r="AU3257" s="115" t="s">
        <v>66</v>
      </c>
      <c r="AY3257" s="13" t="s">
        <v>113</v>
      </c>
      <c r="BE3257" s="116">
        <f>IF(N3257="základní",J3257,0)</f>
        <v>53300</v>
      </c>
      <c r="BF3257" s="116">
        <f>IF(N3257="snížená",J3257,0)</f>
        <v>0</v>
      </c>
      <c r="BG3257" s="116">
        <f>IF(N3257="zákl. přenesená",J3257,0)</f>
        <v>0</v>
      </c>
      <c r="BH3257" s="116">
        <f>IF(N3257="sníž. přenesená",J3257,0)</f>
        <v>0</v>
      </c>
      <c r="BI3257" s="116">
        <f>IF(N3257="nulová",J3257,0)</f>
        <v>0</v>
      </c>
      <c r="BJ3257" s="13" t="s">
        <v>74</v>
      </c>
      <c r="BK3257" s="116">
        <f>ROUND(I3257*H3257,2)</f>
        <v>53300</v>
      </c>
      <c r="BL3257" s="13" t="s">
        <v>112</v>
      </c>
      <c r="BM3257" s="115" t="s">
        <v>7025</v>
      </c>
    </row>
    <row r="3258" spans="2:65" s="1" customFormat="1" ht="11.25">
      <c r="B3258" s="25"/>
      <c r="D3258" s="117" t="s">
        <v>114</v>
      </c>
      <c r="F3258" s="118" t="s">
        <v>7024</v>
      </c>
      <c r="L3258" s="25"/>
      <c r="M3258" s="119"/>
      <c r="T3258" s="46"/>
      <c r="AT3258" s="13" t="s">
        <v>114</v>
      </c>
      <c r="AU3258" s="13" t="s">
        <v>66</v>
      </c>
    </row>
    <row r="3259" spans="2:65" s="1" customFormat="1" ht="16.5" customHeight="1">
      <c r="B3259" s="104"/>
      <c r="C3259" s="120" t="s">
        <v>3689</v>
      </c>
      <c r="D3259" s="120" t="s">
        <v>5109</v>
      </c>
      <c r="E3259" s="121" t="s">
        <v>7026</v>
      </c>
      <c r="F3259" s="122" t="s">
        <v>7027</v>
      </c>
      <c r="G3259" s="123" t="s">
        <v>110</v>
      </c>
      <c r="H3259" s="124">
        <v>1</v>
      </c>
      <c r="I3259" s="125">
        <v>53300</v>
      </c>
      <c r="J3259" s="125">
        <f>ROUND(I3259*H3259,2)</f>
        <v>53300</v>
      </c>
      <c r="K3259" s="122" t="s">
        <v>111</v>
      </c>
      <c r="L3259" s="126"/>
      <c r="M3259" s="127" t="s">
        <v>3</v>
      </c>
      <c r="N3259" s="128" t="s">
        <v>37</v>
      </c>
      <c r="O3259" s="113">
        <v>0</v>
      </c>
      <c r="P3259" s="113">
        <f>O3259*H3259</f>
        <v>0</v>
      </c>
      <c r="Q3259" s="113">
        <v>0.01</v>
      </c>
      <c r="R3259" s="113">
        <f>Q3259*H3259</f>
        <v>0.01</v>
      </c>
      <c r="S3259" s="113">
        <v>0</v>
      </c>
      <c r="T3259" s="114">
        <f>S3259*H3259</f>
        <v>0</v>
      </c>
      <c r="AR3259" s="115" t="s">
        <v>112</v>
      </c>
      <c r="AT3259" s="115" t="s">
        <v>5109</v>
      </c>
      <c r="AU3259" s="115" t="s">
        <v>66</v>
      </c>
      <c r="AY3259" s="13" t="s">
        <v>113</v>
      </c>
      <c r="BE3259" s="116">
        <f>IF(N3259="základní",J3259,0)</f>
        <v>53300</v>
      </c>
      <c r="BF3259" s="116">
        <f>IF(N3259="snížená",J3259,0)</f>
        <v>0</v>
      </c>
      <c r="BG3259" s="116">
        <f>IF(N3259="zákl. přenesená",J3259,0)</f>
        <v>0</v>
      </c>
      <c r="BH3259" s="116">
        <f>IF(N3259="sníž. přenesená",J3259,0)</f>
        <v>0</v>
      </c>
      <c r="BI3259" s="116">
        <f>IF(N3259="nulová",J3259,0)</f>
        <v>0</v>
      </c>
      <c r="BJ3259" s="13" t="s">
        <v>74</v>
      </c>
      <c r="BK3259" s="116">
        <f>ROUND(I3259*H3259,2)</f>
        <v>53300</v>
      </c>
      <c r="BL3259" s="13" t="s">
        <v>112</v>
      </c>
      <c r="BM3259" s="115" t="s">
        <v>7028</v>
      </c>
    </row>
    <row r="3260" spans="2:65" s="1" customFormat="1" ht="11.25">
      <c r="B3260" s="25"/>
      <c r="D3260" s="117" t="s">
        <v>114</v>
      </c>
      <c r="F3260" s="118" t="s">
        <v>7027</v>
      </c>
      <c r="L3260" s="25"/>
      <c r="M3260" s="119"/>
      <c r="T3260" s="46"/>
      <c r="AT3260" s="13" t="s">
        <v>114</v>
      </c>
      <c r="AU3260" s="13" t="s">
        <v>66</v>
      </c>
    </row>
    <row r="3261" spans="2:65" s="1" customFormat="1" ht="16.5" customHeight="1">
      <c r="B3261" s="104"/>
      <c r="C3261" s="120" t="s">
        <v>7029</v>
      </c>
      <c r="D3261" s="120" t="s">
        <v>5109</v>
      </c>
      <c r="E3261" s="121" t="s">
        <v>7030</v>
      </c>
      <c r="F3261" s="122" t="s">
        <v>7031</v>
      </c>
      <c r="G3261" s="123" t="s">
        <v>110</v>
      </c>
      <c r="H3261" s="124">
        <v>1</v>
      </c>
      <c r="I3261" s="125">
        <v>49900</v>
      </c>
      <c r="J3261" s="125">
        <f>ROUND(I3261*H3261,2)</f>
        <v>49900</v>
      </c>
      <c r="K3261" s="122" t="s">
        <v>111</v>
      </c>
      <c r="L3261" s="126"/>
      <c r="M3261" s="127" t="s">
        <v>3</v>
      </c>
      <c r="N3261" s="128" t="s">
        <v>37</v>
      </c>
      <c r="O3261" s="113">
        <v>0</v>
      </c>
      <c r="P3261" s="113">
        <f>O3261*H3261</f>
        <v>0</v>
      </c>
      <c r="Q3261" s="113">
        <v>0.01</v>
      </c>
      <c r="R3261" s="113">
        <f>Q3261*H3261</f>
        <v>0.01</v>
      </c>
      <c r="S3261" s="113">
        <v>0</v>
      </c>
      <c r="T3261" s="114">
        <f>S3261*H3261</f>
        <v>0</v>
      </c>
      <c r="AR3261" s="115" t="s">
        <v>112</v>
      </c>
      <c r="AT3261" s="115" t="s">
        <v>5109</v>
      </c>
      <c r="AU3261" s="115" t="s">
        <v>66</v>
      </c>
      <c r="AY3261" s="13" t="s">
        <v>113</v>
      </c>
      <c r="BE3261" s="116">
        <f>IF(N3261="základní",J3261,0)</f>
        <v>49900</v>
      </c>
      <c r="BF3261" s="116">
        <f>IF(N3261="snížená",J3261,0)</f>
        <v>0</v>
      </c>
      <c r="BG3261" s="116">
        <f>IF(N3261="zákl. přenesená",J3261,0)</f>
        <v>0</v>
      </c>
      <c r="BH3261" s="116">
        <f>IF(N3261="sníž. přenesená",J3261,0)</f>
        <v>0</v>
      </c>
      <c r="BI3261" s="116">
        <f>IF(N3261="nulová",J3261,0)</f>
        <v>0</v>
      </c>
      <c r="BJ3261" s="13" t="s">
        <v>74</v>
      </c>
      <c r="BK3261" s="116">
        <f>ROUND(I3261*H3261,2)</f>
        <v>49900</v>
      </c>
      <c r="BL3261" s="13" t="s">
        <v>112</v>
      </c>
      <c r="BM3261" s="115" t="s">
        <v>7032</v>
      </c>
    </row>
    <row r="3262" spans="2:65" s="1" customFormat="1" ht="11.25">
      <c r="B3262" s="25"/>
      <c r="D3262" s="117" t="s">
        <v>114</v>
      </c>
      <c r="F3262" s="118" t="s">
        <v>7031</v>
      </c>
      <c r="L3262" s="25"/>
      <c r="M3262" s="119"/>
      <c r="T3262" s="46"/>
      <c r="AT3262" s="13" t="s">
        <v>114</v>
      </c>
      <c r="AU3262" s="13" t="s">
        <v>66</v>
      </c>
    </row>
    <row r="3263" spans="2:65" s="1" customFormat="1" ht="16.5" customHeight="1">
      <c r="B3263" s="104"/>
      <c r="C3263" s="120" t="s">
        <v>3693</v>
      </c>
      <c r="D3263" s="120" t="s">
        <v>5109</v>
      </c>
      <c r="E3263" s="121" t="s">
        <v>7033</v>
      </c>
      <c r="F3263" s="122" t="s">
        <v>7034</v>
      </c>
      <c r="G3263" s="123" t="s">
        <v>110</v>
      </c>
      <c r="H3263" s="124">
        <v>1</v>
      </c>
      <c r="I3263" s="125">
        <v>15000</v>
      </c>
      <c r="J3263" s="125">
        <f>ROUND(I3263*H3263,2)</f>
        <v>15000</v>
      </c>
      <c r="K3263" s="122" t="s">
        <v>111</v>
      </c>
      <c r="L3263" s="126"/>
      <c r="M3263" s="127" t="s">
        <v>3</v>
      </c>
      <c r="N3263" s="128" t="s">
        <v>37</v>
      </c>
      <c r="O3263" s="113">
        <v>0</v>
      </c>
      <c r="P3263" s="113">
        <f>O3263*H3263</f>
        <v>0</v>
      </c>
      <c r="Q3263" s="113">
        <v>0.01</v>
      </c>
      <c r="R3263" s="113">
        <f>Q3263*H3263</f>
        <v>0.01</v>
      </c>
      <c r="S3263" s="113">
        <v>0</v>
      </c>
      <c r="T3263" s="114">
        <f>S3263*H3263</f>
        <v>0</v>
      </c>
      <c r="AR3263" s="115" t="s">
        <v>112</v>
      </c>
      <c r="AT3263" s="115" t="s">
        <v>5109</v>
      </c>
      <c r="AU3263" s="115" t="s">
        <v>66</v>
      </c>
      <c r="AY3263" s="13" t="s">
        <v>113</v>
      </c>
      <c r="BE3263" s="116">
        <f>IF(N3263="základní",J3263,0)</f>
        <v>15000</v>
      </c>
      <c r="BF3263" s="116">
        <f>IF(N3263="snížená",J3263,0)</f>
        <v>0</v>
      </c>
      <c r="BG3263" s="116">
        <f>IF(N3263="zákl. přenesená",J3263,0)</f>
        <v>0</v>
      </c>
      <c r="BH3263" s="116">
        <f>IF(N3263="sníž. přenesená",J3263,0)</f>
        <v>0</v>
      </c>
      <c r="BI3263" s="116">
        <f>IF(N3263="nulová",J3263,0)</f>
        <v>0</v>
      </c>
      <c r="BJ3263" s="13" t="s">
        <v>74</v>
      </c>
      <c r="BK3263" s="116">
        <f>ROUND(I3263*H3263,2)</f>
        <v>15000</v>
      </c>
      <c r="BL3263" s="13" t="s">
        <v>112</v>
      </c>
      <c r="BM3263" s="115" t="s">
        <v>7035</v>
      </c>
    </row>
    <row r="3264" spans="2:65" s="1" customFormat="1" ht="11.25">
      <c r="B3264" s="25"/>
      <c r="D3264" s="117" t="s">
        <v>114</v>
      </c>
      <c r="F3264" s="118" t="s">
        <v>7034</v>
      </c>
      <c r="L3264" s="25"/>
      <c r="M3264" s="119"/>
      <c r="T3264" s="46"/>
      <c r="AT3264" s="13" t="s">
        <v>114</v>
      </c>
      <c r="AU3264" s="13" t="s">
        <v>66</v>
      </c>
    </row>
    <row r="3265" spans="2:65" s="1" customFormat="1" ht="16.5" customHeight="1">
      <c r="B3265" s="104"/>
      <c r="C3265" s="120" t="s">
        <v>7036</v>
      </c>
      <c r="D3265" s="120" t="s">
        <v>5109</v>
      </c>
      <c r="E3265" s="121" t="s">
        <v>7037</v>
      </c>
      <c r="F3265" s="122" t="s">
        <v>7038</v>
      </c>
      <c r="G3265" s="123" t="s">
        <v>110</v>
      </c>
      <c r="H3265" s="124">
        <v>1</v>
      </c>
      <c r="I3265" s="125">
        <v>49900</v>
      </c>
      <c r="J3265" s="125">
        <f>ROUND(I3265*H3265,2)</f>
        <v>49900</v>
      </c>
      <c r="K3265" s="122" t="s">
        <v>111</v>
      </c>
      <c r="L3265" s="126"/>
      <c r="M3265" s="127" t="s">
        <v>3</v>
      </c>
      <c r="N3265" s="128" t="s">
        <v>37</v>
      </c>
      <c r="O3265" s="113">
        <v>0</v>
      </c>
      <c r="P3265" s="113">
        <f>O3265*H3265</f>
        <v>0</v>
      </c>
      <c r="Q3265" s="113">
        <v>0.01</v>
      </c>
      <c r="R3265" s="113">
        <f>Q3265*H3265</f>
        <v>0.01</v>
      </c>
      <c r="S3265" s="113">
        <v>0</v>
      </c>
      <c r="T3265" s="114">
        <f>S3265*H3265</f>
        <v>0</v>
      </c>
      <c r="AR3265" s="115" t="s">
        <v>112</v>
      </c>
      <c r="AT3265" s="115" t="s">
        <v>5109</v>
      </c>
      <c r="AU3265" s="115" t="s">
        <v>66</v>
      </c>
      <c r="AY3265" s="13" t="s">
        <v>113</v>
      </c>
      <c r="BE3265" s="116">
        <f>IF(N3265="základní",J3265,0)</f>
        <v>49900</v>
      </c>
      <c r="BF3265" s="116">
        <f>IF(N3265="snížená",J3265,0)</f>
        <v>0</v>
      </c>
      <c r="BG3265" s="116">
        <f>IF(N3265="zákl. přenesená",J3265,0)</f>
        <v>0</v>
      </c>
      <c r="BH3265" s="116">
        <f>IF(N3265="sníž. přenesená",J3265,0)</f>
        <v>0</v>
      </c>
      <c r="BI3265" s="116">
        <f>IF(N3265="nulová",J3265,0)</f>
        <v>0</v>
      </c>
      <c r="BJ3265" s="13" t="s">
        <v>74</v>
      </c>
      <c r="BK3265" s="116">
        <f>ROUND(I3265*H3265,2)</f>
        <v>49900</v>
      </c>
      <c r="BL3265" s="13" t="s">
        <v>112</v>
      </c>
      <c r="BM3265" s="115" t="s">
        <v>7039</v>
      </c>
    </row>
    <row r="3266" spans="2:65" s="1" customFormat="1" ht="11.25">
      <c r="B3266" s="25"/>
      <c r="D3266" s="117" t="s">
        <v>114</v>
      </c>
      <c r="F3266" s="118" t="s">
        <v>7038</v>
      </c>
      <c r="L3266" s="25"/>
      <c r="M3266" s="119"/>
      <c r="T3266" s="46"/>
      <c r="AT3266" s="13" t="s">
        <v>114</v>
      </c>
      <c r="AU3266" s="13" t="s">
        <v>66</v>
      </c>
    </row>
    <row r="3267" spans="2:65" s="1" customFormat="1" ht="16.5" customHeight="1">
      <c r="B3267" s="104"/>
      <c r="C3267" s="120" t="s">
        <v>3698</v>
      </c>
      <c r="D3267" s="120" t="s">
        <v>5109</v>
      </c>
      <c r="E3267" s="121" t="s">
        <v>7040</v>
      </c>
      <c r="F3267" s="122" t="s">
        <v>7041</v>
      </c>
      <c r="G3267" s="123" t="s">
        <v>110</v>
      </c>
      <c r="H3267" s="124">
        <v>1</v>
      </c>
      <c r="I3267" s="125">
        <v>15300</v>
      </c>
      <c r="J3267" s="125">
        <f>ROUND(I3267*H3267,2)</f>
        <v>15300</v>
      </c>
      <c r="K3267" s="122" t="s">
        <v>111</v>
      </c>
      <c r="L3267" s="126"/>
      <c r="M3267" s="127" t="s">
        <v>3</v>
      </c>
      <c r="N3267" s="128" t="s">
        <v>37</v>
      </c>
      <c r="O3267" s="113">
        <v>0</v>
      </c>
      <c r="P3267" s="113">
        <f>O3267*H3267</f>
        <v>0</v>
      </c>
      <c r="Q3267" s="113">
        <v>0.01</v>
      </c>
      <c r="R3267" s="113">
        <f>Q3267*H3267</f>
        <v>0.01</v>
      </c>
      <c r="S3267" s="113">
        <v>0</v>
      </c>
      <c r="T3267" s="114">
        <f>S3267*H3267</f>
        <v>0</v>
      </c>
      <c r="AR3267" s="115" t="s">
        <v>112</v>
      </c>
      <c r="AT3267" s="115" t="s">
        <v>5109</v>
      </c>
      <c r="AU3267" s="115" t="s">
        <v>66</v>
      </c>
      <c r="AY3267" s="13" t="s">
        <v>113</v>
      </c>
      <c r="BE3267" s="116">
        <f>IF(N3267="základní",J3267,0)</f>
        <v>15300</v>
      </c>
      <c r="BF3267" s="116">
        <f>IF(N3267="snížená",J3267,0)</f>
        <v>0</v>
      </c>
      <c r="BG3267" s="116">
        <f>IF(N3267="zákl. přenesená",J3267,0)</f>
        <v>0</v>
      </c>
      <c r="BH3267" s="116">
        <f>IF(N3267="sníž. přenesená",J3267,0)</f>
        <v>0</v>
      </c>
      <c r="BI3267" s="116">
        <f>IF(N3267="nulová",J3267,0)</f>
        <v>0</v>
      </c>
      <c r="BJ3267" s="13" t="s">
        <v>74</v>
      </c>
      <c r="BK3267" s="116">
        <f>ROUND(I3267*H3267,2)</f>
        <v>15300</v>
      </c>
      <c r="BL3267" s="13" t="s">
        <v>112</v>
      </c>
      <c r="BM3267" s="115" t="s">
        <v>7042</v>
      </c>
    </row>
    <row r="3268" spans="2:65" s="1" customFormat="1" ht="11.25">
      <c r="B3268" s="25"/>
      <c r="D3268" s="117" t="s">
        <v>114</v>
      </c>
      <c r="F3268" s="118" t="s">
        <v>7041</v>
      </c>
      <c r="L3268" s="25"/>
      <c r="M3268" s="119"/>
      <c r="T3268" s="46"/>
      <c r="AT3268" s="13" t="s">
        <v>114</v>
      </c>
      <c r="AU3268" s="13" t="s">
        <v>66</v>
      </c>
    </row>
    <row r="3269" spans="2:65" s="1" customFormat="1" ht="16.5" customHeight="1">
      <c r="B3269" s="104"/>
      <c r="C3269" s="120" t="s">
        <v>7043</v>
      </c>
      <c r="D3269" s="120" t="s">
        <v>5109</v>
      </c>
      <c r="E3269" s="121" t="s">
        <v>7044</v>
      </c>
      <c r="F3269" s="122" t="s">
        <v>7045</v>
      </c>
      <c r="G3269" s="123" t="s">
        <v>110</v>
      </c>
      <c r="H3269" s="124">
        <v>1</v>
      </c>
      <c r="I3269" s="125">
        <v>49900</v>
      </c>
      <c r="J3269" s="125">
        <f>ROUND(I3269*H3269,2)</f>
        <v>49900</v>
      </c>
      <c r="K3269" s="122" t="s">
        <v>111</v>
      </c>
      <c r="L3269" s="126"/>
      <c r="M3269" s="127" t="s">
        <v>3</v>
      </c>
      <c r="N3269" s="128" t="s">
        <v>37</v>
      </c>
      <c r="O3269" s="113">
        <v>0</v>
      </c>
      <c r="P3269" s="113">
        <f>O3269*H3269</f>
        <v>0</v>
      </c>
      <c r="Q3269" s="113">
        <v>0.01</v>
      </c>
      <c r="R3269" s="113">
        <f>Q3269*H3269</f>
        <v>0.01</v>
      </c>
      <c r="S3269" s="113">
        <v>0</v>
      </c>
      <c r="T3269" s="114">
        <f>S3269*H3269</f>
        <v>0</v>
      </c>
      <c r="AR3269" s="115" t="s">
        <v>112</v>
      </c>
      <c r="AT3269" s="115" t="s">
        <v>5109</v>
      </c>
      <c r="AU3269" s="115" t="s">
        <v>66</v>
      </c>
      <c r="AY3269" s="13" t="s">
        <v>113</v>
      </c>
      <c r="BE3269" s="116">
        <f>IF(N3269="základní",J3269,0)</f>
        <v>49900</v>
      </c>
      <c r="BF3269" s="116">
        <f>IF(N3269="snížená",J3269,0)</f>
        <v>0</v>
      </c>
      <c r="BG3269" s="116">
        <f>IF(N3269="zákl. přenesená",J3269,0)</f>
        <v>0</v>
      </c>
      <c r="BH3269" s="116">
        <f>IF(N3269="sníž. přenesená",J3269,0)</f>
        <v>0</v>
      </c>
      <c r="BI3269" s="116">
        <f>IF(N3269="nulová",J3269,0)</f>
        <v>0</v>
      </c>
      <c r="BJ3269" s="13" t="s">
        <v>74</v>
      </c>
      <c r="BK3269" s="116">
        <f>ROUND(I3269*H3269,2)</f>
        <v>49900</v>
      </c>
      <c r="BL3269" s="13" t="s">
        <v>112</v>
      </c>
      <c r="BM3269" s="115" t="s">
        <v>7046</v>
      </c>
    </row>
    <row r="3270" spans="2:65" s="1" customFormat="1" ht="11.25">
      <c r="B3270" s="25"/>
      <c r="D3270" s="117" t="s">
        <v>114</v>
      </c>
      <c r="F3270" s="118" t="s">
        <v>7045</v>
      </c>
      <c r="L3270" s="25"/>
      <c r="M3270" s="119"/>
      <c r="T3270" s="46"/>
      <c r="AT3270" s="13" t="s">
        <v>114</v>
      </c>
      <c r="AU3270" s="13" t="s">
        <v>66</v>
      </c>
    </row>
    <row r="3271" spans="2:65" s="1" customFormat="1" ht="16.5" customHeight="1">
      <c r="B3271" s="104"/>
      <c r="C3271" s="120" t="s">
        <v>3702</v>
      </c>
      <c r="D3271" s="120" t="s">
        <v>5109</v>
      </c>
      <c r="E3271" s="121" t="s">
        <v>7047</v>
      </c>
      <c r="F3271" s="122" t="s">
        <v>7048</v>
      </c>
      <c r="G3271" s="123" t="s">
        <v>110</v>
      </c>
      <c r="H3271" s="124">
        <v>1</v>
      </c>
      <c r="I3271" s="125">
        <v>15300</v>
      </c>
      <c r="J3271" s="125">
        <f>ROUND(I3271*H3271,2)</f>
        <v>15300</v>
      </c>
      <c r="K3271" s="122" t="s">
        <v>111</v>
      </c>
      <c r="L3271" s="126"/>
      <c r="M3271" s="127" t="s">
        <v>3</v>
      </c>
      <c r="N3271" s="128" t="s">
        <v>37</v>
      </c>
      <c r="O3271" s="113">
        <v>0</v>
      </c>
      <c r="P3271" s="113">
        <f>O3271*H3271</f>
        <v>0</v>
      </c>
      <c r="Q3271" s="113">
        <v>0.01</v>
      </c>
      <c r="R3271" s="113">
        <f>Q3271*H3271</f>
        <v>0.01</v>
      </c>
      <c r="S3271" s="113">
        <v>0</v>
      </c>
      <c r="T3271" s="114">
        <f>S3271*H3271</f>
        <v>0</v>
      </c>
      <c r="AR3271" s="115" t="s">
        <v>112</v>
      </c>
      <c r="AT3271" s="115" t="s">
        <v>5109</v>
      </c>
      <c r="AU3271" s="115" t="s">
        <v>66</v>
      </c>
      <c r="AY3271" s="13" t="s">
        <v>113</v>
      </c>
      <c r="BE3271" s="116">
        <f>IF(N3271="základní",J3271,0)</f>
        <v>15300</v>
      </c>
      <c r="BF3271" s="116">
        <f>IF(N3271="snížená",J3271,0)</f>
        <v>0</v>
      </c>
      <c r="BG3271" s="116">
        <f>IF(N3271="zákl. přenesená",J3271,0)</f>
        <v>0</v>
      </c>
      <c r="BH3271" s="116">
        <f>IF(N3271="sníž. přenesená",J3271,0)</f>
        <v>0</v>
      </c>
      <c r="BI3271" s="116">
        <f>IF(N3271="nulová",J3271,0)</f>
        <v>0</v>
      </c>
      <c r="BJ3271" s="13" t="s">
        <v>74</v>
      </c>
      <c r="BK3271" s="116">
        <f>ROUND(I3271*H3271,2)</f>
        <v>15300</v>
      </c>
      <c r="BL3271" s="13" t="s">
        <v>112</v>
      </c>
      <c r="BM3271" s="115" t="s">
        <v>7049</v>
      </c>
    </row>
    <row r="3272" spans="2:65" s="1" customFormat="1" ht="11.25">
      <c r="B3272" s="25"/>
      <c r="D3272" s="117" t="s">
        <v>114</v>
      </c>
      <c r="F3272" s="118" t="s">
        <v>7048</v>
      </c>
      <c r="L3272" s="25"/>
      <c r="M3272" s="119"/>
      <c r="T3272" s="46"/>
      <c r="AT3272" s="13" t="s">
        <v>114</v>
      </c>
      <c r="AU3272" s="13" t="s">
        <v>66</v>
      </c>
    </row>
    <row r="3273" spans="2:65" s="1" customFormat="1" ht="21.75" customHeight="1">
      <c r="B3273" s="104"/>
      <c r="C3273" s="120" t="s">
        <v>7050</v>
      </c>
      <c r="D3273" s="120" t="s">
        <v>5109</v>
      </c>
      <c r="E3273" s="121" t="s">
        <v>7051</v>
      </c>
      <c r="F3273" s="122" t="s">
        <v>7052</v>
      </c>
      <c r="G3273" s="123" t="s">
        <v>110</v>
      </c>
      <c r="H3273" s="124">
        <v>1</v>
      </c>
      <c r="I3273" s="125">
        <v>22700</v>
      </c>
      <c r="J3273" s="125">
        <f>ROUND(I3273*H3273,2)</f>
        <v>22700</v>
      </c>
      <c r="K3273" s="122" t="s">
        <v>111</v>
      </c>
      <c r="L3273" s="126"/>
      <c r="M3273" s="127" t="s">
        <v>3</v>
      </c>
      <c r="N3273" s="128" t="s">
        <v>37</v>
      </c>
      <c r="O3273" s="113">
        <v>0</v>
      </c>
      <c r="P3273" s="113">
        <f>O3273*H3273</f>
        <v>0</v>
      </c>
      <c r="Q3273" s="113">
        <v>0.02</v>
      </c>
      <c r="R3273" s="113">
        <f>Q3273*H3273</f>
        <v>0.02</v>
      </c>
      <c r="S3273" s="113">
        <v>0</v>
      </c>
      <c r="T3273" s="114">
        <f>S3273*H3273</f>
        <v>0</v>
      </c>
      <c r="AR3273" s="115" t="s">
        <v>112</v>
      </c>
      <c r="AT3273" s="115" t="s">
        <v>5109</v>
      </c>
      <c r="AU3273" s="115" t="s">
        <v>66</v>
      </c>
      <c r="AY3273" s="13" t="s">
        <v>113</v>
      </c>
      <c r="BE3273" s="116">
        <f>IF(N3273="základní",J3273,0)</f>
        <v>22700</v>
      </c>
      <c r="BF3273" s="116">
        <f>IF(N3273="snížená",J3273,0)</f>
        <v>0</v>
      </c>
      <c r="BG3273" s="116">
        <f>IF(N3273="zákl. přenesená",J3273,0)</f>
        <v>0</v>
      </c>
      <c r="BH3273" s="116">
        <f>IF(N3273="sníž. přenesená",J3273,0)</f>
        <v>0</v>
      </c>
      <c r="BI3273" s="116">
        <f>IF(N3273="nulová",J3273,0)</f>
        <v>0</v>
      </c>
      <c r="BJ3273" s="13" t="s">
        <v>74</v>
      </c>
      <c r="BK3273" s="116">
        <f>ROUND(I3273*H3273,2)</f>
        <v>22700</v>
      </c>
      <c r="BL3273" s="13" t="s">
        <v>112</v>
      </c>
      <c r="BM3273" s="115" t="s">
        <v>7053</v>
      </c>
    </row>
    <row r="3274" spans="2:65" s="1" customFormat="1" ht="11.25">
      <c r="B3274" s="25"/>
      <c r="D3274" s="117" t="s">
        <v>114</v>
      </c>
      <c r="F3274" s="118" t="s">
        <v>7052</v>
      </c>
      <c r="L3274" s="25"/>
      <c r="M3274" s="119"/>
      <c r="T3274" s="46"/>
      <c r="AT3274" s="13" t="s">
        <v>114</v>
      </c>
      <c r="AU3274" s="13" t="s">
        <v>66</v>
      </c>
    </row>
    <row r="3275" spans="2:65" s="1" customFormat="1" ht="21.75" customHeight="1">
      <c r="B3275" s="104"/>
      <c r="C3275" s="120" t="s">
        <v>3707</v>
      </c>
      <c r="D3275" s="120" t="s">
        <v>5109</v>
      </c>
      <c r="E3275" s="121" t="s">
        <v>7054</v>
      </c>
      <c r="F3275" s="122" t="s">
        <v>7055</v>
      </c>
      <c r="G3275" s="123" t="s">
        <v>110</v>
      </c>
      <c r="H3275" s="124">
        <v>1</v>
      </c>
      <c r="I3275" s="125">
        <v>19100</v>
      </c>
      <c r="J3275" s="125">
        <f>ROUND(I3275*H3275,2)</f>
        <v>19100</v>
      </c>
      <c r="K3275" s="122" t="s">
        <v>111</v>
      </c>
      <c r="L3275" s="126"/>
      <c r="M3275" s="127" t="s">
        <v>3</v>
      </c>
      <c r="N3275" s="128" t="s">
        <v>37</v>
      </c>
      <c r="O3275" s="113">
        <v>0</v>
      </c>
      <c r="P3275" s="113">
        <f>O3275*H3275</f>
        <v>0</v>
      </c>
      <c r="Q3275" s="113">
        <v>0.02</v>
      </c>
      <c r="R3275" s="113">
        <f>Q3275*H3275</f>
        <v>0.02</v>
      </c>
      <c r="S3275" s="113">
        <v>0</v>
      </c>
      <c r="T3275" s="114">
        <f>S3275*H3275</f>
        <v>0</v>
      </c>
      <c r="AR3275" s="115" t="s">
        <v>112</v>
      </c>
      <c r="AT3275" s="115" t="s">
        <v>5109</v>
      </c>
      <c r="AU3275" s="115" t="s">
        <v>66</v>
      </c>
      <c r="AY3275" s="13" t="s">
        <v>113</v>
      </c>
      <c r="BE3275" s="116">
        <f>IF(N3275="základní",J3275,0)</f>
        <v>19100</v>
      </c>
      <c r="BF3275" s="116">
        <f>IF(N3275="snížená",J3275,0)</f>
        <v>0</v>
      </c>
      <c r="BG3275" s="116">
        <f>IF(N3275="zákl. přenesená",J3275,0)</f>
        <v>0</v>
      </c>
      <c r="BH3275" s="116">
        <f>IF(N3275="sníž. přenesená",J3275,0)</f>
        <v>0</v>
      </c>
      <c r="BI3275" s="116">
        <f>IF(N3275="nulová",J3275,0)</f>
        <v>0</v>
      </c>
      <c r="BJ3275" s="13" t="s">
        <v>74</v>
      </c>
      <c r="BK3275" s="116">
        <f>ROUND(I3275*H3275,2)</f>
        <v>19100</v>
      </c>
      <c r="BL3275" s="13" t="s">
        <v>112</v>
      </c>
      <c r="BM3275" s="115" t="s">
        <v>7056</v>
      </c>
    </row>
    <row r="3276" spans="2:65" s="1" customFormat="1" ht="11.25">
      <c r="B3276" s="25"/>
      <c r="D3276" s="117" t="s">
        <v>114</v>
      </c>
      <c r="F3276" s="118" t="s">
        <v>7055</v>
      </c>
      <c r="L3276" s="25"/>
      <c r="M3276" s="119"/>
      <c r="T3276" s="46"/>
      <c r="AT3276" s="13" t="s">
        <v>114</v>
      </c>
      <c r="AU3276" s="13" t="s">
        <v>66</v>
      </c>
    </row>
    <row r="3277" spans="2:65" s="1" customFormat="1" ht="16.5" customHeight="1">
      <c r="B3277" s="104"/>
      <c r="C3277" s="120" t="s">
        <v>7057</v>
      </c>
      <c r="D3277" s="120" t="s">
        <v>5109</v>
      </c>
      <c r="E3277" s="121" t="s">
        <v>7058</v>
      </c>
      <c r="F3277" s="122" t="s">
        <v>7059</v>
      </c>
      <c r="G3277" s="123" t="s">
        <v>110</v>
      </c>
      <c r="H3277" s="124">
        <v>1</v>
      </c>
      <c r="I3277" s="125">
        <v>14200</v>
      </c>
      <c r="J3277" s="125">
        <f>ROUND(I3277*H3277,2)</f>
        <v>14200</v>
      </c>
      <c r="K3277" s="122" t="s">
        <v>111</v>
      </c>
      <c r="L3277" s="126"/>
      <c r="M3277" s="127" t="s">
        <v>3</v>
      </c>
      <c r="N3277" s="128" t="s">
        <v>37</v>
      </c>
      <c r="O3277" s="113">
        <v>0</v>
      </c>
      <c r="P3277" s="113">
        <f>O3277*H3277</f>
        <v>0</v>
      </c>
      <c r="Q3277" s="113">
        <v>0.02</v>
      </c>
      <c r="R3277" s="113">
        <f>Q3277*H3277</f>
        <v>0.02</v>
      </c>
      <c r="S3277" s="113">
        <v>0</v>
      </c>
      <c r="T3277" s="114">
        <f>S3277*H3277</f>
        <v>0</v>
      </c>
      <c r="AR3277" s="115" t="s">
        <v>112</v>
      </c>
      <c r="AT3277" s="115" t="s">
        <v>5109</v>
      </c>
      <c r="AU3277" s="115" t="s">
        <v>66</v>
      </c>
      <c r="AY3277" s="13" t="s">
        <v>113</v>
      </c>
      <c r="BE3277" s="116">
        <f>IF(N3277="základní",J3277,0)</f>
        <v>14200</v>
      </c>
      <c r="BF3277" s="116">
        <f>IF(N3277="snížená",J3277,0)</f>
        <v>0</v>
      </c>
      <c r="BG3277" s="116">
        <f>IF(N3277="zákl. přenesená",J3277,0)</f>
        <v>0</v>
      </c>
      <c r="BH3277" s="116">
        <f>IF(N3277="sníž. přenesená",J3277,0)</f>
        <v>0</v>
      </c>
      <c r="BI3277" s="116">
        <f>IF(N3277="nulová",J3277,0)</f>
        <v>0</v>
      </c>
      <c r="BJ3277" s="13" t="s">
        <v>74</v>
      </c>
      <c r="BK3277" s="116">
        <f>ROUND(I3277*H3277,2)</f>
        <v>14200</v>
      </c>
      <c r="BL3277" s="13" t="s">
        <v>112</v>
      </c>
      <c r="BM3277" s="115" t="s">
        <v>7060</v>
      </c>
    </row>
    <row r="3278" spans="2:65" s="1" customFormat="1" ht="11.25">
      <c r="B3278" s="25"/>
      <c r="D3278" s="117" t="s">
        <v>114</v>
      </c>
      <c r="F3278" s="118" t="s">
        <v>7059</v>
      </c>
      <c r="L3278" s="25"/>
      <c r="M3278" s="119"/>
      <c r="T3278" s="46"/>
      <c r="AT3278" s="13" t="s">
        <v>114</v>
      </c>
      <c r="AU3278" s="13" t="s">
        <v>66</v>
      </c>
    </row>
    <row r="3279" spans="2:65" s="1" customFormat="1" ht="16.5" customHeight="1">
      <c r="B3279" s="104"/>
      <c r="C3279" s="120" t="s">
        <v>3711</v>
      </c>
      <c r="D3279" s="120" t="s">
        <v>5109</v>
      </c>
      <c r="E3279" s="121" t="s">
        <v>7061</v>
      </c>
      <c r="F3279" s="122" t="s">
        <v>7062</v>
      </c>
      <c r="G3279" s="123" t="s">
        <v>110</v>
      </c>
      <c r="H3279" s="124">
        <v>2</v>
      </c>
      <c r="I3279" s="125">
        <v>24800</v>
      </c>
      <c r="J3279" s="125">
        <f>ROUND(I3279*H3279,2)</f>
        <v>49600</v>
      </c>
      <c r="K3279" s="122" t="s">
        <v>111</v>
      </c>
      <c r="L3279" s="126"/>
      <c r="M3279" s="127" t="s">
        <v>3</v>
      </c>
      <c r="N3279" s="128" t="s">
        <v>37</v>
      </c>
      <c r="O3279" s="113">
        <v>0</v>
      </c>
      <c r="P3279" s="113">
        <f>O3279*H3279</f>
        <v>0</v>
      </c>
      <c r="Q3279" s="113">
        <v>0.01</v>
      </c>
      <c r="R3279" s="113">
        <f>Q3279*H3279</f>
        <v>0.02</v>
      </c>
      <c r="S3279" s="113">
        <v>0</v>
      </c>
      <c r="T3279" s="114">
        <f>S3279*H3279</f>
        <v>0</v>
      </c>
      <c r="AR3279" s="115" t="s">
        <v>112</v>
      </c>
      <c r="AT3279" s="115" t="s">
        <v>5109</v>
      </c>
      <c r="AU3279" s="115" t="s">
        <v>66</v>
      </c>
      <c r="AY3279" s="13" t="s">
        <v>113</v>
      </c>
      <c r="BE3279" s="116">
        <f>IF(N3279="základní",J3279,0)</f>
        <v>49600</v>
      </c>
      <c r="BF3279" s="116">
        <f>IF(N3279="snížená",J3279,0)</f>
        <v>0</v>
      </c>
      <c r="BG3279" s="116">
        <f>IF(N3279="zákl. přenesená",J3279,0)</f>
        <v>0</v>
      </c>
      <c r="BH3279" s="116">
        <f>IF(N3279="sníž. přenesená",J3279,0)</f>
        <v>0</v>
      </c>
      <c r="BI3279" s="116">
        <f>IF(N3279="nulová",J3279,0)</f>
        <v>0</v>
      </c>
      <c r="BJ3279" s="13" t="s">
        <v>74</v>
      </c>
      <c r="BK3279" s="116">
        <f>ROUND(I3279*H3279,2)</f>
        <v>49600</v>
      </c>
      <c r="BL3279" s="13" t="s">
        <v>112</v>
      </c>
      <c r="BM3279" s="115" t="s">
        <v>7063</v>
      </c>
    </row>
    <row r="3280" spans="2:65" s="1" customFormat="1" ht="11.25">
      <c r="B3280" s="25"/>
      <c r="D3280" s="117" t="s">
        <v>114</v>
      </c>
      <c r="F3280" s="118" t="s">
        <v>7062</v>
      </c>
      <c r="L3280" s="25"/>
      <c r="M3280" s="119"/>
      <c r="T3280" s="46"/>
      <c r="AT3280" s="13" t="s">
        <v>114</v>
      </c>
      <c r="AU3280" s="13" t="s">
        <v>66</v>
      </c>
    </row>
    <row r="3281" spans="2:65" s="1" customFormat="1" ht="16.5" customHeight="1">
      <c r="B3281" s="104"/>
      <c r="C3281" s="120" t="s">
        <v>7064</v>
      </c>
      <c r="D3281" s="120" t="s">
        <v>5109</v>
      </c>
      <c r="E3281" s="121" t="s">
        <v>7065</v>
      </c>
      <c r="F3281" s="122" t="s">
        <v>7066</v>
      </c>
      <c r="G3281" s="123" t="s">
        <v>110</v>
      </c>
      <c r="H3281" s="124">
        <v>2</v>
      </c>
      <c r="I3281" s="125">
        <v>23600</v>
      </c>
      <c r="J3281" s="125">
        <f>ROUND(I3281*H3281,2)</f>
        <v>47200</v>
      </c>
      <c r="K3281" s="122" t="s">
        <v>111</v>
      </c>
      <c r="L3281" s="126"/>
      <c r="M3281" s="127" t="s">
        <v>3</v>
      </c>
      <c r="N3281" s="128" t="s">
        <v>37</v>
      </c>
      <c r="O3281" s="113">
        <v>0</v>
      </c>
      <c r="P3281" s="113">
        <f>O3281*H3281</f>
        <v>0</v>
      </c>
      <c r="Q3281" s="113">
        <v>0.01</v>
      </c>
      <c r="R3281" s="113">
        <f>Q3281*H3281</f>
        <v>0.02</v>
      </c>
      <c r="S3281" s="113">
        <v>0</v>
      </c>
      <c r="T3281" s="114">
        <f>S3281*H3281</f>
        <v>0</v>
      </c>
      <c r="AR3281" s="115" t="s">
        <v>112</v>
      </c>
      <c r="AT3281" s="115" t="s">
        <v>5109</v>
      </c>
      <c r="AU3281" s="115" t="s">
        <v>66</v>
      </c>
      <c r="AY3281" s="13" t="s">
        <v>113</v>
      </c>
      <c r="BE3281" s="116">
        <f>IF(N3281="základní",J3281,0)</f>
        <v>47200</v>
      </c>
      <c r="BF3281" s="116">
        <f>IF(N3281="snížená",J3281,0)</f>
        <v>0</v>
      </c>
      <c r="BG3281" s="116">
        <f>IF(N3281="zákl. přenesená",J3281,0)</f>
        <v>0</v>
      </c>
      <c r="BH3281" s="116">
        <f>IF(N3281="sníž. přenesená",J3281,0)</f>
        <v>0</v>
      </c>
      <c r="BI3281" s="116">
        <f>IF(N3281="nulová",J3281,0)</f>
        <v>0</v>
      </c>
      <c r="BJ3281" s="13" t="s">
        <v>74</v>
      </c>
      <c r="BK3281" s="116">
        <f>ROUND(I3281*H3281,2)</f>
        <v>47200</v>
      </c>
      <c r="BL3281" s="13" t="s">
        <v>112</v>
      </c>
      <c r="BM3281" s="115" t="s">
        <v>7067</v>
      </c>
    </row>
    <row r="3282" spans="2:65" s="1" customFormat="1" ht="11.25">
      <c r="B3282" s="25"/>
      <c r="D3282" s="117" t="s">
        <v>114</v>
      </c>
      <c r="F3282" s="118" t="s">
        <v>7066</v>
      </c>
      <c r="L3282" s="25"/>
      <c r="M3282" s="119"/>
      <c r="T3282" s="46"/>
      <c r="AT3282" s="13" t="s">
        <v>114</v>
      </c>
      <c r="AU3282" s="13" t="s">
        <v>66</v>
      </c>
    </row>
    <row r="3283" spans="2:65" s="1" customFormat="1" ht="16.5" customHeight="1">
      <c r="B3283" s="104"/>
      <c r="C3283" s="120" t="s">
        <v>3716</v>
      </c>
      <c r="D3283" s="120" t="s">
        <v>5109</v>
      </c>
      <c r="E3283" s="121" t="s">
        <v>7068</v>
      </c>
      <c r="F3283" s="122" t="s">
        <v>7069</v>
      </c>
      <c r="G3283" s="123" t="s">
        <v>110</v>
      </c>
      <c r="H3283" s="124">
        <v>1</v>
      </c>
      <c r="I3283" s="125">
        <v>40400</v>
      </c>
      <c r="J3283" s="125">
        <f>ROUND(I3283*H3283,2)</f>
        <v>40400</v>
      </c>
      <c r="K3283" s="122" t="s">
        <v>111</v>
      </c>
      <c r="L3283" s="126"/>
      <c r="M3283" s="127" t="s">
        <v>3</v>
      </c>
      <c r="N3283" s="128" t="s">
        <v>37</v>
      </c>
      <c r="O3283" s="113">
        <v>0</v>
      </c>
      <c r="P3283" s="113">
        <f>O3283*H3283</f>
        <v>0</v>
      </c>
      <c r="Q3283" s="113">
        <v>17.739999999999998</v>
      </c>
      <c r="R3283" s="113">
        <f>Q3283*H3283</f>
        <v>17.739999999999998</v>
      </c>
      <c r="S3283" s="113">
        <v>0</v>
      </c>
      <c r="T3283" s="114">
        <f>S3283*H3283</f>
        <v>0</v>
      </c>
      <c r="AR3283" s="115" t="s">
        <v>112</v>
      </c>
      <c r="AT3283" s="115" t="s">
        <v>5109</v>
      </c>
      <c r="AU3283" s="115" t="s">
        <v>66</v>
      </c>
      <c r="AY3283" s="13" t="s">
        <v>113</v>
      </c>
      <c r="BE3283" s="116">
        <f>IF(N3283="základní",J3283,0)</f>
        <v>40400</v>
      </c>
      <c r="BF3283" s="116">
        <f>IF(N3283="snížená",J3283,0)</f>
        <v>0</v>
      </c>
      <c r="BG3283" s="116">
        <f>IF(N3283="zákl. přenesená",J3283,0)</f>
        <v>0</v>
      </c>
      <c r="BH3283" s="116">
        <f>IF(N3283="sníž. přenesená",J3283,0)</f>
        <v>0</v>
      </c>
      <c r="BI3283" s="116">
        <f>IF(N3283="nulová",J3283,0)</f>
        <v>0</v>
      </c>
      <c r="BJ3283" s="13" t="s">
        <v>74</v>
      </c>
      <c r="BK3283" s="116">
        <f>ROUND(I3283*H3283,2)</f>
        <v>40400</v>
      </c>
      <c r="BL3283" s="13" t="s">
        <v>112</v>
      </c>
      <c r="BM3283" s="115" t="s">
        <v>7070</v>
      </c>
    </row>
    <row r="3284" spans="2:65" s="1" customFormat="1" ht="11.25">
      <c r="B3284" s="25"/>
      <c r="D3284" s="117" t="s">
        <v>114</v>
      </c>
      <c r="F3284" s="118" t="s">
        <v>7069</v>
      </c>
      <c r="L3284" s="25"/>
      <c r="M3284" s="119"/>
      <c r="T3284" s="46"/>
      <c r="AT3284" s="13" t="s">
        <v>114</v>
      </c>
      <c r="AU3284" s="13" t="s">
        <v>66</v>
      </c>
    </row>
    <row r="3285" spans="2:65" s="1" customFormat="1" ht="16.5" customHeight="1">
      <c r="B3285" s="104"/>
      <c r="C3285" s="120" t="s">
        <v>7071</v>
      </c>
      <c r="D3285" s="120" t="s">
        <v>5109</v>
      </c>
      <c r="E3285" s="121" t="s">
        <v>7072</v>
      </c>
      <c r="F3285" s="122" t="s">
        <v>7073</v>
      </c>
      <c r="G3285" s="123" t="s">
        <v>110</v>
      </c>
      <c r="H3285" s="124">
        <v>1</v>
      </c>
      <c r="I3285" s="125">
        <v>40400</v>
      </c>
      <c r="J3285" s="125">
        <f>ROUND(I3285*H3285,2)</f>
        <v>40400</v>
      </c>
      <c r="K3285" s="122" t="s">
        <v>111</v>
      </c>
      <c r="L3285" s="126"/>
      <c r="M3285" s="127" t="s">
        <v>3</v>
      </c>
      <c r="N3285" s="128" t="s">
        <v>37</v>
      </c>
      <c r="O3285" s="113">
        <v>0</v>
      </c>
      <c r="P3285" s="113">
        <f>O3285*H3285</f>
        <v>0</v>
      </c>
      <c r="Q3285" s="113">
        <v>17.739999999999998</v>
      </c>
      <c r="R3285" s="113">
        <f>Q3285*H3285</f>
        <v>17.739999999999998</v>
      </c>
      <c r="S3285" s="113">
        <v>0</v>
      </c>
      <c r="T3285" s="114">
        <f>S3285*H3285</f>
        <v>0</v>
      </c>
      <c r="AR3285" s="115" t="s">
        <v>112</v>
      </c>
      <c r="AT3285" s="115" t="s">
        <v>5109</v>
      </c>
      <c r="AU3285" s="115" t="s">
        <v>66</v>
      </c>
      <c r="AY3285" s="13" t="s">
        <v>113</v>
      </c>
      <c r="BE3285" s="116">
        <f>IF(N3285="základní",J3285,0)</f>
        <v>40400</v>
      </c>
      <c r="BF3285" s="116">
        <f>IF(N3285="snížená",J3285,0)</f>
        <v>0</v>
      </c>
      <c r="BG3285" s="116">
        <f>IF(N3285="zákl. přenesená",J3285,0)</f>
        <v>0</v>
      </c>
      <c r="BH3285" s="116">
        <f>IF(N3285="sníž. přenesená",J3285,0)</f>
        <v>0</v>
      </c>
      <c r="BI3285" s="116">
        <f>IF(N3285="nulová",J3285,0)</f>
        <v>0</v>
      </c>
      <c r="BJ3285" s="13" t="s">
        <v>74</v>
      </c>
      <c r="BK3285" s="116">
        <f>ROUND(I3285*H3285,2)</f>
        <v>40400</v>
      </c>
      <c r="BL3285" s="13" t="s">
        <v>112</v>
      </c>
      <c r="BM3285" s="115" t="s">
        <v>7074</v>
      </c>
    </row>
    <row r="3286" spans="2:65" s="1" customFormat="1" ht="11.25">
      <c r="B3286" s="25"/>
      <c r="D3286" s="117" t="s">
        <v>114</v>
      </c>
      <c r="F3286" s="118" t="s">
        <v>7073</v>
      </c>
      <c r="L3286" s="25"/>
      <c r="M3286" s="119"/>
      <c r="T3286" s="46"/>
      <c r="AT3286" s="13" t="s">
        <v>114</v>
      </c>
      <c r="AU3286" s="13" t="s">
        <v>66</v>
      </c>
    </row>
    <row r="3287" spans="2:65" s="1" customFormat="1" ht="16.5" customHeight="1">
      <c r="B3287" s="104"/>
      <c r="C3287" s="120" t="s">
        <v>3720</v>
      </c>
      <c r="D3287" s="120" t="s">
        <v>5109</v>
      </c>
      <c r="E3287" s="121" t="s">
        <v>7075</v>
      </c>
      <c r="F3287" s="122" t="s">
        <v>7076</v>
      </c>
      <c r="G3287" s="123" t="s">
        <v>110</v>
      </c>
      <c r="H3287" s="124">
        <v>1</v>
      </c>
      <c r="I3287" s="125">
        <v>40400</v>
      </c>
      <c r="J3287" s="125">
        <f>ROUND(I3287*H3287,2)</f>
        <v>40400</v>
      </c>
      <c r="K3287" s="122" t="s">
        <v>111</v>
      </c>
      <c r="L3287" s="126"/>
      <c r="M3287" s="127" t="s">
        <v>3</v>
      </c>
      <c r="N3287" s="128" t="s">
        <v>37</v>
      </c>
      <c r="O3287" s="113">
        <v>0</v>
      </c>
      <c r="P3287" s="113">
        <f>O3287*H3287</f>
        <v>0</v>
      </c>
      <c r="Q3287" s="113">
        <v>17.739999999999998</v>
      </c>
      <c r="R3287" s="113">
        <f>Q3287*H3287</f>
        <v>17.739999999999998</v>
      </c>
      <c r="S3287" s="113">
        <v>0</v>
      </c>
      <c r="T3287" s="114">
        <f>S3287*H3287</f>
        <v>0</v>
      </c>
      <c r="AR3287" s="115" t="s">
        <v>112</v>
      </c>
      <c r="AT3287" s="115" t="s">
        <v>5109</v>
      </c>
      <c r="AU3287" s="115" t="s">
        <v>66</v>
      </c>
      <c r="AY3287" s="13" t="s">
        <v>113</v>
      </c>
      <c r="BE3287" s="116">
        <f>IF(N3287="základní",J3287,0)</f>
        <v>40400</v>
      </c>
      <c r="BF3287" s="116">
        <f>IF(N3287="snížená",J3287,0)</f>
        <v>0</v>
      </c>
      <c r="BG3287" s="116">
        <f>IF(N3287="zákl. přenesená",J3287,0)</f>
        <v>0</v>
      </c>
      <c r="BH3287" s="116">
        <f>IF(N3287="sníž. přenesená",J3287,0)</f>
        <v>0</v>
      </c>
      <c r="BI3287" s="116">
        <f>IF(N3287="nulová",J3287,0)</f>
        <v>0</v>
      </c>
      <c r="BJ3287" s="13" t="s">
        <v>74</v>
      </c>
      <c r="BK3287" s="116">
        <f>ROUND(I3287*H3287,2)</f>
        <v>40400</v>
      </c>
      <c r="BL3287" s="13" t="s">
        <v>112</v>
      </c>
      <c r="BM3287" s="115" t="s">
        <v>7077</v>
      </c>
    </row>
    <row r="3288" spans="2:65" s="1" customFormat="1" ht="11.25">
      <c r="B3288" s="25"/>
      <c r="D3288" s="117" t="s">
        <v>114</v>
      </c>
      <c r="F3288" s="118" t="s">
        <v>7076</v>
      </c>
      <c r="L3288" s="25"/>
      <c r="M3288" s="119"/>
      <c r="T3288" s="46"/>
      <c r="AT3288" s="13" t="s">
        <v>114</v>
      </c>
      <c r="AU3288" s="13" t="s">
        <v>66</v>
      </c>
    </row>
    <row r="3289" spans="2:65" s="1" customFormat="1" ht="16.5" customHeight="1">
      <c r="B3289" s="104"/>
      <c r="C3289" s="120" t="s">
        <v>7078</v>
      </c>
      <c r="D3289" s="120" t="s">
        <v>5109</v>
      </c>
      <c r="E3289" s="121" t="s">
        <v>7079</v>
      </c>
      <c r="F3289" s="122" t="s">
        <v>7080</v>
      </c>
      <c r="G3289" s="123" t="s">
        <v>110</v>
      </c>
      <c r="H3289" s="124">
        <v>1</v>
      </c>
      <c r="I3289" s="125">
        <v>40200</v>
      </c>
      <c r="J3289" s="125">
        <f>ROUND(I3289*H3289,2)</f>
        <v>40200</v>
      </c>
      <c r="K3289" s="122" t="s">
        <v>111</v>
      </c>
      <c r="L3289" s="126"/>
      <c r="M3289" s="127" t="s">
        <v>3</v>
      </c>
      <c r="N3289" s="128" t="s">
        <v>37</v>
      </c>
      <c r="O3289" s="113">
        <v>0</v>
      </c>
      <c r="P3289" s="113">
        <f>O3289*H3289</f>
        <v>0</v>
      </c>
      <c r="Q3289" s="113">
        <v>17.739999999999998</v>
      </c>
      <c r="R3289" s="113">
        <f>Q3289*H3289</f>
        <v>17.739999999999998</v>
      </c>
      <c r="S3289" s="113">
        <v>0</v>
      </c>
      <c r="T3289" s="114">
        <f>S3289*H3289</f>
        <v>0</v>
      </c>
      <c r="AR3289" s="115" t="s">
        <v>112</v>
      </c>
      <c r="AT3289" s="115" t="s">
        <v>5109</v>
      </c>
      <c r="AU3289" s="115" t="s">
        <v>66</v>
      </c>
      <c r="AY3289" s="13" t="s">
        <v>113</v>
      </c>
      <c r="BE3289" s="116">
        <f>IF(N3289="základní",J3289,0)</f>
        <v>40200</v>
      </c>
      <c r="BF3289" s="116">
        <f>IF(N3289="snížená",J3289,0)</f>
        <v>0</v>
      </c>
      <c r="BG3289" s="116">
        <f>IF(N3289="zákl. přenesená",J3289,0)</f>
        <v>0</v>
      </c>
      <c r="BH3289" s="116">
        <f>IF(N3289="sníž. přenesená",J3289,0)</f>
        <v>0</v>
      </c>
      <c r="BI3289" s="116">
        <f>IF(N3289="nulová",J3289,0)</f>
        <v>0</v>
      </c>
      <c r="BJ3289" s="13" t="s">
        <v>74</v>
      </c>
      <c r="BK3289" s="116">
        <f>ROUND(I3289*H3289,2)</f>
        <v>40200</v>
      </c>
      <c r="BL3289" s="13" t="s">
        <v>112</v>
      </c>
      <c r="BM3289" s="115" t="s">
        <v>7081</v>
      </c>
    </row>
    <row r="3290" spans="2:65" s="1" customFormat="1" ht="11.25">
      <c r="B3290" s="25"/>
      <c r="D3290" s="117" t="s">
        <v>114</v>
      </c>
      <c r="F3290" s="118" t="s">
        <v>7080</v>
      </c>
      <c r="L3290" s="25"/>
      <c r="M3290" s="119"/>
      <c r="T3290" s="46"/>
      <c r="AT3290" s="13" t="s">
        <v>114</v>
      </c>
      <c r="AU3290" s="13" t="s">
        <v>66</v>
      </c>
    </row>
    <row r="3291" spans="2:65" s="1" customFormat="1" ht="16.5" customHeight="1">
      <c r="B3291" s="104"/>
      <c r="C3291" s="120" t="s">
        <v>3725</v>
      </c>
      <c r="D3291" s="120" t="s">
        <v>5109</v>
      </c>
      <c r="E3291" s="121" t="s">
        <v>7082</v>
      </c>
      <c r="F3291" s="122" t="s">
        <v>7083</v>
      </c>
      <c r="G3291" s="123" t="s">
        <v>110</v>
      </c>
      <c r="H3291" s="124">
        <v>1</v>
      </c>
      <c r="I3291" s="125">
        <v>51100</v>
      </c>
      <c r="J3291" s="125">
        <f>ROUND(I3291*H3291,2)</f>
        <v>51100</v>
      </c>
      <c r="K3291" s="122" t="s">
        <v>111</v>
      </c>
      <c r="L3291" s="126"/>
      <c r="M3291" s="127" t="s">
        <v>3</v>
      </c>
      <c r="N3291" s="128" t="s">
        <v>37</v>
      </c>
      <c r="O3291" s="113">
        <v>0</v>
      </c>
      <c r="P3291" s="113">
        <f>O3291*H3291</f>
        <v>0</v>
      </c>
      <c r="Q3291" s="113">
        <v>16.62</v>
      </c>
      <c r="R3291" s="113">
        <f>Q3291*H3291</f>
        <v>16.62</v>
      </c>
      <c r="S3291" s="113">
        <v>0</v>
      </c>
      <c r="T3291" s="114">
        <f>S3291*H3291</f>
        <v>0</v>
      </c>
      <c r="AR3291" s="115" t="s">
        <v>112</v>
      </c>
      <c r="AT3291" s="115" t="s">
        <v>5109</v>
      </c>
      <c r="AU3291" s="115" t="s">
        <v>66</v>
      </c>
      <c r="AY3291" s="13" t="s">
        <v>113</v>
      </c>
      <c r="BE3291" s="116">
        <f>IF(N3291="základní",J3291,0)</f>
        <v>51100</v>
      </c>
      <c r="BF3291" s="116">
        <f>IF(N3291="snížená",J3291,0)</f>
        <v>0</v>
      </c>
      <c r="BG3291" s="116">
        <f>IF(N3291="zákl. přenesená",J3291,0)</f>
        <v>0</v>
      </c>
      <c r="BH3291" s="116">
        <f>IF(N3291="sníž. přenesená",J3291,0)</f>
        <v>0</v>
      </c>
      <c r="BI3291" s="116">
        <f>IF(N3291="nulová",J3291,0)</f>
        <v>0</v>
      </c>
      <c r="BJ3291" s="13" t="s">
        <v>74</v>
      </c>
      <c r="BK3291" s="116">
        <f>ROUND(I3291*H3291,2)</f>
        <v>51100</v>
      </c>
      <c r="BL3291" s="13" t="s">
        <v>112</v>
      </c>
      <c r="BM3291" s="115" t="s">
        <v>7084</v>
      </c>
    </row>
    <row r="3292" spans="2:65" s="1" customFormat="1" ht="11.25">
      <c r="B3292" s="25"/>
      <c r="D3292" s="117" t="s">
        <v>114</v>
      </c>
      <c r="F3292" s="118" t="s">
        <v>7083</v>
      </c>
      <c r="L3292" s="25"/>
      <c r="M3292" s="119"/>
      <c r="T3292" s="46"/>
      <c r="AT3292" s="13" t="s">
        <v>114</v>
      </c>
      <c r="AU3292" s="13" t="s">
        <v>66</v>
      </c>
    </row>
    <row r="3293" spans="2:65" s="1" customFormat="1" ht="16.5" customHeight="1">
      <c r="B3293" s="104"/>
      <c r="C3293" s="120" t="s">
        <v>7085</v>
      </c>
      <c r="D3293" s="120" t="s">
        <v>5109</v>
      </c>
      <c r="E3293" s="121" t="s">
        <v>7086</v>
      </c>
      <c r="F3293" s="122" t="s">
        <v>7087</v>
      </c>
      <c r="G3293" s="123" t="s">
        <v>110</v>
      </c>
      <c r="H3293" s="124">
        <v>1</v>
      </c>
      <c r="I3293" s="125">
        <v>51100</v>
      </c>
      <c r="J3293" s="125">
        <f>ROUND(I3293*H3293,2)</f>
        <v>51100</v>
      </c>
      <c r="K3293" s="122" t="s">
        <v>111</v>
      </c>
      <c r="L3293" s="126"/>
      <c r="M3293" s="127" t="s">
        <v>3</v>
      </c>
      <c r="N3293" s="128" t="s">
        <v>37</v>
      </c>
      <c r="O3293" s="113">
        <v>0</v>
      </c>
      <c r="P3293" s="113">
        <f>O3293*H3293</f>
        <v>0</v>
      </c>
      <c r="Q3293" s="113">
        <v>16.62</v>
      </c>
      <c r="R3293" s="113">
        <f>Q3293*H3293</f>
        <v>16.62</v>
      </c>
      <c r="S3293" s="113">
        <v>0</v>
      </c>
      <c r="T3293" s="114">
        <f>S3293*H3293</f>
        <v>0</v>
      </c>
      <c r="AR3293" s="115" t="s">
        <v>112</v>
      </c>
      <c r="AT3293" s="115" t="s">
        <v>5109</v>
      </c>
      <c r="AU3293" s="115" t="s">
        <v>66</v>
      </c>
      <c r="AY3293" s="13" t="s">
        <v>113</v>
      </c>
      <c r="BE3293" s="116">
        <f>IF(N3293="základní",J3293,0)</f>
        <v>51100</v>
      </c>
      <c r="BF3293" s="116">
        <f>IF(N3293="snížená",J3293,0)</f>
        <v>0</v>
      </c>
      <c r="BG3293" s="116">
        <f>IF(N3293="zákl. přenesená",J3293,0)</f>
        <v>0</v>
      </c>
      <c r="BH3293" s="116">
        <f>IF(N3293="sníž. přenesená",J3293,0)</f>
        <v>0</v>
      </c>
      <c r="BI3293" s="116">
        <f>IF(N3293="nulová",J3293,0)</f>
        <v>0</v>
      </c>
      <c r="BJ3293" s="13" t="s">
        <v>74</v>
      </c>
      <c r="BK3293" s="116">
        <f>ROUND(I3293*H3293,2)</f>
        <v>51100</v>
      </c>
      <c r="BL3293" s="13" t="s">
        <v>112</v>
      </c>
      <c r="BM3293" s="115" t="s">
        <v>7088</v>
      </c>
    </row>
    <row r="3294" spans="2:65" s="1" customFormat="1" ht="11.25">
      <c r="B3294" s="25"/>
      <c r="D3294" s="117" t="s">
        <v>114</v>
      </c>
      <c r="F3294" s="118" t="s">
        <v>7087</v>
      </c>
      <c r="L3294" s="25"/>
      <c r="M3294" s="119"/>
      <c r="T3294" s="46"/>
      <c r="AT3294" s="13" t="s">
        <v>114</v>
      </c>
      <c r="AU3294" s="13" t="s">
        <v>66</v>
      </c>
    </row>
    <row r="3295" spans="2:65" s="1" customFormat="1" ht="16.5" customHeight="1">
      <c r="B3295" s="104"/>
      <c r="C3295" s="120" t="s">
        <v>3729</v>
      </c>
      <c r="D3295" s="120" t="s">
        <v>5109</v>
      </c>
      <c r="E3295" s="121" t="s">
        <v>7089</v>
      </c>
      <c r="F3295" s="122" t="s">
        <v>7090</v>
      </c>
      <c r="G3295" s="123" t="s">
        <v>110</v>
      </c>
      <c r="H3295" s="124">
        <v>1</v>
      </c>
      <c r="I3295" s="125">
        <v>50100</v>
      </c>
      <c r="J3295" s="125">
        <f>ROUND(I3295*H3295,2)</f>
        <v>50100</v>
      </c>
      <c r="K3295" s="122" t="s">
        <v>111</v>
      </c>
      <c r="L3295" s="126"/>
      <c r="M3295" s="127" t="s">
        <v>3</v>
      </c>
      <c r="N3295" s="128" t="s">
        <v>37</v>
      </c>
      <c r="O3295" s="113">
        <v>0</v>
      </c>
      <c r="P3295" s="113">
        <f>O3295*H3295</f>
        <v>0</v>
      </c>
      <c r="Q3295" s="113">
        <v>18.579999999999998</v>
      </c>
      <c r="R3295" s="113">
        <f>Q3295*H3295</f>
        <v>18.579999999999998</v>
      </c>
      <c r="S3295" s="113">
        <v>0</v>
      </c>
      <c r="T3295" s="114">
        <f>S3295*H3295</f>
        <v>0</v>
      </c>
      <c r="AR3295" s="115" t="s">
        <v>112</v>
      </c>
      <c r="AT3295" s="115" t="s">
        <v>5109</v>
      </c>
      <c r="AU3295" s="115" t="s">
        <v>66</v>
      </c>
      <c r="AY3295" s="13" t="s">
        <v>113</v>
      </c>
      <c r="BE3295" s="116">
        <f>IF(N3295="základní",J3295,0)</f>
        <v>50100</v>
      </c>
      <c r="BF3295" s="116">
        <f>IF(N3295="snížená",J3295,0)</f>
        <v>0</v>
      </c>
      <c r="BG3295" s="116">
        <f>IF(N3295="zákl. přenesená",J3295,0)</f>
        <v>0</v>
      </c>
      <c r="BH3295" s="116">
        <f>IF(N3295="sníž. přenesená",J3295,0)</f>
        <v>0</v>
      </c>
      <c r="BI3295" s="116">
        <f>IF(N3295="nulová",J3295,0)</f>
        <v>0</v>
      </c>
      <c r="BJ3295" s="13" t="s">
        <v>74</v>
      </c>
      <c r="BK3295" s="116">
        <f>ROUND(I3295*H3295,2)</f>
        <v>50100</v>
      </c>
      <c r="BL3295" s="13" t="s">
        <v>112</v>
      </c>
      <c r="BM3295" s="115" t="s">
        <v>7091</v>
      </c>
    </row>
    <row r="3296" spans="2:65" s="1" customFormat="1" ht="11.25">
      <c r="B3296" s="25"/>
      <c r="D3296" s="117" t="s">
        <v>114</v>
      </c>
      <c r="F3296" s="118" t="s">
        <v>7090</v>
      </c>
      <c r="L3296" s="25"/>
      <c r="M3296" s="119"/>
      <c r="T3296" s="46"/>
      <c r="AT3296" s="13" t="s">
        <v>114</v>
      </c>
      <c r="AU3296" s="13" t="s">
        <v>66</v>
      </c>
    </row>
    <row r="3297" spans="2:65" s="1" customFormat="1" ht="16.5" customHeight="1">
      <c r="B3297" s="104"/>
      <c r="C3297" s="120" t="s">
        <v>7092</v>
      </c>
      <c r="D3297" s="120" t="s">
        <v>5109</v>
      </c>
      <c r="E3297" s="121" t="s">
        <v>7093</v>
      </c>
      <c r="F3297" s="122" t="s">
        <v>7094</v>
      </c>
      <c r="G3297" s="123" t="s">
        <v>110</v>
      </c>
      <c r="H3297" s="124">
        <v>1</v>
      </c>
      <c r="I3297" s="125">
        <v>50100</v>
      </c>
      <c r="J3297" s="125">
        <f>ROUND(I3297*H3297,2)</f>
        <v>50100</v>
      </c>
      <c r="K3297" s="122" t="s">
        <v>111</v>
      </c>
      <c r="L3297" s="126"/>
      <c r="M3297" s="127" t="s">
        <v>3</v>
      </c>
      <c r="N3297" s="128" t="s">
        <v>37</v>
      </c>
      <c r="O3297" s="113">
        <v>0</v>
      </c>
      <c r="P3297" s="113">
        <f>O3297*H3297</f>
        <v>0</v>
      </c>
      <c r="Q3297" s="113">
        <v>18.579999999999998</v>
      </c>
      <c r="R3297" s="113">
        <f>Q3297*H3297</f>
        <v>18.579999999999998</v>
      </c>
      <c r="S3297" s="113">
        <v>0</v>
      </c>
      <c r="T3297" s="114">
        <f>S3297*H3297</f>
        <v>0</v>
      </c>
      <c r="AR3297" s="115" t="s">
        <v>112</v>
      </c>
      <c r="AT3297" s="115" t="s">
        <v>5109</v>
      </c>
      <c r="AU3297" s="115" t="s">
        <v>66</v>
      </c>
      <c r="AY3297" s="13" t="s">
        <v>113</v>
      </c>
      <c r="BE3297" s="116">
        <f>IF(N3297="základní",J3297,0)</f>
        <v>50100</v>
      </c>
      <c r="BF3297" s="116">
        <f>IF(N3297="snížená",J3297,0)</f>
        <v>0</v>
      </c>
      <c r="BG3297" s="116">
        <f>IF(N3297="zákl. přenesená",J3297,0)</f>
        <v>0</v>
      </c>
      <c r="BH3297" s="116">
        <f>IF(N3297="sníž. přenesená",J3297,0)</f>
        <v>0</v>
      </c>
      <c r="BI3297" s="116">
        <f>IF(N3297="nulová",J3297,0)</f>
        <v>0</v>
      </c>
      <c r="BJ3297" s="13" t="s">
        <v>74</v>
      </c>
      <c r="BK3297" s="116">
        <f>ROUND(I3297*H3297,2)</f>
        <v>50100</v>
      </c>
      <c r="BL3297" s="13" t="s">
        <v>112</v>
      </c>
      <c r="BM3297" s="115" t="s">
        <v>7095</v>
      </c>
    </row>
    <row r="3298" spans="2:65" s="1" customFormat="1" ht="11.25">
      <c r="B3298" s="25"/>
      <c r="D3298" s="117" t="s">
        <v>114</v>
      </c>
      <c r="F3298" s="118" t="s">
        <v>7094</v>
      </c>
      <c r="L3298" s="25"/>
      <c r="M3298" s="119"/>
      <c r="T3298" s="46"/>
      <c r="AT3298" s="13" t="s">
        <v>114</v>
      </c>
      <c r="AU3298" s="13" t="s">
        <v>66</v>
      </c>
    </row>
    <row r="3299" spans="2:65" s="1" customFormat="1" ht="16.5" customHeight="1">
      <c r="B3299" s="104"/>
      <c r="C3299" s="120" t="s">
        <v>3734</v>
      </c>
      <c r="D3299" s="120" t="s">
        <v>5109</v>
      </c>
      <c r="E3299" s="121" t="s">
        <v>7096</v>
      </c>
      <c r="F3299" s="122" t="s">
        <v>7097</v>
      </c>
      <c r="G3299" s="123" t="s">
        <v>110</v>
      </c>
      <c r="H3299" s="124">
        <v>1</v>
      </c>
      <c r="I3299" s="125">
        <v>55500</v>
      </c>
      <c r="J3299" s="125">
        <f>ROUND(I3299*H3299,2)</f>
        <v>55500</v>
      </c>
      <c r="K3299" s="122" t="s">
        <v>111</v>
      </c>
      <c r="L3299" s="126"/>
      <c r="M3299" s="127" t="s">
        <v>3</v>
      </c>
      <c r="N3299" s="128" t="s">
        <v>37</v>
      </c>
      <c r="O3299" s="113">
        <v>0</v>
      </c>
      <c r="P3299" s="113">
        <f>O3299*H3299</f>
        <v>0</v>
      </c>
      <c r="Q3299" s="113">
        <v>17.690000000000001</v>
      </c>
      <c r="R3299" s="113">
        <f>Q3299*H3299</f>
        <v>17.690000000000001</v>
      </c>
      <c r="S3299" s="113">
        <v>0</v>
      </c>
      <c r="T3299" s="114">
        <f>S3299*H3299</f>
        <v>0</v>
      </c>
      <c r="AR3299" s="115" t="s">
        <v>112</v>
      </c>
      <c r="AT3299" s="115" t="s">
        <v>5109</v>
      </c>
      <c r="AU3299" s="115" t="s">
        <v>66</v>
      </c>
      <c r="AY3299" s="13" t="s">
        <v>113</v>
      </c>
      <c r="BE3299" s="116">
        <f>IF(N3299="základní",J3299,0)</f>
        <v>55500</v>
      </c>
      <c r="BF3299" s="116">
        <f>IF(N3299="snížená",J3299,0)</f>
        <v>0</v>
      </c>
      <c r="BG3299" s="116">
        <f>IF(N3299="zákl. přenesená",J3299,0)</f>
        <v>0</v>
      </c>
      <c r="BH3299" s="116">
        <f>IF(N3299="sníž. přenesená",J3299,0)</f>
        <v>0</v>
      </c>
      <c r="BI3299" s="116">
        <f>IF(N3299="nulová",J3299,0)</f>
        <v>0</v>
      </c>
      <c r="BJ3299" s="13" t="s">
        <v>74</v>
      </c>
      <c r="BK3299" s="116">
        <f>ROUND(I3299*H3299,2)</f>
        <v>55500</v>
      </c>
      <c r="BL3299" s="13" t="s">
        <v>112</v>
      </c>
      <c r="BM3299" s="115" t="s">
        <v>7098</v>
      </c>
    </row>
    <row r="3300" spans="2:65" s="1" customFormat="1" ht="11.25">
      <c r="B3300" s="25"/>
      <c r="D3300" s="117" t="s">
        <v>114</v>
      </c>
      <c r="F3300" s="118" t="s">
        <v>7097</v>
      </c>
      <c r="L3300" s="25"/>
      <c r="M3300" s="119"/>
      <c r="T3300" s="46"/>
      <c r="AT3300" s="13" t="s">
        <v>114</v>
      </c>
      <c r="AU3300" s="13" t="s">
        <v>66</v>
      </c>
    </row>
    <row r="3301" spans="2:65" s="1" customFormat="1" ht="16.5" customHeight="1">
      <c r="B3301" s="104"/>
      <c r="C3301" s="120" t="s">
        <v>7099</v>
      </c>
      <c r="D3301" s="120" t="s">
        <v>5109</v>
      </c>
      <c r="E3301" s="121" t="s">
        <v>7100</v>
      </c>
      <c r="F3301" s="122" t="s">
        <v>7101</v>
      </c>
      <c r="G3301" s="123" t="s">
        <v>110</v>
      </c>
      <c r="H3301" s="124">
        <v>1</v>
      </c>
      <c r="I3301" s="125">
        <v>55500</v>
      </c>
      <c r="J3301" s="125">
        <f>ROUND(I3301*H3301,2)</f>
        <v>55500</v>
      </c>
      <c r="K3301" s="122" t="s">
        <v>111</v>
      </c>
      <c r="L3301" s="126"/>
      <c r="M3301" s="127" t="s">
        <v>3</v>
      </c>
      <c r="N3301" s="128" t="s">
        <v>37</v>
      </c>
      <c r="O3301" s="113">
        <v>0</v>
      </c>
      <c r="P3301" s="113">
        <f>O3301*H3301</f>
        <v>0</v>
      </c>
      <c r="Q3301" s="113">
        <v>17.690000000000001</v>
      </c>
      <c r="R3301" s="113">
        <f>Q3301*H3301</f>
        <v>17.690000000000001</v>
      </c>
      <c r="S3301" s="113">
        <v>0</v>
      </c>
      <c r="T3301" s="114">
        <f>S3301*H3301</f>
        <v>0</v>
      </c>
      <c r="AR3301" s="115" t="s">
        <v>112</v>
      </c>
      <c r="AT3301" s="115" t="s">
        <v>5109</v>
      </c>
      <c r="AU3301" s="115" t="s">
        <v>66</v>
      </c>
      <c r="AY3301" s="13" t="s">
        <v>113</v>
      </c>
      <c r="BE3301" s="116">
        <f>IF(N3301="základní",J3301,0)</f>
        <v>55500</v>
      </c>
      <c r="BF3301" s="116">
        <f>IF(N3301="snížená",J3301,0)</f>
        <v>0</v>
      </c>
      <c r="BG3301" s="116">
        <f>IF(N3301="zákl. přenesená",J3301,0)</f>
        <v>0</v>
      </c>
      <c r="BH3301" s="116">
        <f>IF(N3301="sníž. přenesená",J3301,0)</f>
        <v>0</v>
      </c>
      <c r="BI3301" s="116">
        <f>IF(N3301="nulová",J3301,0)</f>
        <v>0</v>
      </c>
      <c r="BJ3301" s="13" t="s">
        <v>74</v>
      </c>
      <c r="BK3301" s="116">
        <f>ROUND(I3301*H3301,2)</f>
        <v>55500</v>
      </c>
      <c r="BL3301" s="13" t="s">
        <v>112</v>
      </c>
      <c r="BM3301" s="115" t="s">
        <v>7102</v>
      </c>
    </row>
    <row r="3302" spans="2:65" s="1" customFormat="1" ht="11.25">
      <c r="B3302" s="25"/>
      <c r="D3302" s="117" t="s">
        <v>114</v>
      </c>
      <c r="F3302" s="118" t="s">
        <v>7101</v>
      </c>
      <c r="L3302" s="25"/>
      <c r="M3302" s="119"/>
      <c r="T3302" s="46"/>
      <c r="AT3302" s="13" t="s">
        <v>114</v>
      </c>
      <c r="AU3302" s="13" t="s">
        <v>66</v>
      </c>
    </row>
    <row r="3303" spans="2:65" s="1" customFormat="1" ht="16.5" customHeight="1">
      <c r="B3303" s="104"/>
      <c r="C3303" s="120" t="s">
        <v>3738</v>
      </c>
      <c r="D3303" s="120" t="s">
        <v>5109</v>
      </c>
      <c r="E3303" s="121" t="s">
        <v>7103</v>
      </c>
      <c r="F3303" s="122" t="s">
        <v>7104</v>
      </c>
      <c r="G3303" s="123" t="s">
        <v>110</v>
      </c>
      <c r="H3303" s="124">
        <v>1</v>
      </c>
      <c r="I3303" s="125">
        <v>54500</v>
      </c>
      <c r="J3303" s="125">
        <f>ROUND(I3303*H3303,2)</f>
        <v>54500</v>
      </c>
      <c r="K3303" s="122" t="s">
        <v>111</v>
      </c>
      <c r="L3303" s="126"/>
      <c r="M3303" s="127" t="s">
        <v>3</v>
      </c>
      <c r="N3303" s="128" t="s">
        <v>37</v>
      </c>
      <c r="O3303" s="113">
        <v>0</v>
      </c>
      <c r="P3303" s="113">
        <f>O3303*H3303</f>
        <v>0</v>
      </c>
      <c r="Q3303" s="113">
        <v>20.43</v>
      </c>
      <c r="R3303" s="113">
        <f>Q3303*H3303</f>
        <v>20.43</v>
      </c>
      <c r="S3303" s="113">
        <v>0</v>
      </c>
      <c r="T3303" s="114">
        <f>S3303*H3303</f>
        <v>0</v>
      </c>
      <c r="AR3303" s="115" t="s">
        <v>112</v>
      </c>
      <c r="AT3303" s="115" t="s">
        <v>5109</v>
      </c>
      <c r="AU3303" s="115" t="s">
        <v>66</v>
      </c>
      <c r="AY3303" s="13" t="s">
        <v>113</v>
      </c>
      <c r="BE3303" s="116">
        <f>IF(N3303="základní",J3303,0)</f>
        <v>54500</v>
      </c>
      <c r="BF3303" s="116">
        <f>IF(N3303="snížená",J3303,0)</f>
        <v>0</v>
      </c>
      <c r="BG3303" s="116">
        <f>IF(N3303="zákl. přenesená",J3303,0)</f>
        <v>0</v>
      </c>
      <c r="BH3303" s="116">
        <f>IF(N3303="sníž. přenesená",J3303,0)</f>
        <v>0</v>
      </c>
      <c r="BI3303" s="116">
        <f>IF(N3303="nulová",J3303,0)</f>
        <v>0</v>
      </c>
      <c r="BJ3303" s="13" t="s">
        <v>74</v>
      </c>
      <c r="BK3303" s="116">
        <f>ROUND(I3303*H3303,2)</f>
        <v>54500</v>
      </c>
      <c r="BL3303" s="13" t="s">
        <v>112</v>
      </c>
      <c r="BM3303" s="115" t="s">
        <v>7105</v>
      </c>
    </row>
    <row r="3304" spans="2:65" s="1" customFormat="1" ht="11.25">
      <c r="B3304" s="25"/>
      <c r="D3304" s="117" t="s">
        <v>114</v>
      </c>
      <c r="F3304" s="118" t="s">
        <v>7104</v>
      </c>
      <c r="L3304" s="25"/>
      <c r="M3304" s="119"/>
      <c r="T3304" s="46"/>
      <c r="AT3304" s="13" t="s">
        <v>114</v>
      </c>
      <c r="AU3304" s="13" t="s">
        <v>66</v>
      </c>
    </row>
    <row r="3305" spans="2:65" s="1" customFormat="1" ht="16.5" customHeight="1">
      <c r="B3305" s="104"/>
      <c r="C3305" s="120" t="s">
        <v>7106</v>
      </c>
      <c r="D3305" s="120" t="s">
        <v>5109</v>
      </c>
      <c r="E3305" s="121" t="s">
        <v>7107</v>
      </c>
      <c r="F3305" s="122" t="s">
        <v>7108</v>
      </c>
      <c r="G3305" s="123" t="s">
        <v>110</v>
      </c>
      <c r="H3305" s="124">
        <v>1</v>
      </c>
      <c r="I3305" s="125">
        <v>54500</v>
      </c>
      <c r="J3305" s="125">
        <f>ROUND(I3305*H3305,2)</f>
        <v>54500</v>
      </c>
      <c r="K3305" s="122" t="s">
        <v>111</v>
      </c>
      <c r="L3305" s="126"/>
      <c r="M3305" s="127" t="s">
        <v>3</v>
      </c>
      <c r="N3305" s="128" t="s">
        <v>37</v>
      </c>
      <c r="O3305" s="113">
        <v>0</v>
      </c>
      <c r="P3305" s="113">
        <f>O3305*H3305</f>
        <v>0</v>
      </c>
      <c r="Q3305" s="113">
        <v>20.43</v>
      </c>
      <c r="R3305" s="113">
        <f>Q3305*H3305</f>
        <v>20.43</v>
      </c>
      <c r="S3305" s="113">
        <v>0</v>
      </c>
      <c r="T3305" s="114">
        <f>S3305*H3305</f>
        <v>0</v>
      </c>
      <c r="AR3305" s="115" t="s">
        <v>112</v>
      </c>
      <c r="AT3305" s="115" t="s">
        <v>5109</v>
      </c>
      <c r="AU3305" s="115" t="s">
        <v>66</v>
      </c>
      <c r="AY3305" s="13" t="s">
        <v>113</v>
      </c>
      <c r="BE3305" s="116">
        <f>IF(N3305="základní",J3305,0)</f>
        <v>54500</v>
      </c>
      <c r="BF3305" s="116">
        <f>IF(N3305="snížená",J3305,0)</f>
        <v>0</v>
      </c>
      <c r="BG3305" s="116">
        <f>IF(N3305="zákl. přenesená",J3305,0)</f>
        <v>0</v>
      </c>
      <c r="BH3305" s="116">
        <f>IF(N3305="sníž. přenesená",J3305,0)</f>
        <v>0</v>
      </c>
      <c r="BI3305" s="116">
        <f>IF(N3305="nulová",J3305,0)</f>
        <v>0</v>
      </c>
      <c r="BJ3305" s="13" t="s">
        <v>74</v>
      </c>
      <c r="BK3305" s="116">
        <f>ROUND(I3305*H3305,2)</f>
        <v>54500</v>
      </c>
      <c r="BL3305" s="13" t="s">
        <v>112</v>
      </c>
      <c r="BM3305" s="115" t="s">
        <v>7109</v>
      </c>
    </row>
    <row r="3306" spans="2:65" s="1" customFormat="1" ht="11.25">
      <c r="B3306" s="25"/>
      <c r="D3306" s="117" t="s">
        <v>114</v>
      </c>
      <c r="F3306" s="118" t="s">
        <v>7108</v>
      </c>
      <c r="L3306" s="25"/>
      <c r="M3306" s="119"/>
      <c r="T3306" s="46"/>
      <c r="AT3306" s="13" t="s">
        <v>114</v>
      </c>
      <c r="AU3306" s="13" t="s">
        <v>66</v>
      </c>
    </row>
    <row r="3307" spans="2:65" s="1" customFormat="1" ht="16.5" customHeight="1">
      <c r="B3307" s="104"/>
      <c r="C3307" s="120" t="s">
        <v>3743</v>
      </c>
      <c r="D3307" s="120" t="s">
        <v>5109</v>
      </c>
      <c r="E3307" s="121" t="s">
        <v>7110</v>
      </c>
      <c r="F3307" s="122" t="s">
        <v>7111</v>
      </c>
      <c r="G3307" s="123" t="s">
        <v>110</v>
      </c>
      <c r="H3307" s="124">
        <v>1</v>
      </c>
      <c r="I3307" s="125">
        <v>38700</v>
      </c>
      <c r="J3307" s="125">
        <f>ROUND(I3307*H3307,2)</f>
        <v>38700</v>
      </c>
      <c r="K3307" s="122" t="s">
        <v>111</v>
      </c>
      <c r="L3307" s="126"/>
      <c r="M3307" s="127" t="s">
        <v>3</v>
      </c>
      <c r="N3307" s="128" t="s">
        <v>37</v>
      </c>
      <c r="O3307" s="113">
        <v>0</v>
      </c>
      <c r="P3307" s="113">
        <f>O3307*H3307</f>
        <v>0</v>
      </c>
      <c r="Q3307" s="113">
        <v>12.44</v>
      </c>
      <c r="R3307" s="113">
        <f>Q3307*H3307</f>
        <v>12.44</v>
      </c>
      <c r="S3307" s="113">
        <v>0</v>
      </c>
      <c r="T3307" s="114">
        <f>S3307*H3307</f>
        <v>0</v>
      </c>
      <c r="AR3307" s="115" t="s">
        <v>112</v>
      </c>
      <c r="AT3307" s="115" t="s">
        <v>5109</v>
      </c>
      <c r="AU3307" s="115" t="s">
        <v>66</v>
      </c>
      <c r="AY3307" s="13" t="s">
        <v>113</v>
      </c>
      <c r="BE3307" s="116">
        <f>IF(N3307="základní",J3307,0)</f>
        <v>38700</v>
      </c>
      <c r="BF3307" s="116">
        <f>IF(N3307="snížená",J3307,0)</f>
        <v>0</v>
      </c>
      <c r="BG3307" s="116">
        <f>IF(N3307="zákl. přenesená",J3307,0)</f>
        <v>0</v>
      </c>
      <c r="BH3307" s="116">
        <f>IF(N3307="sníž. přenesená",J3307,0)</f>
        <v>0</v>
      </c>
      <c r="BI3307" s="116">
        <f>IF(N3307="nulová",J3307,0)</f>
        <v>0</v>
      </c>
      <c r="BJ3307" s="13" t="s">
        <v>74</v>
      </c>
      <c r="BK3307" s="116">
        <f>ROUND(I3307*H3307,2)</f>
        <v>38700</v>
      </c>
      <c r="BL3307" s="13" t="s">
        <v>112</v>
      </c>
      <c r="BM3307" s="115" t="s">
        <v>7112</v>
      </c>
    </row>
    <row r="3308" spans="2:65" s="1" customFormat="1" ht="11.25">
      <c r="B3308" s="25"/>
      <c r="D3308" s="117" t="s">
        <v>114</v>
      </c>
      <c r="F3308" s="118" t="s">
        <v>7111</v>
      </c>
      <c r="L3308" s="25"/>
      <c r="M3308" s="119"/>
      <c r="T3308" s="46"/>
      <c r="AT3308" s="13" t="s">
        <v>114</v>
      </c>
      <c r="AU3308" s="13" t="s">
        <v>66</v>
      </c>
    </row>
    <row r="3309" spans="2:65" s="1" customFormat="1" ht="16.5" customHeight="1">
      <c r="B3309" s="104"/>
      <c r="C3309" s="120" t="s">
        <v>7113</v>
      </c>
      <c r="D3309" s="120" t="s">
        <v>5109</v>
      </c>
      <c r="E3309" s="121" t="s">
        <v>7114</v>
      </c>
      <c r="F3309" s="122" t="s">
        <v>7115</v>
      </c>
      <c r="G3309" s="123" t="s">
        <v>110</v>
      </c>
      <c r="H3309" s="124">
        <v>1</v>
      </c>
      <c r="I3309" s="125">
        <v>37800</v>
      </c>
      <c r="J3309" s="125">
        <f>ROUND(I3309*H3309,2)</f>
        <v>37800</v>
      </c>
      <c r="K3309" s="122" t="s">
        <v>111</v>
      </c>
      <c r="L3309" s="126"/>
      <c r="M3309" s="127" t="s">
        <v>3</v>
      </c>
      <c r="N3309" s="128" t="s">
        <v>37</v>
      </c>
      <c r="O3309" s="113">
        <v>0</v>
      </c>
      <c r="P3309" s="113">
        <f>O3309*H3309</f>
        <v>0</v>
      </c>
      <c r="Q3309" s="113">
        <v>15.03</v>
      </c>
      <c r="R3309" s="113">
        <f>Q3309*H3309</f>
        <v>15.03</v>
      </c>
      <c r="S3309" s="113">
        <v>0</v>
      </c>
      <c r="T3309" s="114">
        <f>S3309*H3309</f>
        <v>0</v>
      </c>
      <c r="AR3309" s="115" t="s">
        <v>112</v>
      </c>
      <c r="AT3309" s="115" t="s">
        <v>5109</v>
      </c>
      <c r="AU3309" s="115" t="s">
        <v>66</v>
      </c>
      <c r="AY3309" s="13" t="s">
        <v>113</v>
      </c>
      <c r="BE3309" s="116">
        <f>IF(N3309="základní",J3309,0)</f>
        <v>37800</v>
      </c>
      <c r="BF3309" s="116">
        <f>IF(N3309="snížená",J3309,0)</f>
        <v>0</v>
      </c>
      <c r="BG3309" s="116">
        <f>IF(N3309="zákl. přenesená",J3309,0)</f>
        <v>0</v>
      </c>
      <c r="BH3309" s="116">
        <f>IF(N3309="sníž. přenesená",J3309,0)</f>
        <v>0</v>
      </c>
      <c r="BI3309" s="116">
        <f>IF(N3309="nulová",J3309,0)</f>
        <v>0</v>
      </c>
      <c r="BJ3309" s="13" t="s">
        <v>74</v>
      </c>
      <c r="BK3309" s="116">
        <f>ROUND(I3309*H3309,2)</f>
        <v>37800</v>
      </c>
      <c r="BL3309" s="13" t="s">
        <v>112</v>
      </c>
      <c r="BM3309" s="115" t="s">
        <v>7116</v>
      </c>
    </row>
    <row r="3310" spans="2:65" s="1" customFormat="1" ht="11.25">
      <c r="B3310" s="25"/>
      <c r="D3310" s="117" t="s">
        <v>114</v>
      </c>
      <c r="F3310" s="118" t="s">
        <v>7115</v>
      </c>
      <c r="L3310" s="25"/>
      <c r="M3310" s="119"/>
      <c r="T3310" s="46"/>
      <c r="AT3310" s="13" t="s">
        <v>114</v>
      </c>
      <c r="AU3310" s="13" t="s">
        <v>66</v>
      </c>
    </row>
    <row r="3311" spans="2:65" s="1" customFormat="1" ht="16.5" customHeight="1">
      <c r="B3311" s="104"/>
      <c r="C3311" s="120" t="s">
        <v>3747</v>
      </c>
      <c r="D3311" s="120" t="s">
        <v>5109</v>
      </c>
      <c r="E3311" s="121" t="s">
        <v>7117</v>
      </c>
      <c r="F3311" s="122" t="s">
        <v>7118</v>
      </c>
      <c r="G3311" s="123" t="s">
        <v>110</v>
      </c>
      <c r="H3311" s="124">
        <v>1</v>
      </c>
      <c r="I3311" s="125">
        <v>40400</v>
      </c>
      <c r="J3311" s="125">
        <f>ROUND(I3311*H3311,2)</f>
        <v>40400</v>
      </c>
      <c r="K3311" s="122" t="s">
        <v>111</v>
      </c>
      <c r="L3311" s="126"/>
      <c r="M3311" s="127" t="s">
        <v>3</v>
      </c>
      <c r="N3311" s="128" t="s">
        <v>37</v>
      </c>
      <c r="O3311" s="113">
        <v>0</v>
      </c>
      <c r="P3311" s="113">
        <f>O3311*H3311</f>
        <v>0</v>
      </c>
      <c r="Q3311" s="113">
        <v>17.739999999999998</v>
      </c>
      <c r="R3311" s="113">
        <f>Q3311*H3311</f>
        <v>17.739999999999998</v>
      </c>
      <c r="S3311" s="113">
        <v>0</v>
      </c>
      <c r="T3311" s="114">
        <f>S3311*H3311</f>
        <v>0</v>
      </c>
      <c r="AR3311" s="115" t="s">
        <v>112</v>
      </c>
      <c r="AT3311" s="115" t="s">
        <v>5109</v>
      </c>
      <c r="AU3311" s="115" t="s">
        <v>66</v>
      </c>
      <c r="AY3311" s="13" t="s">
        <v>113</v>
      </c>
      <c r="BE3311" s="116">
        <f>IF(N3311="základní",J3311,0)</f>
        <v>40400</v>
      </c>
      <c r="BF3311" s="116">
        <f>IF(N3311="snížená",J3311,0)</f>
        <v>0</v>
      </c>
      <c r="BG3311" s="116">
        <f>IF(N3311="zákl. přenesená",J3311,0)</f>
        <v>0</v>
      </c>
      <c r="BH3311" s="116">
        <f>IF(N3311="sníž. přenesená",J3311,0)</f>
        <v>0</v>
      </c>
      <c r="BI3311" s="116">
        <f>IF(N3311="nulová",J3311,0)</f>
        <v>0</v>
      </c>
      <c r="BJ3311" s="13" t="s">
        <v>74</v>
      </c>
      <c r="BK3311" s="116">
        <f>ROUND(I3311*H3311,2)</f>
        <v>40400</v>
      </c>
      <c r="BL3311" s="13" t="s">
        <v>112</v>
      </c>
      <c r="BM3311" s="115" t="s">
        <v>7119</v>
      </c>
    </row>
    <row r="3312" spans="2:65" s="1" customFormat="1" ht="11.25">
      <c r="B3312" s="25"/>
      <c r="D3312" s="117" t="s">
        <v>114</v>
      </c>
      <c r="F3312" s="118" t="s">
        <v>7118</v>
      </c>
      <c r="L3312" s="25"/>
      <c r="M3312" s="119"/>
      <c r="T3312" s="46"/>
      <c r="AT3312" s="13" t="s">
        <v>114</v>
      </c>
      <c r="AU3312" s="13" t="s">
        <v>66</v>
      </c>
    </row>
    <row r="3313" spans="2:65" s="1" customFormat="1" ht="16.5" customHeight="1">
      <c r="B3313" s="104"/>
      <c r="C3313" s="120" t="s">
        <v>7120</v>
      </c>
      <c r="D3313" s="120" t="s">
        <v>5109</v>
      </c>
      <c r="E3313" s="121" t="s">
        <v>7121</v>
      </c>
      <c r="F3313" s="122" t="s">
        <v>7122</v>
      </c>
      <c r="G3313" s="123" t="s">
        <v>110</v>
      </c>
      <c r="H3313" s="124">
        <v>1</v>
      </c>
      <c r="I3313" s="125">
        <v>40400</v>
      </c>
      <c r="J3313" s="125">
        <f>ROUND(I3313*H3313,2)</f>
        <v>40400</v>
      </c>
      <c r="K3313" s="122" t="s">
        <v>111</v>
      </c>
      <c r="L3313" s="126"/>
      <c r="M3313" s="127" t="s">
        <v>3</v>
      </c>
      <c r="N3313" s="128" t="s">
        <v>37</v>
      </c>
      <c r="O3313" s="113">
        <v>0</v>
      </c>
      <c r="P3313" s="113">
        <f>O3313*H3313</f>
        <v>0</v>
      </c>
      <c r="Q3313" s="113">
        <v>17.739999999999998</v>
      </c>
      <c r="R3313" s="113">
        <f>Q3313*H3313</f>
        <v>17.739999999999998</v>
      </c>
      <c r="S3313" s="113">
        <v>0</v>
      </c>
      <c r="T3313" s="114">
        <f>S3313*H3313</f>
        <v>0</v>
      </c>
      <c r="AR3313" s="115" t="s">
        <v>112</v>
      </c>
      <c r="AT3313" s="115" t="s">
        <v>5109</v>
      </c>
      <c r="AU3313" s="115" t="s">
        <v>66</v>
      </c>
      <c r="AY3313" s="13" t="s">
        <v>113</v>
      </c>
      <c r="BE3313" s="116">
        <f>IF(N3313="základní",J3313,0)</f>
        <v>40400</v>
      </c>
      <c r="BF3313" s="116">
        <f>IF(N3313="snížená",J3313,0)</f>
        <v>0</v>
      </c>
      <c r="BG3313" s="116">
        <f>IF(N3313="zákl. přenesená",J3313,0)</f>
        <v>0</v>
      </c>
      <c r="BH3313" s="116">
        <f>IF(N3313="sníž. přenesená",J3313,0)</f>
        <v>0</v>
      </c>
      <c r="BI3313" s="116">
        <f>IF(N3313="nulová",J3313,0)</f>
        <v>0</v>
      </c>
      <c r="BJ3313" s="13" t="s">
        <v>74</v>
      </c>
      <c r="BK3313" s="116">
        <f>ROUND(I3313*H3313,2)</f>
        <v>40400</v>
      </c>
      <c r="BL3313" s="13" t="s">
        <v>112</v>
      </c>
      <c r="BM3313" s="115" t="s">
        <v>7123</v>
      </c>
    </row>
    <row r="3314" spans="2:65" s="1" customFormat="1" ht="11.25">
      <c r="B3314" s="25"/>
      <c r="D3314" s="117" t="s">
        <v>114</v>
      </c>
      <c r="F3314" s="118" t="s">
        <v>7122</v>
      </c>
      <c r="L3314" s="25"/>
      <c r="M3314" s="119"/>
      <c r="T3314" s="46"/>
      <c r="AT3314" s="13" t="s">
        <v>114</v>
      </c>
      <c r="AU3314" s="13" t="s">
        <v>66</v>
      </c>
    </row>
    <row r="3315" spans="2:65" s="1" customFormat="1" ht="16.5" customHeight="1">
      <c r="B3315" s="104"/>
      <c r="C3315" s="120" t="s">
        <v>3752</v>
      </c>
      <c r="D3315" s="120" t="s">
        <v>5109</v>
      </c>
      <c r="E3315" s="121" t="s">
        <v>7124</v>
      </c>
      <c r="F3315" s="122" t="s">
        <v>7125</v>
      </c>
      <c r="G3315" s="123" t="s">
        <v>110</v>
      </c>
      <c r="H3315" s="124">
        <v>10</v>
      </c>
      <c r="I3315" s="125">
        <v>553</v>
      </c>
      <c r="J3315" s="125">
        <f>ROUND(I3315*H3315,2)</f>
        <v>5530</v>
      </c>
      <c r="K3315" s="122" t="s">
        <v>111</v>
      </c>
      <c r="L3315" s="126"/>
      <c r="M3315" s="127" t="s">
        <v>3</v>
      </c>
      <c r="N3315" s="128" t="s">
        <v>37</v>
      </c>
      <c r="O3315" s="113">
        <v>0</v>
      </c>
      <c r="P3315" s="113">
        <f>O3315*H3315</f>
        <v>0</v>
      </c>
      <c r="Q3315" s="113">
        <v>3.5000000000000001E-3</v>
      </c>
      <c r="R3315" s="113">
        <f>Q3315*H3315</f>
        <v>3.5000000000000003E-2</v>
      </c>
      <c r="S3315" s="113">
        <v>0</v>
      </c>
      <c r="T3315" s="114">
        <f>S3315*H3315</f>
        <v>0</v>
      </c>
      <c r="AR3315" s="115" t="s">
        <v>112</v>
      </c>
      <c r="AT3315" s="115" t="s">
        <v>5109</v>
      </c>
      <c r="AU3315" s="115" t="s">
        <v>66</v>
      </c>
      <c r="AY3315" s="13" t="s">
        <v>113</v>
      </c>
      <c r="BE3315" s="116">
        <f>IF(N3315="základní",J3315,0)</f>
        <v>5530</v>
      </c>
      <c r="BF3315" s="116">
        <f>IF(N3315="snížená",J3315,0)</f>
        <v>0</v>
      </c>
      <c r="BG3315" s="116">
        <f>IF(N3315="zákl. přenesená",J3315,0)</f>
        <v>0</v>
      </c>
      <c r="BH3315" s="116">
        <f>IF(N3315="sníž. přenesená",J3315,0)</f>
        <v>0</v>
      </c>
      <c r="BI3315" s="116">
        <f>IF(N3315="nulová",J3315,0)</f>
        <v>0</v>
      </c>
      <c r="BJ3315" s="13" t="s">
        <v>74</v>
      </c>
      <c r="BK3315" s="116">
        <f>ROUND(I3315*H3315,2)</f>
        <v>5530</v>
      </c>
      <c r="BL3315" s="13" t="s">
        <v>112</v>
      </c>
      <c r="BM3315" s="115" t="s">
        <v>7126</v>
      </c>
    </row>
    <row r="3316" spans="2:65" s="1" customFormat="1" ht="11.25">
      <c r="B3316" s="25"/>
      <c r="D3316" s="117" t="s">
        <v>114</v>
      </c>
      <c r="F3316" s="118" t="s">
        <v>7125</v>
      </c>
      <c r="L3316" s="25"/>
      <c r="M3316" s="119"/>
      <c r="T3316" s="46"/>
      <c r="AT3316" s="13" t="s">
        <v>114</v>
      </c>
      <c r="AU3316" s="13" t="s">
        <v>66</v>
      </c>
    </row>
    <row r="3317" spans="2:65" s="1" customFormat="1" ht="16.5" customHeight="1">
      <c r="B3317" s="104"/>
      <c r="C3317" s="120" t="s">
        <v>7127</v>
      </c>
      <c r="D3317" s="120" t="s">
        <v>5109</v>
      </c>
      <c r="E3317" s="121" t="s">
        <v>7128</v>
      </c>
      <c r="F3317" s="122" t="s">
        <v>7129</v>
      </c>
      <c r="G3317" s="123" t="s">
        <v>110</v>
      </c>
      <c r="H3317" s="124">
        <v>1</v>
      </c>
      <c r="I3317" s="125">
        <v>889</v>
      </c>
      <c r="J3317" s="125">
        <f>ROUND(I3317*H3317,2)</f>
        <v>889</v>
      </c>
      <c r="K3317" s="122" t="s">
        <v>111</v>
      </c>
      <c r="L3317" s="126"/>
      <c r="M3317" s="127" t="s">
        <v>3</v>
      </c>
      <c r="N3317" s="128" t="s">
        <v>37</v>
      </c>
      <c r="O3317" s="113">
        <v>0</v>
      </c>
      <c r="P3317" s="113">
        <f>O3317*H3317</f>
        <v>0</v>
      </c>
      <c r="Q3317" s="113">
        <v>5.4999999999999997E-3</v>
      </c>
      <c r="R3317" s="113">
        <f>Q3317*H3317</f>
        <v>5.4999999999999997E-3</v>
      </c>
      <c r="S3317" s="113">
        <v>0</v>
      </c>
      <c r="T3317" s="114">
        <f>S3317*H3317</f>
        <v>0</v>
      </c>
      <c r="AR3317" s="115" t="s">
        <v>112</v>
      </c>
      <c r="AT3317" s="115" t="s">
        <v>5109</v>
      </c>
      <c r="AU3317" s="115" t="s">
        <v>66</v>
      </c>
      <c r="AY3317" s="13" t="s">
        <v>113</v>
      </c>
      <c r="BE3317" s="116">
        <f>IF(N3317="základní",J3317,0)</f>
        <v>889</v>
      </c>
      <c r="BF3317" s="116">
        <f>IF(N3317="snížená",J3317,0)</f>
        <v>0</v>
      </c>
      <c r="BG3317" s="116">
        <f>IF(N3317="zákl. přenesená",J3317,0)</f>
        <v>0</v>
      </c>
      <c r="BH3317" s="116">
        <f>IF(N3317="sníž. přenesená",J3317,0)</f>
        <v>0</v>
      </c>
      <c r="BI3317" s="116">
        <f>IF(N3317="nulová",J3317,0)</f>
        <v>0</v>
      </c>
      <c r="BJ3317" s="13" t="s">
        <v>74</v>
      </c>
      <c r="BK3317" s="116">
        <f>ROUND(I3317*H3317,2)</f>
        <v>889</v>
      </c>
      <c r="BL3317" s="13" t="s">
        <v>112</v>
      </c>
      <c r="BM3317" s="115" t="s">
        <v>7130</v>
      </c>
    </row>
    <row r="3318" spans="2:65" s="1" customFormat="1" ht="11.25">
      <c r="B3318" s="25"/>
      <c r="D3318" s="117" t="s">
        <v>114</v>
      </c>
      <c r="F3318" s="118" t="s">
        <v>7129</v>
      </c>
      <c r="L3318" s="25"/>
      <c r="M3318" s="119"/>
      <c r="T3318" s="46"/>
      <c r="AT3318" s="13" t="s">
        <v>114</v>
      </c>
      <c r="AU3318" s="13" t="s">
        <v>66</v>
      </c>
    </row>
    <row r="3319" spans="2:65" s="1" customFormat="1" ht="16.5" customHeight="1">
      <c r="B3319" s="104"/>
      <c r="C3319" s="120" t="s">
        <v>3756</v>
      </c>
      <c r="D3319" s="120" t="s">
        <v>5109</v>
      </c>
      <c r="E3319" s="121" t="s">
        <v>7131</v>
      </c>
      <c r="F3319" s="122" t="s">
        <v>7132</v>
      </c>
      <c r="G3319" s="123" t="s">
        <v>110</v>
      </c>
      <c r="H3319" s="124">
        <v>10</v>
      </c>
      <c r="I3319" s="125">
        <v>580</v>
      </c>
      <c r="J3319" s="125">
        <f>ROUND(I3319*H3319,2)</f>
        <v>5800</v>
      </c>
      <c r="K3319" s="122" t="s">
        <v>111</v>
      </c>
      <c r="L3319" s="126"/>
      <c r="M3319" s="127" t="s">
        <v>3</v>
      </c>
      <c r="N3319" s="128" t="s">
        <v>37</v>
      </c>
      <c r="O3319" s="113">
        <v>0</v>
      </c>
      <c r="P3319" s="113">
        <f>O3319*H3319</f>
        <v>0</v>
      </c>
      <c r="Q3319" s="113">
        <v>3.5000000000000001E-3</v>
      </c>
      <c r="R3319" s="113">
        <f>Q3319*H3319</f>
        <v>3.5000000000000003E-2</v>
      </c>
      <c r="S3319" s="113">
        <v>0</v>
      </c>
      <c r="T3319" s="114">
        <f>S3319*H3319</f>
        <v>0</v>
      </c>
      <c r="AR3319" s="115" t="s">
        <v>112</v>
      </c>
      <c r="AT3319" s="115" t="s">
        <v>5109</v>
      </c>
      <c r="AU3319" s="115" t="s">
        <v>66</v>
      </c>
      <c r="AY3319" s="13" t="s">
        <v>113</v>
      </c>
      <c r="BE3319" s="116">
        <f>IF(N3319="základní",J3319,0)</f>
        <v>5800</v>
      </c>
      <c r="BF3319" s="116">
        <f>IF(N3319="snížená",J3319,0)</f>
        <v>0</v>
      </c>
      <c r="BG3319" s="116">
        <f>IF(N3319="zákl. přenesená",J3319,0)</f>
        <v>0</v>
      </c>
      <c r="BH3319" s="116">
        <f>IF(N3319="sníž. přenesená",J3319,0)</f>
        <v>0</v>
      </c>
      <c r="BI3319" s="116">
        <f>IF(N3319="nulová",J3319,0)</f>
        <v>0</v>
      </c>
      <c r="BJ3319" s="13" t="s">
        <v>74</v>
      </c>
      <c r="BK3319" s="116">
        <f>ROUND(I3319*H3319,2)</f>
        <v>5800</v>
      </c>
      <c r="BL3319" s="13" t="s">
        <v>112</v>
      </c>
      <c r="BM3319" s="115" t="s">
        <v>7133</v>
      </c>
    </row>
    <row r="3320" spans="2:65" s="1" customFormat="1" ht="11.25">
      <c r="B3320" s="25"/>
      <c r="D3320" s="117" t="s">
        <v>114</v>
      </c>
      <c r="F3320" s="118" t="s">
        <v>7132</v>
      </c>
      <c r="L3320" s="25"/>
      <c r="M3320" s="119"/>
      <c r="T3320" s="46"/>
      <c r="AT3320" s="13" t="s">
        <v>114</v>
      </c>
      <c r="AU3320" s="13" t="s">
        <v>66</v>
      </c>
    </row>
    <row r="3321" spans="2:65" s="1" customFormat="1" ht="16.5" customHeight="1">
      <c r="B3321" s="104"/>
      <c r="C3321" s="120" t="s">
        <v>7134</v>
      </c>
      <c r="D3321" s="120" t="s">
        <v>5109</v>
      </c>
      <c r="E3321" s="121" t="s">
        <v>7135</v>
      </c>
      <c r="F3321" s="122" t="s">
        <v>7136</v>
      </c>
      <c r="G3321" s="123" t="s">
        <v>110</v>
      </c>
      <c r="H3321" s="124">
        <v>1</v>
      </c>
      <c r="I3321" s="125">
        <v>755</v>
      </c>
      <c r="J3321" s="125">
        <f>ROUND(I3321*H3321,2)</f>
        <v>755</v>
      </c>
      <c r="K3321" s="122" t="s">
        <v>111</v>
      </c>
      <c r="L3321" s="126"/>
      <c r="M3321" s="127" t="s">
        <v>3</v>
      </c>
      <c r="N3321" s="128" t="s">
        <v>37</v>
      </c>
      <c r="O3321" s="113">
        <v>0</v>
      </c>
      <c r="P3321" s="113">
        <f>O3321*H3321</f>
        <v>0</v>
      </c>
      <c r="Q3321" s="113">
        <v>3.5999999999999999E-3</v>
      </c>
      <c r="R3321" s="113">
        <f>Q3321*H3321</f>
        <v>3.5999999999999999E-3</v>
      </c>
      <c r="S3321" s="113">
        <v>0</v>
      </c>
      <c r="T3321" s="114">
        <f>S3321*H3321</f>
        <v>0</v>
      </c>
      <c r="AR3321" s="115" t="s">
        <v>112</v>
      </c>
      <c r="AT3321" s="115" t="s">
        <v>5109</v>
      </c>
      <c r="AU3321" s="115" t="s">
        <v>66</v>
      </c>
      <c r="AY3321" s="13" t="s">
        <v>113</v>
      </c>
      <c r="BE3321" s="116">
        <f>IF(N3321="základní",J3321,0)</f>
        <v>755</v>
      </c>
      <c r="BF3321" s="116">
        <f>IF(N3321="snížená",J3321,0)</f>
        <v>0</v>
      </c>
      <c r="BG3321" s="116">
        <f>IF(N3321="zákl. přenesená",J3321,0)</f>
        <v>0</v>
      </c>
      <c r="BH3321" s="116">
        <f>IF(N3321="sníž. přenesená",J3321,0)</f>
        <v>0</v>
      </c>
      <c r="BI3321" s="116">
        <f>IF(N3321="nulová",J3321,0)</f>
        <v>0</v>
      </c>
      <c r="BJ3321" s="13" t="s">
        <v>74</v>
      </c>
      <c r="BK3321" s="116">
        <f>ROUND(I3321*H3321,2)</f>
        <v>755</v>
      </c>
      <c r="BL3321" s="13" t="s">
        <v>112</v>
      </c>
      <c r="BM3321" s="115" t="s">
        <v>7137</v>
      </c>
    </row>
    <row r="3322" spans="2:65" s="1" customFormat="1" ht="11.25">
      <c r="B3322" s="25"/>
      <c r="D3322" s="117" t="s">
        <v>114</v>
      </c>
      <c r="F3322" s="118" t="s">
        <v>7136</v>
      </c>
      <c r="L3322" s="25"/>
      <c r="M3322" s="119"/>
      <c r="T3322" s="46"/>
      <c r="AT3322" s="13" t="s">
        <v>114</v>
      </c>
      <c r="AU3322" s="13" t="s">
        <v>66</v>
      </c>
    </row>
    <row r="3323" spans="2:65" s="1" customFormat="1" ht="16.5" customHeight="1">
      <c r="B3323" s="104"/>
      <c r="C3323" s="120" t="s">
        <v>3761</v>
      </c>
      <c r="D3323" s="120" t="s">
        <v>5109</v>
      </c>
      <c r="E3323" s="121" t="s">
        <v>7138</v>
      </c>
      <c r="F3323" s="122" t="s">
        <v>7139</v>
      </c>
      <c r="G3323" s="123" t="s">
        <v>110</v>
      </c>
      <c r="H3323" s="124">
        <v>1</v>
      </c>
      <c r="I3323" s="125">
        <v>620</v>
      </c>
      <c r="J3323" s="125">
        <f>ROUND(I3323*H3323,2)</f>
        <v>620</v>
      </c>
      <c r="K3323" s="122" t="s">
        <v>111</v>
      </c>
      <c r="L3323" s="126"/>
      <c r="M3323" s="127" t="s">
        <v>3</v>
      </c>
      <c r="N3323" s="128" t="s">
        <v>37</v>
      </c>
      <c r="O3323" s="113">
        <v>0</v>
      </c>
      <c r="P3323" s="113">
        <f>O3323*H3323</f>
        <v>0</v>
      </c>
      <c r="Q3323" s="113">
        <v>3.5000000000000001E-3</v>
      </c>
      <c r="R3323" s="113">
        <f>Q3323*H3323</f>
        <v>3.5000000000000001E-3</v>
      </c>
      <c r="S3323" s="113">
        <v>0</v>
      </c>
      <c r="T3323" s="114">
        <f>S3323*H3323</f>
        <v>0</v>
      </c>
      <c r="AR3323" s="115" t="s">
        <v>112</v>
      </c>
      <c r="AT3323" s="115" t="s">
        <v>5109</v>
      </c>
      <c r="AU3323" s="115" t="s">
        <v>66</v>
      </c>
      <c r="AY3323" s="13" t="s">
        <v>113</v>
      </c>
      <c r="BE3323" s="116">
        <f>IF(N3323="základní",J3323,0)</f>
        <v>620</v>
      </c>
      <c r="BF3323" s="116">
        <f>IF(N3323="snížená",J3323,0)</f>
        <v>0</v>
      </c>
      <c r="BG3323" s="116">
        <f>IF(N3323="zákl. přenesená",J3323,0)</f>
        <v>0</v>
      </c>
      <c r="BH3323" s="116">
        <f>IF(N3323="sníž. přenesená",J3323,0)</f>
        <v>0</v>
      </c>
      <c r="BI3323" s="116">
        <f>IF(N3323="nulová",J3323,0)</f>
        <v>0</v>
      </c>
      <c r="BJ3323" s="13" t="s">
        <v>74</v>
      </c>
      <c r="BK3323" s="116">
        <f>ROUND(I3323*H3323,2)</f>
        <v>620</v>
      </c>
      <c r="BL3323" s="13" t="s">
        <v>112</v>
      </c>
      <c r="BM3323" s="115" t="s">
        <v>7140</v>
      </c>
    </row>
    <row r="3324" spans="2:65" s="1" customFormat="1" ht="11.25">
      <c r="B3324" s="25"/>
      <c r="D3324" s="117" t="s">
        <v>114</v>
      </c>
      <c r="F3324" s="118" t="s">
        <v>7139</v>
      </c>
      <c r="L3324" s="25"/>
      <c r="M3324" s="119"/>
      <c r="T3324" s="46"/>
      <c r="AT3324" s="13" t="s">
        <v>114</v>
      </c>
      <c r="AU3324" s="13" t="s">
        <v>66</v>
      </c>
    </row>
    <row r="3325" spans="2:65" s="1" customFormat="1" ht="16.5" customHeight="1">
      <c r="B3325" s="104"/>
      <c r="C3325" s="120" t="s">
        <v>7141</v>
      </c>
      <c r="D3325" s="120" t="s">
        <v>5109</v>
      </c>
      <c r="E3325" s="121" t="s">
        <v>7142</v>
      </c>
      <c r="F3325" s="122" t="s">
        <v>7143</v>
      </c>
      <c r="G3325" s="123" t="s">
        <v>110</v>
      </c>
      <c r="H3325" s="124">
        <v>2</v>
      </c>
      <c r="I3325" s="125">
        <v>511</v>
      </c>
      <c r="J3325" s="125">
        <f>ROUND(I3325*H3325,2)</f>
        <v>1022</v>
      </c>
      <c r="K3325" s="122" t="s">
        <v>111</v>
      </c>
      <c r="L3325" s="126"/>
      <c r="M3325" s="127" t="s">
        <v>3</v>
      </c>
      <c r="N3325" s="128" t="s">
        <v>37</v>
      </c>
      <c r="O3325" s="113">
        <v>0</v>
      </c>
      <c r="P3325" s="113">
        <f>O3325*H3325</f>
        <v>0</v>
      </c>
      <c r="Q3325" s="113">
        <v>3.0999999999999999E-3</v>
      </c>
      <c r="R3325" s="113">
        <f>Q3325*H3325</f>
        <v>6.1999999999999998E-3</v>
      </c>
      <c r="S3325" s="113">
        <v>0</v>
      </c>
      <c r="T3325" s="114">
        <f>S3325*H3325</f>
        <v>0</v>
      </c>
      <c r="AR3325" s="115" t="s">
        <v>112</v>
      </c>
      <c r="AT3325" s="115" t="s">
        <v>5109</v>
      </c>
      <c r="AU3325" s="115" t="s">
        <v>66</v>
      </c>
      <c r="AY3325" s="13" t="s">
        <v>113</v>
      </c>
      <c r="BE3325" s="116">
        <f>IF(N3325="základní",J3325,0)</f>
        <v>1022</v>
      </c>
      <c r="BF3325" s="116">
        <f>IF(N3325="snížená",J3325,0)</f>
        <v>0</v>
      </c>
      <c r="BG3325" s="116">
        <f>IF(N3325="zákl. přenesená",J3325,0)</f>
        <v>0</v>
      </c>
      <c r="BH3325" s="116">
        <f>IF(N3325="sníž. přenesená",J3325,0)</f>
        <v>0</v>
      </c>
      <c r="BI3325" s="116">
        <f>IF(N3325="nulová",J3325,0)</f>
        <v>0</v>
      </c>
      <c r="BJ3325" s="13" t="s">
        <v>74</v>
      </c>
      <c r="BK3325" s="116">
        <f>ROUND(I3325*H3325,2)</f>
        <v>1022</v>
      </c>
      <c r="BL3325" s="13" t="s">
        <v>112</v>
      </c>
      <c r="BM3325" s="115" t="s">
        <v>7144</v>
      </c>
    </row>
    <row r="3326" spans="2:65" s="1" customFormat="1" ht="11.25">
      <c r="B3326" s="25"/>
      <c r="D3326" s="117" t="s">
        <v>114</v>
      </c>
      <c r="F3326" s="118" t="s">
        <v>7143</v>
      </c>
      <c r="L3326" s="25"/>
      <c r="M3326" s="119"/>
      <c r="T3326" s="46"/>
      <c r="AT3326" s="13" t="s">
        <v>114</v>
      </c>
      <c r="AU3326" s="13" t="s">
        <v>66</v>
      </c>
    </row>
    <row r="3327" spans="2:65" s="1" customFormat="1" ht="16.5" customHeight="1">
      <c r="B3327" s="104"/>
      <c r="C3327" s="120" t="s">
        <v>3765</v>
      </c>
      <c r="D3327" s="120" t="s">
        <v>5109</v>
      </c>
      <c r="E3327" s="121" t="s">
        <v>7145</v>
      </c>
      <c r="F3327" s="122" t="s">
        <v>7146</v>
      </c>
      <c r="G3327" s="123" t="s">
        <v>110</v>
      </c>
      <c r="H3327" s="124">
        <v>1</v>
      </c>
      <c r="I3327" s="125">
        <v>595</v>
      </c>
      <c r="J3327" s="125">
        <f>ROUND(I3327*H3327,2)</f>
        <v>595</v>
      </c>
      <c r="K3327" s="122" t="s">
        <v>111</v>
      </c>
      <c r="L3327" s="126"/>
      <c r="M3327" s="127" t="s">
        <v>3</v>
      </c>
      <c r="N3327" s="128" t="s">
        <v>37</v>
      </c>
      <c r="O3327" s="113">
        <v>0</v>
      </c>
      <c r="P3327" s="113">
        <f>O3327*H3327</f>
        <v>0</v>
      </c>
      <c r="Q3327" s="113">
        <v>3.2000000000000002E-3</v>
      </c>
      <c r="R3327" s="113">
        <f>Q3327*H3327</f>
        <v>3.2000000000000002E-3</v>
      </c>
      <c r="S3327" s="113">
        <v>0</v>
      </c>
      <c r="T3327" s="114">
        <f>S3327*H3327</f>
        <v>0</v>
      </c>
      <c r="AR3327" s="115" t="s">
        <v>112</v>
      </c>
      <c r="AT3327" s="115" t="s">
        <v>5109</v>
      </c>
      <c r="AU3327" s="115" t="s">
        <v>66</v>
      </c>
      <c r="AY3327" s="13" t="s">
        <v>113</v>
      </c>
      <c r="BE3327" s="116">
        <f>IF(N3327="základní",J3327,0)</f>
        <v>595</v>
      </c>
      <c r="BF3327" s="116">
        <f>IF(N3327="snížená",J3327,0)</f>
        <v>0</v>
      </c>
      <c r="BG3327" s="116">
        <f>IF(N3327="zákl. přenesená",J3327,0)</f>
        <v>0</v>
      </c>
      <c r="BH3327" s="116">
        <f>IF(N3327="sníž. přenesená",J3327,0)</f>
        <v>0</v>
      </c>
      <c r="BI3327" s="116">
        <f>IF(N3327="nulová",J3327,0)</f>
        <v>0</v>
      </c>
      <c r="BJ3327" s="13" t="s">
        <v>74</v>
      </c>
      <c r="BK3327" s="116">
        <f>ROUND(I3327*H3327,2)</f>
        <v>595</v>
      </c>
      <c r="BL3327" s="13" t="s">
        <v>112</v>
      </c>
      <c r="BM3327" s="115" t="s">
        <v>7147</v>
      </c>
    </row>
    <row r="3328" spans="2:65" s="1" customFormat="1" ht="11.25">
      <c r="B3328" s="25"/>
      <c r="D3328" s="117" t="s">
        <v>114</v>
      </c>
      <c r="F3328" s="118" t="s">
        <v>7146</v>
      </c>
      <c r="L3328" s="25"/>
      <c r="M3328" s="119"/>
      <c r="T3328" s="46"/>
      <c r="AT3328" s="13" t="s">
        <v>114</v>
      </c>
      <c r="AU3328" s="13" t="s">
        <v>66</v>
      </c>
    </row>
    <row r="3329" spans="2:65" s="1" customFormat="1" ht="16.5" customHeight="1">
      <c r="B3329" s="104"/>
      <c r="C3329" s="120" t="s">
        <v>7148</v>
      </c>
      <c r="D3329" s="120" t="s">
        <v>5109</v>
      </c>
      <c r="E3329" s="121" t="s">
        <v>7149</v>
      </c>
      <c r="F3329" s="122" t="s">
        <v>7150</v>
      </c>
      <c r="G3329" s="123" t="s">
        <v>110</v>
      </c>
      <c r="H3329" s="124">
        <v>2</v>
      </c>
      <c r="I3329" s="125">
        <v>521</v>
      </c>
      <c r="J3329" s="125">
        <f>ROUND(I3329*H3329,2)</f>
        <v>1042</v>
      </c>
      <c r="K3329" s="122" t="s">
        <v>111</v>
      </c>
      <c r="L3329" s="126"/>
      <c r="M3329" s="127" t="s">
        <v>3</v>
      </c>
      <c r="N3329" s="128" t="s">
        <v>37</v>
      </c>
      <c r="O3329" s="113">
        <v>0</v>
      </c>
      <c r="P3329" s="113">
        <f>O3329*H3329</f>
        <v>0</v>
      </c>
      <c r="Q3329" s="113">
        <v>3.0000000000000001E-3</v>
      </c>
      <c r="R3329" s="113">
        <f>Q3329*H3329</f>
        <v>6.0000000000000001E-3</v>
      </c>
      <c r="S3329" s="113">
        <v>0</v>
      </c>
      <c r="T3329" s="114">
        <f>S3329*H3329</f>
        <v>0</v>
      </c>
      <c r="AR3329" s="115" t="s">
        <v>112</v>
      </c>
      <c r="AT3329" s="115" t="s">
        <v>5109</v>
      </c>
      <c r="AU3329" s="115" t="s">
        <v>66</v>
      </c>
      <c r="AY3329" s="13" t="s">
        <v>113</v>
      </c>
      <c r="BE3329" s="116">
        <f>IF(N3329="základní",J3329,0)</f>
        <v>1042</v>
      </c>
      <c r="BF3329" s="116">
        <f>IF(N3329="snížená",J3329,0)</f>
        <v>0</v>
      </c>
      <c r="BG3329" s="116">
        <f>IF(N3329="zákl. přenesená",J3329,0)</f>
        <v>0</v>
      </c>
      <c r="BH3329" s="116">
        <f>IF(N3329="sníž. přenesená",J3329,0)</f>
        <v>0</v>
      </c>
      <c r="BI3329" s="116">
        <f>IF(N3329="nulová",J3329,0)</f>
        <v>0</v>
      </c>
      <c r="BJ3329" s="13" t="s">
        <v>74</v>
      </c>
      <c r="BK3329" s="116">
        <f>ROUND(I3329*H3329,2)</f>
        <v>1042</v>
      </c>
      <c r="BL3329" s="13" t="s">
        <v>112</v>
      </c>
      <c r="BM3329" s="115" t="s">
        <v>7151</v>
      </c>
    </row>
    <row r="3330" spans="2:65" s="1" customFormat="1" ht="11.25">
      <c r="B3330" s="25"/>
      <c r="D3330" s="117" t="s">
        <v>114</v>
      </c>
      <c r="F3330" s="118" t="s">
        <v>7150</v>
      </c>
      <c r="L3330" s="25"/>
      <c r="M3330" s="119"/>
      <c r="T3330" s="46"/>
      <c r="AT3330" s="13" t="s">
        <v>114</v>
      </c>
      <c r="AU3330" s="13" t="s">
        <v>66</v>
      </c>
    </row>
    <row r="3331" spans="2:65" s="1" customFormat="1" ht="16.5" customHeight="1">
      <c r="B3331" s="104"/>
      <c r="C3331" s="120" t="s">
        <v>3770</v>
      </c>
      <c r="D3331" s="120" t="s">
        <v>5109</v>
      </c>
      <c r="E3331" s="121" t="s">
        <v>7152</v>
      </c>
      <c r="F3331" s="122" t="s">
        <v>7153</v>
      </c>
      <c r="G3331" s="123" t="s">
        <v>110</v>
      </c>
      <c r="H3331" s="124">
        <v>1</v>
      </c>
      <c r="I3331" s="125">
        <v>1250</v>
      </c>
      <c r="J3331" s="125">
        <f>ROUND(I3331*H3331,2)</f>
        <v>1250</v>
      </c>
      <c r="K3331" s="122" t="s">
        <v>111</v>
      </c>
      <c r="L3331" s="126"/>
      <c r="M3331" s="127" t="s">
        <v>3</v>
      </c>
      <c r="N3331" s="128" t="s">
        <v>37</v>
      </c>
      <c r="O3331" s="113">
        <v>0</v>
      </c>
      <c r="P3331" s="113">
        <f>O3331*H3331</f>
        <v>0</v>
      </c>
      <c r="Q3331" s="113">
        <v>8.0000000000000002E-3</v>
      </c>
      <c r="R3331" s="113">
        <f>Q3331*H3331</f>
        <v>8.0000000000000002E-3</v>
      </c>
      <c r="S3331" s="113">
        <v>0</v>
      </c>
      <c r="T3331" s="114">
        <f>S3331*H3331</f>
        <v>0</v>
      </c>
      <c r="AR3331" s="115" t="s">
        <v>112</v>
      </c>
      <c r="AT3331" s="115" t="s">
        <v>5109</v>
      </c>
      <c r="AU3331" s="115" t="s">
        <v>66</v>
      </c>
      <c r="AY3331" s="13" t="s">
        <v>113</v>
      </c>
      <c r="BE3331" s="116">
        <f>IF(N3331="základní",J3331,0)</f>
        <v>1250</v>
      </c>
      <c r="BF3331" s="116">
        <f>IF(N3331="snížená",J3331,0)</f>
        <v>0</v>
      </c>
      <c r="BG3331" s="116">
        <f>IF(N3331="zákl. přenesená",J3331,0)</f>
        <v>0</v>
      </c>
      <c r="BH3331" s="116">
        <f>IF(N3331="sníž. přenesená",J3331,0)</f>
        <v>0</v>
      </c>
      <c r="BI3331" s="116">
        <f>IF(N3331="nulová",J3331,0)</f>
        <v>0</v>
      </c>
      <c r="BJ3331" s="13" t="s">
        <v>74</v>
      </c>
      <c r="BK3331" s="116">
        <f>ROUND(I3331*H3331,2)</f>
        <v>1250</v>
      </c>
      <c r="BL3331" s="13" t="s">
        <v>112</v>
      </c>
      <c r="BM3331" s="115" t="s">
        <v>7154</v>
      </c>
    </row>
    <row r="3332" spans="2:65" s="1" customFormat="1" ht="11.25">
      <c r="B3332" s="25"/>
      <c r="D3332" s="117" t="s">
        <v>114</v>
      </c>
      <c r="F3332" s="118" t="s">
        <v>7153</v>
      </c>
      <c r="L3332" s="25"/>
      <c r="M3332" s="119"/>
      <c r="T3332" s="46"/>
      <c r="AT3332" s="13" t="s">
        <v>114</v>
      </c>
      <c r="AU3332" s="13" t="s">
        <v>66</v>
      </c>
    </row>
    <row r="3333" spans="2:65" s="1" customFormat="1" ht="16.5" customHeight="1">
      <c r="B3333" s="104"/>
      <c r="C3333" s="120" t="s">
        <v>7155</v>
      </c>
      <c r="D3333" s="120" t="s">
        <v>5109</v>
      </c>
      <c r="E3333" s="121" t="s">
        <v>7156</v>
      </c>
      <c r="F3333" s="122" t="s">
        <v>7157</v>
      </c>
      <c r="G3333" s="123" t="s">
        <v>110</v>
      </c>
      <c r="H3333" s="124">
        <v>1</v>
      </c>
      <c r="I3333" s="125">
        <v>455</v>
      </c>
      <c r="J3333" s="125">
        <f>ROUND(I3333*H3333,2)</f>
        <v>455</v>
      </c>
      <c r="K3333" s="122" t="s">
        <v>111</v>
      </c>
      <c r="L3333" s="126"/>
      <c r="M3333" s="127" t="s">
        <v>3</v>
      </c>
      <c r="N3333" s="128" t="s">
        <v>37</v>
      </c>
      <c r="O3333" s="113">
        <v>0</v>
      </c>
      <c r="P3333" s="113">
        <f>O3333*H3333</f>
        <v>0</v>
      </c>
      <c r="Q3333" s="113">
        <v>2.2499999999999998E-3</v>
      </c>
      <c r="R3333" s="113">
        <f>Q3333*H3333</f>
        <v>2.2499999999999998E-3</v>
      </c>
      <c r="S3333" s="113">
        <v>0</v>
      </c>
      <c r="T3333" s="114">
        <f>S3333*H3333</f>
        <v>0</v>
      </c>
      <c r="AR3333" s="115" t="s">
        <v>112</v>
      </c>
      <c r="AT3333" s="115" t="s">
        <v>5109</v>
      </c>
      <c r="AU3333" s="115" t="s">
        <v>66</v>
      </c>
      <c r="AY3333" s="13" t="s">
        <v>113</v>
      </c>
      <c r="BE3333" s="116">
        <f>IF(N3333="základní",J3333,0)</f>
        <v>455</v>
      </c>
      <c r="BF3333" s="116">
        <f>IF(N3333="snížená",J3333,0)</f>
        <v>0</v>
      </c>
      <c r="BG3333" s="116">
        <f>IF(N3333="zákl. přenesená",J3333,0)</f>
        <v>0</v>
      </c>
      <c r="BH3333" s="116">
        <f>IF(N3333="sníž. přenesená",J3333,0)</f>
        <v>0</v>
      </c>
      <c r="BI3333" s="116">
        <f>IF(N3333="nulová",J3333,0)</f>
        <v>0</v>
      </c>
      <c r="BJ3333" s="13" t="s">
        <v>74</v>
      </c>
      <c r="BK3333" s="116">
        <f>ROUND(I3333*H3333,2)</f>
        <v>455</v>
      </c>
      <c r="BL3333" s="13" t="s">
        <v>112</v>
      </c>
      <c r="BM3333" s="115" t="s">
        <v>7158</v>
      </c>
    </row>
    <row r="3334" spans="2:65" s="1" customFormat="1" ht="11.25">
      <c r="B3334" s="25"/>
      <c r="D3334" s="117" t="s">
        <v>114</v>
      </c>
      <c r="F3334" s="118" t="s">
        <v>7157</v>
      </c>
      <c r="L3334" s="25"/>
      <c r="M3334" s="119"/>
      <c r="T3334" s="46"/>
      <c r="AT3334" s="13" t="s">
        <v>114</v>
      </c>
      <c r="AU3334" s="13" t="s">
        <v>66</v>
      </c>
    </row>
    <row r="3335" spans="2:65" s="1" customFormat="1" ht="16.5" customHeight="1">
      <c r="B3335" s="104"/>
      <c r="C3335" s="120" t="s">
        <v>3774</v>
      </c>
      <c r="D3335" s="120" t="s">
        <v>5109</v>
      </c>
      <c r="E3335" s="121" t="s">
        <v>7159</v>
      </c>
      <c r="F3335" s="122" t="s">
        <v>7160</v>
      </c>
      <c r="G3335" s="123" t="s">
        <v>110</v>
      </c>
      <c r="H3335" s="124">
        <v>1</v>
      </c>
      <c r="I3335" s="125">
        <v>410</v>
      </c>
      <c r="J3335" s="125">
        <f>ROUND(I3335*H3335,2)</f>
        <v>410</v>
      </c>
      <c r="K3335" s="122" t="s">
        <v>111</v>
      </c>
      <c r="L3335" s="126"/>
      <c r="M3335" s="127" t="s">
        <v>3</v>
      </c>
      <c r="N3335" s="128" t="s">
        <v>37</v>
      </c>
      <c r="O3335" s="113">
        <v>0</v>
      </c>
      <c r="P3335" s="113">
        <f>O3335*H3335</f>
        <v>0</v>
      </c>
      <c r="Q3335" s="113">
        <v>5.6000000000000001E-2</v>
      </c>
      <c r="R3335" s="113">
        <f>Q3335*H3335</f>
        <v>5.6000000000000001E-2</v>
      </c>
      <c r="S3335" s="113">
        <v>0</v>
      </c>
      <c r="T3335" s="114">
        <f>S3335*H3335</f>
        <v>0</v>
      </c>
      <c r="AR3335" s="115" t="s">
        <v>112</v>
      </c>
      <c r="AT3335" s="115" t="s">
        <v>5109</v>
      </c>
      <c r="AU3335" s="115" t="s">
        <v>66</v>
      </c>
      <c r="AY3335" s="13" t="s">
        <v>113</v>
      </c>
      <c r="BE3335" s="116">
        <f>IF(N3335="základní",J3335,0)</f>
        <v>410</v>
      </c>
      <c r="BF3335" s="116">
        <f>IF(N3335="snížená",J3335,0)</f>
        <v>0</v>
      </c>
      <c r="BG3335" s="116">
        <f>IF(N3335="zákl. přenesená",J3335,0)</f>
        <v>0</v>
      </c>
      <c r="BH3335" s="116">
        <f>IF(N3335="sníž. přenesená",J3335,0)</f>
        <v>0</v>
      </c>
      <c r="BI3335" s="116">
        <f>IF(N3335="nulová",J3335,0)</f>
        <v>0</v>
      </c>
      <c r="BJ3335" s="13" t="s">
        <v>74</v>
      </c>
      <c r="BK3335" s="116">
        <f>ROUND(I3335*H3335,2)</f>
        <v>410</v>
      </c>
      <c r="BL3335" s="13" t="s">
        <v>112</v>
      </c>
      <c r="BM3335" s="115" t="s">
        <v>7161</v>
      </c>
    </row>
    <row r="3336" spans="2:65" s="1" customFormat="1" ht="11.25">
      <c r="B3336" s="25"/>
      <c r="D3336" s="117" t="s">
        <v>114</v>
      </c>
      <c r="F3336" s="118" t="s">
        <v>7160</v>
      </c>
      <c r="L3336" s="25"/>
      <c r="M3336" s="119"/>
      <c r="T3336" s="46"/>
      <c r="AT3336" s="13" t="s">
        <v>114</v>
      </c>
      <c r="AU3336" s="13" t="s">
        <v>66</v>
      </c>
    </row>
    <row r="3337" spans="2:65" s="1" customFormat="1" ht="16.5" customHeight="1">
      <c r="B3337" s="104"/>
      <c r="C3337" s="120" t="s">
        <v>7162</v>
      </c>
      <c r="D3337" s="120" t="s">
        <v>5109</v>
      </c>
      <c r="E3337" s="121" t="s">
        <v>7163</v>
      </c>
      <c r="F3337" s="122" t="s">
        <v>7164</v>
      </c>
      <c r="G3337" s="123" t="s">
        <v>110</v>
      </c>
      <c r="H3337" s="124">
        <v>1</v>
      </c>
      <c r="I3337" s="125">
        <v>300</v>
      </c>
      <c r="J3337" s="125">
        <f>ROUND(I3337*H3337,2)</f>
        <v>300</v>
      </c>
      <c r="K3337" s="122" t="s">
        <v>111</v>
      </c>
      <c r="L3337" s="126"/>
      <c r="M3337" s="127" t="s">
        <v>3</v>
      </c>
      <c r="N3337" s="128" t="s">
        <v>37</v>
      </c>
      <c r="O3337" s="113">
        <v>0</v>
      </c>
      <c r="P3337" s="113">
        <f>O3337*H3337</f>
        <v>0</v>
      </c>
      <c r="Q3337" s="113">
        <v>0.06</v>
      </c>
      <c r="R3337" s="113">
        <f>Q3337*H3337</f>
        <v>0.06</v>
      </c>
      <c r="S3337" s="113">
        <v>0</v>
      </c>
      <c r="T3337" s="114">
        <f>S3337*H3337</f>
        <v>0</v>
      </c>
      <c r="AR3337" s="115" t="s">
        <v>112</v>
      </c>
      <c r="AT3337" s="115" t="s">
        <v>5109</v>
      </c>
      <c r="AU3337" s="115" t="s">
        <v>66</v>
      </c>
      <c r="AY3337" s="13" t="s">
        <v>113</v>
      </c>
      <c r="BE3337" s="116">
        <f>IF(N3337="základní",J3337,0)</f>
        <v>300</v>
      </c>
      <c r="BF3337" s="116">
        <f>IF(N3337="snížená",J3337,0)</f>
        <v>0</v>
      </c>
      <c r="BG3337" s="116">
        <f>IF(N3337="zákl. přenesená",J3337,0)</f>
        <v>0</v>
      </c>
      <c r="BH3337" s="116">
        <f>IF(N3337="sníž. přenesená",J3337,0)</f>
        <v>0</v>
      </c>
      <c r="BI3337" s="116">
        <f>IF(N3337="nulová",J3337,0)</f>
        <v>0</v>
      </c>
      <c r="BJ3337" s="13" t="s">
        <v>74</v>
      </c>
      <c r="BK3337" s="116">
        <f>ROUND(I3337*H3337,2)</f>
        <v>300</v>
      </c>
      <c r="BL3337" s="13" t="s">
        <v>112</v>
      </c>
      <c r="BM3337" s="115" t="s">
        <v>7165</v>
      </c>
    </row>
    <row r="3338" spans="2:65" s="1" customFormat="1" ht="11.25">
      <c r="B3338" s="25"/>
      <c r="D3338" s="117" t="s">
        <v>114</v>
      </c>
      <c r="F3338" s="118" t="s">
        <v>7164</v>
      </c>
      <c r="L3338" s="25"/>
      <c r="M3338" s="119"/>
      <c r="T3338" s="46"/>
      <c r="AT3338" s="13" t="s">
        <v>114</v>
      </c>
      <c r="AU3338" s="13" t="s">
        <v>66</v>
      </c>
    </row>
    <row r="3339" spans="2:65" s="1" customFormat="1" ht="16.5" customHeight="1">
      <c r="B3339" s="104"/>
      <c r="C3339" s="120" t="s">
        <v>3779</v>
      </c>
      <c r="D3339" s="120" t="s">
        <v>5109</v>
      </c>
      <c r="E3339" s="121" t="s">
        <v>7166</v>
      </c>
      <c r="F3339" s="122" t="s">
        <v>7167</v>
      </c>
      <c r="G3339" s="123" t="s">
        <v>124</v>
      </c>
      <c r="H3339" s="124">
        <v>20</v>
      </c>
      <c r="I3339" s="125">
        <v>149</v>
      </c>
      <c r="J3339" s="125">
        <f>ROUND(I3339*H3339,2)</f>
        <v>2980</v>
      </c>
      <c r="K3339" s="122" t="s">
        <v>111</v>
      </c>
      <c r="L3339" s="126"/>
      <c r="M3339" s="127" t="s">
        <v>3</v>
      </c>
      <c r="N3339" s="128" t="s">
        <v>37</v>
      </c>
      <c r="O3339" s="113">
        <v>0</v>
      </c>
      <c r="P3339" s="113">
        <f>O3339*H3339</f>
        <v>0</v>
      </c>
      <c r="Q3339" s="113">
        <v>3.2000000000000002E-3</v>
      </c>
      <c r="R3339" s="113">
        <f>Q3339*H3339</f>
        <v>6.4000000000000001E-2</v>
      </c>
      <c r="S3339" s="113">
        <v>0</v>
      </c>
      <c r="T3339" s="114">
        <f>S3339*H3339</f>
        <v>0</v>
      </c>
      <c r="AR3339" s="115" t="s">
        <v>112</v>
      </c>
      <c r="AT3339" s="115" t="s">
        <v>5109</v>
      </c>
      <c r="AU3339" s="115" t="s">
        <v>66</v>
      </c>
      <c r="AY3339" s="13" t="s">
        <v>113</v>
      </c>
      <c r="BE3339" s="116">
        <f>IF(N3339="základní",J3339,0)</f>
        <v>2980</v>
      </c>
      <c r="BF3339" s="116">
        <f>IF(N3339="snížená",J3339,0)</f>
        <v>0</v>
      </c>
      <c r="BG3339" s="116">
        <f>IF(N3339="zákl. přenesená",J3339,0)</f>
        <v>0</v>
      </c>
      <c r="BH3339" s="116">
        <f>IF(N3339="sníž. přenesená",J3339,0)</f>
        <v>0</v>
      </c>
      <c r="BI3339" s="116">
        <f>IF(N3339="nulová",J3339,0)</f>
        <v>0</v>
      </c>
      <c r="BJ3339" s="13" t="s">
        <v>74</v>
      </c>
      <c r="BK3339" s="116">
        <f>ROUND(I3339*H3339,2)</f>
        <v>2980</v>
      </c>
      <c r="BL3339" s="13" t="s">
        <v>112</v>
      </c>
      <c r="BM3339" s="115" t="s">
        <v>7168</v>
      </c>
    </row>
    <row r="3340" spans="2:65" s="1" customFormat="1" ht="11.25">
      <c r="B3340" s="25"/>
      <c r="D3340" s="117" t="s">
        <v>114</v>
      </c>
      <c r="F3340" s="118" t="s">
        <v>7167</v>
      </c>
      <c r="L3340" s="25"/>
      <c r="M3340" s="119"/>
      <c r="T3340" s="46"/>
      <c r="AT3340" s="13" t="s">
        <v>114</v>
      </c>
      <c r="AU3340" s="13" t="s">
        <v>66</v>
      </c>
    </row>
    <row r="3341" spans="2:65" s="1" customFormat="1" ht="16.5" customHeight="1">
      <c r="B3341" s="104"/>
      <c r="C3341" s="120" t="s">
        <v>7169</v>
      </c>
      <c r="D3341" s="120" t="s">
        <v>5109</v>
      </c>
      <c r="E3341" s="121" t="s">
        <v>7170</v>
      </c>
      <c r="F3341" s="122" t="s">
        <v>7171</v>
      </c>
      <c r="G3341" s="123" t="s">
        <v>110</v>
      </c>
      <c r="H3341" s="124">
        <v>20</v>
      </c>
      <c r="I3341" s="125">
        <v>63</v>
      </c>
      <c r="J3341" s="125">
        <f>ROUND(I3341*H3341,2)</f>
        <v>1260</v>
      </c>
      <c r="K3341" s="122" t="s">
        <v>111</v>
      </c>
      <c r="L3341" s="126"/>
      <c r="M3341" s="127" t="s">
        <v>3</v>
      </c>
      <c r="N3341" s="128" t="s">
        <v>37</v>
      </c>
      <c r="O3341" s="113">
        <v>0</v>
      </c>
      <c r="P3341" s="113">
        <f>O3341*H3341</f>
        <v>0</v>
      </c>
      <c r="Q3341" s="113">
        <v>1.4999999999999999E-4</v>
      </c>
      <c r="R3341" s="113">
        <f>Q3341*H3341</f>
        <v>2.9999999999999996E-3</v>
      </c>
      <c r="S3341" s="113">
        <v>0</v>
      </c>
      <c r="T3341" s="114">
        <f>S3341*H3341</f>
        <v>0</v>
      </c>
      <c r="AR3341" s="115" t="s">
        <v>112</v>
      </c>
      <c r="AT3341" s="115" t="s">
        <v>5109</v>
      </c>
      <c r="AU3341" s="115" t="s">
        <v>66</v>
      </c>
      <c r="AY3341" s="13" t="s">
        <v>113</v>
      </c>
      <c r="BE3341" s="116">
        <f>IF(N3341="základní",J3341,0)</f>
        <v>1260</v>
      </c>
      <c r="BF3341" s="116">
        <f>IF(N3341="snížená",J3341,0)</f>
        <v>0</v>
      </c>
      <c r="BG3341" s="116">
        <f>IF(N3341="zákl. přenesená",J3341,0)</f>
        <v>0</v>
      </c>
      <c r="BH3341" s="116">
        <f>IF(N3341="sníž. přenesená",J3341,0)</f>
        <v>0</v>
      </c>
      <c r="BI3341" s="116">
        <f>IF(N3341="nulová",J3341,0)</f>
        <v>0</v>
      </c>
      <c r="BJ3341" s="13" t="s">
        <v>74</v>
      </c>
      <c r="BK3341" s="116">
        <f>ROUND(I3341*H3341,2)</f>
        <v>1260</v>
      </c>
      <c r="BL3341" s="13" t="s">
        <v>112</v>
      </c>
      <c r="BM3341" s="115" t="s">
        <v>7172</v>
      </c>
    </row>
    <row r="3342" spans="2:65" s="1" customFormat="1" ht="11.25">
      <c r="B3342" s="25"/>
      <c r="D3342" s="117" t="s">
        <v>114</v>
      </c>
      <c r="F3342" s="118" t="s">
        <v>7171</v>
      </c>
      <c r="L3342" s="25"/>
      <c r="M3342" s="119"/>
      <c r="T3342" s="46"/>
      <c r="AT3342" s="13" t="s">
        <v>114</v>
      </c>
      <c r="AU3342" s="13" t="s">
        <v>66</v>
      </c>
    </row>
    <row r="3343" spans="2:65" s="1" customFormat="1" ht="16.5" customHeight="1">
      <c r="B3343" s="104"/>
      <c r="C3343" s="120" t="s">
        <v>3783</v>
      </c>
      <c r="D3343" s="120" t="s">
        <v>5109</v>
      </c>
      <c r="E3343" s="121" t="s">
        <v>7173</v>
      </c>
      <c r="F3343" s="122" t="s">
        <v>7174</v>
      </c>
      <c r="G3343" s="123" t="s">
        <v>110</v>
      </c>
      <c r="H3343" s="124">
        <v>10</v>
      </c>
      <c r="I3343" s="125">
        <v>26.2</v>
      </c>
      <c r="J3343" s="125">
        <f>ROUND(I3343*H3343,2)</f>
        <v>262</v>
      </c>
      <c r="K3343" s="122" t="s">
        <v>111</v>
      </c>
      <c r="L3343" s="126"/>
      <c r="M3343" s="127" t="s">
        <v>3</v>
      </c>
      <c r="N3343" s="128" t="s">
        <v>37</v>
      </c>
      <c r="O3343" s="113">
        <v>0</v>
      </c>
      <c r="P3343" s="113">
        <f>O3343*H3343</f>
        <v>0</v>
      </c>
      <c r="Q3343" s="113">
        <v>0</v>
      </c>
      <c r="R3343" s="113">
        <f>Q3343*H3343</f>
        <v>0</v>
      </c>
      <c r="S3343" s="113">
        <v>0</v>
      </c>
      <c r="T3343" s="114">
        <f>S3343*H3343</f>
        <v>0</v>
      </c>
      <c r="AR3343" s="115" t="s">
        <v>112</v>
      </c>
      <c r="AT3343" s="115" t="s">
        <v>5109</v>
      </c>
      <c r="AU3343" s="115" t="s">
        <v>66</v>
      </c>
      <c r="AY3343" s="13" t="s">
        <v>113</v>
      </c>
      <c r="BE3343" s="116">
        <f>IF(N3343="základní",J3343,0)</f>
        <v>262</v>
      </c>
      <c r="BF3343" s="116">
        <f>IF(N3343="snížená",J3343,0)</f>
        <v>0</v>
      </c>
      <c r="BG3343" s="116">
        <f>IF(N3343="zákl. přenesená",J3343,0)</f>
        <v>0</v>
      </c>
      <c r="BH3343" s="116">
        <f>IF(N3343="sníž. přenesená",J3343,0)</f>
        <v>0</v>
      </c>
      <c r="BI3343" s="116">
        <f>IF(N3343="nulová",J3343,0)</f>
        <v>0</v>
      </c>
      <c r="BJ3343" s="13" t="s">
        <v>74</v>
      </c>
      <c r="BK3343" s="116">
        <f>ROUND(I3343*H3343,2)</f>
        <v>262</v>
      </c>
      <c r="BL3343" s="13" t="s">
        <v>112</v>
      </c>
      <c r="BM3343" s="115" t="s">
        <v>7175</v>
      </c>
    </row>
    <row r="3344" spans="2:65" s="1" customFormat="1" ht="11.25">
      <c r="B3344" s="25"/>
      <c r="D3344" s="117" t="s">
        <v>114</v>
      </c>
      <c r="F3344" s="118" t="s">
        <v>7174</v>
      </c>
      <c r="L3344" s="25"/>
      <c r="M3344" s="119"/>
      <c r="T3344" s="46"/>
      <c r="AT3344" s="13" t="s">
        <v>114</v>
      </c>
      <c r="AU3344" s="13" t="s">
        <v>66</v>
      </c>
    </row>
    <row r="3345" spans="2:65" s="1" customFormat="1" ht="16.5" customHeight="1">
      <c r="B3345" s="104"/>
      <c r="C3345" s="120" t="s">
        <v>7176</v>
      </c>
      <c r="D3345" s="120" t="s">
        <v>5109</v>
      </c>
      <c r="E3345" s="121" t="s">
        <v>7177</v>
      </c>
      <c r="F3345" s="122" t="s">
        <v>7178</v>
      </c>
      <c r="G3345" s="123" t="s">
        <v>110</v>
      </c>
      <c r="H3345" s="124">
        <v>10</v>
      </c>
      <c r="I3345" s="125">
        <v>437</v>
      </c>
      <c r="J3345" s="125">
        <f>ROUND(I3345*H3345,2)</f>
        <v>4370</v>
      </c>
      <c r="K3345" s="122" t="s">
        <v>111</v>
      </c>
      <c r="L3345" s="126"/>
      <c r="M3345" s="127" t="s">
        <v>3</v>
      </c>
      <c r="N3345" s="128" t="s">
        <v>37</v>
      </c>
      <c r="O3345" s="113">
        <v>0</v>
      </c>
      <c r="P3345" s="113">
        <f>O3345*H3345</f>
        <v>0</v>
      </c>
      <c r="Q3345" s="113">
        <v>0</v>
      </c>
      <c r="R3345" s="113">
        <f>Q3345*H3345</f>
        <v>0</v>
      </c>
      <c r="S3345" s="113">
        <v>0</v>
      </c>
      <c r="T3345" s="114">
        <f>S3345*H3345</f>
        <v>0</v>
      </c>
      <c r="AR3345" s="115" t="s">
        <v>112</v>
      </c>
      <c r="AT3345" s="115" t="s">
        <v>5109</v>
      </c>
      <c r="AU3345" s="115" t="s">
        <v>66</v>
      </c>
      <c r="AY3345" s="13" t="s">
        <v>113</v>
      </c>
      <c r="BE3345" s="116">
        <f>IF(N3345="základní",J3345,0)</f>
        <v>4370</v>
      </c>
      <c r="BF3345" s="116">
        <f>IF(N3345="snížená",J3345,0)</f>
        <v>0</v>
      </c>
      <c r="BG3345" s="116">
        <f>IF(N3345="zákl. přenesená",J3345,0)</f>
        <v>0</v>
      </c>
      <c r="BH3345" s="116">
        <f>IF(N3345="sníž. přenesená",J3345,0)</f>
        <v>0</v>
      </c>
      <c r="BI3345" s="116">
        <f>IF(N3345="nulová",J3345,0)</f>
        <v>0</v>
      </c>
      <c r="BJ3345" s="13" t="s">
        <v>74</v>
      </c>
      <c r="BK3345" s="116">
        <f>ROUND(I3345*H3345,2)</f>
        <v>4370</v>
      </c>
      <c r="BL3345" s="13" t="s">
        <v>112</v>
      </c>
      <c r="BM3345" s="115" t="s">
        <v>7179</v>
      </c>
    </row>
    <row r="3346" spans="2:65" s="1" customFormat="1" ht="11.25">
      <c r="B3346" s="25"/>
      <c r="D3346" s="117" t="s">
        <v>114</v>
      </c>
      <c r="F3346" s="118" t="s">
        <v>7178</v>
      </c>
      <c r="L3346" s="25"/>
      <c r="M3346" s="119"/>
      <c r="T3346" s="46"/>
      <c r="AT3346" s="13" t="s">
        <v>114</v>
      </c>
      <c r="AU3346" s="13" t="s">
        <v>66</v>
      </c>
    </row>
    <row r="3347" spans="2:65" s="1" customFormat="1" ht="16.5" customHeight="1">
      <c r="B3347" s="104"/>
      <c r="C3347" s="120" t="s">
        <v>3788</v>
      </c>
      <c r="D3347" s="120" t="s">
        <v>5109</v>
      </c>
      <c r="E3347" s="121" t="s">
        <v>7180</v>
      </c>
      <c r="F3347" s="122" t="s">
        <v>7181</v>
      </c>
      <c r="G3347" s="123" t="s">
        <v>124</v>
      </c>
      <c r="H3347" s="124">
        <v>2</v>
      </c>
      <c r="I3347" s="125">
        <v>65500</v>
      </c>
      <c r="J3347" s="125">
        <f>ROUND(I3347*H3347,2)</f>
        <v>131000</v>
      </c>
      <c r="K3347" s="122" t="s">
        <v>111</v>
      </c>
      <c r="L3347" s="126"/>
      <c r="M3347" s="127" t="s">
        <v>3</v>
      </c>
      <c r="N3347" s="128" t="s">
        <v>37</v>
      </c>
      <c r="O3347" s="113">
        <v>0</v>
      </c>
      <c r="P3347" s="113">
        <f>O3347*H3347</f>
        <v>0</v>
      </c>
      <c r="Q3347" s="113">
        <v>0</v>
      </c>
      <c r="R3347" s="113">
        <f>Q3347*H3347</f>
        <v>0</v>
      </c>
      <c r="S3347" s="113">
        <v>0</v>
      </c>
      <c r="T3347" s="114">
        <f>S3347*H3347</f>
        <v>0</v>
      </c>
      <c r="AR3347" s="115" t="s">
        <v>112</v>
      </c>
      <c r="AT3347" s="115" t="s">
        <v>5109</v>
      </c>
      <c r="AU3347" s="115" t="s">
        <v>66</v>
      </c>
      <c r="AY3347" s="13" t="s">
        <v>113</v>
      </c>
      <c r="BE3347" s="116">
        <f>IF(N3347="základní",J3347,0)</f>
        <v>131000</v>
      </c>
      <c r="BF3347" s="116">
        <f>IF(N3347="snížená",J3347,0)</f>
        <v>0</v>
      </c>
      <c r="BG3347" s="116">
        <f>IF(N3347="zákl. přenesená",J3347,0)</f>
        <v>0</v>
      </c>
      <c r="BH3347" s="116">
        <f>IF(N3347="sníž. přenesená",J3347,0)</f>
        <v>0</v>
      </c>
      <c r="BI3347" s="116">
        <f>IF(N3347="nulová",J3347,0)</f>
        <v>0</v>
      </c>
      <c r="BJ3347" s="13" t="s">
        <v>74</v>
      </c>
      <c r="BK3347" s="116">
        <f>ROUND(I3347*H3347,2)</f>
        <v>131000</v>
      </c>
      <c r="BL3347" s="13" t="s">
        <v>112</v>
      </c>
      <c r="BM3347" s="115" t="s">
        <v>7182</v>
      </c>
    </row>
    <row r="3348" spans="2:65" s="1" customFormat="1" ht="11.25">
      <c r="B3348" s="25"/>
      <c r="D3348" s="117" t="s">
        <v>114</v>
      </c>
      <c r="F3348" s="118" t="s">
        <v>7181</v>
      </c>
      <c r="L3348" s="25"/>
      <c r="M3348" s="119"/>
      <c r="T3348" s="46"/>
      <c r="AT3348" s="13" t="s">
        <v>114</v>
      </c>
      <c r="AU3348" s="13" t="s">
        <v>66</v>
      </c>
    </row>
    <row r="3349" spans="2:65" s="1" customFormat="1" ht="16.5" customHeight="1">
      <c r="B3349" s="104"/>
      <c r="C3349" s="120" t="s">
        <v>7183</v>
      </c>
      <c r="D3349" s="120" t="s">
        <v>5109</v>
      </c>
      <c r="E3349" s="121" t="s">
        <v>7184</v>
      </c>
      <c r="F3349" s="122" t="s">
        <v>7185</v>
      </c>
      <c r="G3349" s="123" t="s">
        <v>124</v>
      </c>
      <c r="H3349" s="124">
        <v>2</v>
      </c>
      <c r="I3349" s="125">
        <v>55000</v>
      </c>
      <c r="J3349" s="125">
        <f>ROUND(I3349*H3349,2)</f>
        <v>110000</v>
      </c>
      <c r="K3349" s="122" t="s">
        <v>111</v>
      </c>
      <c r="L3349" s="126"/>
      <c r="M3349" s="127" t="s">
        <v>3</v>
      </c>
      <c r="N3349" s="128" t="s">
        <v>37</v>
      </c>
      <c r="O3349" s="113">
        <v>0</v>
      </c>
      <c r="P3349" s="113">
        <f>O3349*H3349</f>
        <v>0</v>
      </c>
      <c r="Q3349" s="113">
        <v>0</v>
      </c>
      <c r="R3349" s="113">
        <f>Q3349*H3349</f>
        <v>0</v>
      </c>
      <c r="S3349" s="113">
        <v>0</v>
      </c>
      <c r="T3349" s="114">
        <f>S3349*H3349</f>
        <v>0</v>
      </c>
      <c r="AR3349" s="115" t="s">
        <v>112</v>
      </c>
      <c r="AT3349" s="115" t="s">
        <v>5109</v>
      </c>
      <c r="AU3349" s="115" t="s">
        <v>66</v>
      </c>
      <c r="AY3349" s="13" t="s">
        <v>113</v>
      </c>
      <c r="BE3349" s="116">
        <f>IF(N3349="základní",J3349,0)</f>
        <v>110000</v>
      </c>
      <c r="BF3349" s="116">
        <f>IF(N3349="snížená",J3349,0)</f>
        <v>0</v>
      </c>
      <c r="BG3349" s="116">
        <f>IF(N3349="zákl. přenesená",J3349,0)</f>
        <v>0</v>
      </c>
      <c r="BH3349" s="116">
        <f>IF(N3349="sníž. přenesená",J3349,0)</f>
        <v>0</v>
      </c>
      <c r="BI3349" s="116">
        <f>IF(N3349="nulová",J3349,0)</f>
        <v>0</v>
      </c>
      <c r="BJ3349" s="13" t="s">
        <v>74</v>
      </c>
      <c r="BK3349" s="116">
        <f>ROUND(I3349*H3349,2)</f>
        <v>110000</v>
      </c>
      <c r="BL3349" s="13" t="s">
        <v>112</v>
      </c>
      <c r="BM3349" s="115" t="s">
        <v>7186</v>
      </c>
    </row>
    <row r="3350" spans="2:65" s="1" customFormat="1" ht="11.25">
      <c r="B3350" s="25"/>
      <c r="D3350" s="117" t="s">
        <v>114</v>
      </c>
      <c r="F3350" s="118" t="s">
        <v>7185</v>
      </c>
      <c r="L3350" s="25"/>
      <c r="M3350" s="119"/>
      <c r="T3350" s="46"/>
      <c r="AT3350" s="13" t="s">
        <v>114</v>
      </c>
      <c r="AU3350" s="13" t="s">
        <v>66</v>
      </c>
    </row>
    <row r="3351" spans="2:65" s="1" customFormat="1" ht="16.5" customHeight="1">
      <c r="B3351" s="104"/>
      <c r="C3351" s="120" t="s">
        <v>3792</v>
      </c>
      <c r="D3351" s="120" t="s">
        <v>5109</v>
      </c>
      <c r="E3351" s="121" t="s">
        <v>7187</v>
      </c>
      <c r="F3351" s="122" t="s">
        <v>7188</v>
      </c>
      <c r="G3351" s="123" t="s">
        <v>124</v>
      </c>
      <c r="H3351" s="124">
        <v>2</v>
      </c>
      <c r="I3351" s="125">
        <v>35000</v>
      </c>
      <c r="J3351" s="125">
        <f>ROUND(I3351*H3351,2)</f>
        <v>70000</v>
      </c>
      <c r="K3351" s="122" t="s">
        <v>111</v>
      </c>
      <c r="L3351" s="126"/>
      <c r="M3351" s="127" t="s">
        <v>3</v>
      </c>
      <c r="N3351" s="128" t="s">
        <v>37</v>
      </c>
      <c r="O3351" s="113">
        <v>0</v>
      </c>
      <c r="P3351" s="113">
        <f>O3351*H3351</f>
        <v>0</v>
      </c>
      <c r="Q3351" s="113">
        <v>0</v>
      </c>
      <c r="R3351" s="113">
        <f>Q3351*H3351</f>
        <v>0</v>
      </c>
      <c r="S3351" s="113">
        <v>0</v>
      </c>
      <c r="T3351" s="114">
        <f>S3351*H3351</f>
        <v>0</v>
      </c>
      <c r="AR3351" s="115" t="s">
        <v>112</v>
      </c>
      <c r="AT3351" s="115" t="s">
        <v>5109</v>
      </c>
      <c r="AU3351" s="115" t="s">
        <v>66</v>
      </c>
      <c r="AY3351" s="13" t="s">
        <v>113</v>
      </c>
      <c r="BE3351" s="116">
        <f>IF(N3351="základní",J3351,0)</f>
        <v>70000</v>
      </c>
      <c r="BF3351" s="116">
        <f>IF(N3351="snížená",J3351,0)</f>
        <v>0</v>
      </c>
      <c r="BG3351" s="116">
        <f>IF(N3351="zákl. přenesená",J3351,0)</f>
        <v>0</v>
      </c>
      <c r="BH3351" s="116">
        <f>IF(N3351="sníž. přenesená",J3351,0)</f>
        <v>0</v>
      </c>
      <c r="BI3351" s="116">
        <f>IF(N3351="nulová",J3351,0)</f>
        <v>0</v>
      </c>
      <c r="BJ3351" s="13" t="s">
        <v>74</v>
      </c>
      <c r="BK3351" s="116">
        <f>ROUND(I3351*H3351,2)</f>
        <v>70000</v>
      </c>
      <c r="BL3351" s="13" t="s">
        <v>112</v>
      </c>
      <c r="BM3351" s="115" t="s">
        <v>7189</v>
      </c>
    </row>
    <row r="3352" spans="2:65" s="1" customFormat="1" ht="11.25">
      <c r="B3352" s="25"/>
      <c r="D3352" s="117" t="s">
        <v>114</v>
      </c>
      <c r="F3352" s="118" t="s">
        <v>7188</v>
      </c>
      <c r="L3352" s="25"/>
      <c r="M3352" s="119"/>
      <c r="T3352" s="46"/>
      <c r="AT3352" s="13" t="s">
        <v>114</v>
      </c>
      <c r="AU3352" s="13" t="s">
        <v>66</v>
      </c>
    </row>
    <row r="3353" spans="2:65" s="1" customFormat="1" ht="16.5" customHeight="1">
      <c r="B3353" s="104"/>
      <c r="C3353" s="120" t="s">
        <v>7190</v>
      </c>
      <c r="D3353" s="120" t="s">
        <v>5109</v>
      </c>
      <c r="E3353" s="121" t="s">
        <v>7191</v>
      </c>
      <c r="F3353" s="122" t="s">
        <v>7192</v>
      </c>
      <c r="G3353" s="123" t="s">
        <v>110</v>
      </c>
      <c r="H3353" s="124">
        <v>20</v>
      </c>
      <c r="I3353" s="125">
        <v>13400</v>
      </c>
      <c r="J3353" s="125">
        <f>ROUND(I3353*H3353,2)</f>
        <v>268000</v>
      </c>
      <c r="K3353" s="122" t="s">
        <v>111</v>
      </c>
      <c r="L3353" s="126"/>
      <c r="M3353" s="127" t="s">
        <v>3</v>
      </c>
      <c r="N3353" s="128" t="s">
        <v>37</v>
      </c>
      <c r="O3353" s="113">
        <v>0</v>
      </c>
      <c r="P3353" s="113">
        <f>O3353*H3353</f>
        <v>0</v>
      </c>
      <c r="Q3353" s="113">
        <v>0</v>
      </c>
      <c r="R3353" s="113">
        <f>Q3353*H3353</f>
        <v>0</v>
      </c>
      <c r="S3353" s="113">
        <v>0</v>
      </c>
      <c r="T3353" s="114">
        <f>S3353*H3353</f>
        <v>0</v>
      </c>
      <c r="AR3353" s="115" t="s">
        <v>112</v>
      </c>
      <c r="AT3353" s="115" t="s">
        <v>5109</v>
      </c>
      <c r="AU3353" s="115" t="s">
        <v>66</v>
      </c>
      <c r="AY3353" s="13" t="s">
        <v>113</v>
      </c>
      <c r="BE3353" s="116">
        <f>IF(N3353="základní",J3353,0)</f>
        <v>268000</v>
      </c>
      <c r="BF3353" s="116">
        <f>IF(N3353="snížená",J3353,0)</f>
        <v>0</v>
      </c>
      <c r="BG3353" s="116">
        <f>IF(N3353="zákl. přenesená",J3353,0)</f>
        <v>0</v>
      </c>
      <c r="BH3353" s="116">
        <f>IF(N3353="sníž. přenesená",J3353,0)</f>
        <v>0</v>
      </c>
      <c r="BI3353" s="116">
        <f>IF(N3353="nulová",J3353,0)</f>
        <v>0</v>
      </c>
      <c r="BJ3353" s="13" t="s">
        <v>74</v>
      </c>
      <c r="BK3353" s="116">
        <f>ROUND(I3353*H3353,2)</f>
        <v>268000</v>
      </c>
      <c r="BL3353" s="13" t="s">
        <v>112</v>
      </c>
      <c r="BM3353" s="115" t="s">
        <v>7193</v>
      </c>
    </row>
    <row r="3354" spans="2:65" s="1" customFormat="1" ht="11.25">
      <c r="B3354" s="25"/>
      <c r="D3354" s="117" t="s">
        <v>114</v>
      </c>
      <c r="F3354" s="118" t="s">
        <v>7192</v>
      </c>
      <c r="L3354" s="25"/>
      <c r="M3354" s="119"/>
      <c r="T3354" s="46"/>
      <c r="AT3354" s="13" t="s">
        <v>114</v>
      </c>
      <c r="AU3354" s="13" t="s">
        <v>66</v>
      </c>
    </row>
    <row r="3355" spans="2:65" s="1" customFormat="1" ht="16.5" customHeight="1">
      <c r="B3355" s="104"/>
      <c r="C3355" s="120" t="s">
        <v>3797</v>
      </c>
      <c r="D3355" s="120" t="s">
        <v>5109</v>
      </c>
      <c r="E3355" s="121" t="s">
        <v>7194</v>
      </c>
      <c r="F3355" s="122" t="s">
        <v>7195</v>
      </c>
      <c r="G3355" s="123" t="s">
        <v>110</v>
      </c>
      <c r="H3355" s="124">
        <v>20</v>
      </c>
      <c r="I3355" s="125">
        <v>26700</v>
      </c>
      <c r="J3355" s="125">
        <f>ROUND(I3355*H3355,2)</f>
        <v>534000</v>
      </c>
      <c r="K3355" s="122" t="s">
        <v>111</v>
      </c>
      <c r="L3355" s="126"/>
      <c r="M3355" s="127" t="s">
        <v>3</v>
      </c>
      <c r="N3355" s="128" t="s">
        <v>37</v>
      </c>
      <c r="O3355" s="113">
        <v>0</v>
      </c>
      <c r="P3355" s="113">
        <f>O3355*H3355</f>
        <v>0</v>
      </c>
      <c r="Q3355" s="113">
        <v>0</v>
      </c>
      <c r="R3355" s="113">
        <f>Q3355*H3355</f>
        <v>0</v>
      </c>
      <c r="S3355" s="113">
        <v>0</v>
      </c>
      <c r="T3355" s="114">
        <f>S3355*H3355</f>
        <v>0</v>
      </c>
      <c r="AR3355" s="115" t="s">
        <v>112</v>
      </c>
      <c r="AT3355" s="115" t="s">
        <v>5109</v>
      </c>
      <c r="AU3355" s="115" t="s">
        <v>66</v>
      </c>
      <c r="AY3355" s="13" t="s">
        <v>113</v>
      </c>
      <c r="BE3355" s="116">
        <f>IF(N3355="základní",J3355,0)</f>
        <v>534000</v>
      </c>
      <c r="BF3355" s="116">
        <f>IF(N3355="snížená",J3355,0)</f>
        <v>0</v>
      </c>
      <c r="BG3355" s="116">
        <f>IF(N3355="zákl. přenesená",J3355,0)</f>
        <v>0</v>
      </c>
      <c r="BH3355" s="116">
        <f>IF(N3355="sníž. přenesená",J3355,0)</f>
        <v>0</v>
      </c>
      <c r="BI3355" s="116">
        <f>IF(N3355="nulová",J3355,0)</f>
        <v>0</v>
      </c>
      <c r="BJ3355" s="13" t="s">
        <v>74</v>
      </c>
      <c r="BK3355" s="116">
        <f>ROUND(I3355*H3355,2)</f>
        <v>534000</v>
      </c>
      <c r="BL3355" s="13" t="s">
        <v>112</v>
      </c>
      <c r="BM3355" s="115" t="s">
        <v>7196</v>
      </c>
    </row>
    <row r="3356" spans="2:65" s="1" customFormat="1" ht="11.25">
      <c r="B3356" s="25"/>
      <c r="D3356" s="117" t="s">
        <v>114</v>
      </c>
      <c r="F3356" s="118" t="s">
        <v>7195</v>
      </c>
      <c r="L3356" s="25"/>
      <c r="M3356" s="119"/>
      <c r="T3356" s="46"/>
      <c r="AT3356" s="13" t="s">
        <v>114</v>
      </c>
      <c r="AU3356" s="13" t="s">
        <v>66</v>
      </c>
    </row>
    <row r="3357" spans="2:65" s="1" customFormat="1" ht="16.5" customHeight="1">
      <c r="B3357" s="104"/>
      <c r="C3357" s="120" t="s">
        <v>7197</v>
      </c>
      <c r="D3357" s="120" t="s">
        <v>5109</v>
      </c>
      <c r="E3357" s="121" t="s">
        <v>7198</v>
      </c>
      <c r="F3357" s="122" t="s">
        <v>7199</v>
      </c>
      <c r="G3357" s="123" t="s">
        <v>110</v>
      </c>
      <c r="H3357" s="124">
        <v>2</v>
      </c>
      <c r="I3357" s="125">
        <v>13400</v>
      </c>
      <c r="J3357" s="125">
        <f>ROUND(I3357*H3357,2)</f>
        <v>26800</v>
      </c>
      <c r="K3357" s="122" t="s">
        <v>111</v>
      </c>
      <c r="L3357" s="126"/>
      <c r="M3357" s="127" t="s">
        <v>3</v>
      </c>
      <c r="N3357" s="128" t="s">
        <v>37</v>
      </c>
      <c r="O3357" s="113">
        <v>0</v>
      </c>
      <c r="P3357" s="113">
        <f>O3357*H3357</f>
        <v>0</v>
      </c>
      <c r="Q3357" s="113">
        <v>0</v>
      </c>
      <c r="R3357" s="113">
        <f>Q3357*H3357</f>
        <v>0</v>
      </c>
      <c r="S3357" s="113">
        <v>0</v>
      </c>
      <c r="T3357" s="114">
        <f>S3357*H3357</f>
        <v>0</v>
      </c>
      <c r="AR3357" s="115" t="s">
        <v>112</v>
      </c>
      <c r="AT3357" s="115" t="s">
        <v>5109</v>
      </c>
      <c r="AU3357" s="115" t="s">
        <v>66</v>
      </c>
      <c r="AY3357" s="13" t="s">
        <v>113</v>
      </c>
      <c r="BE3357" s="116">
        <f>IF(N3357="základní",J3357,0)</f>
        <v>26800</v>
      </c>
      <c r="BF3357" s="116">
        <f>IF(N3357="snížená",J3357,0)</f>
        <v>0</v>
      </c>
      <c r="BG3357" s="116">
        <f>IF(N3357="zákl. přenesená",J3357,0)</f>
        <v>0</v>
      </c>
      <c r="BH3357" s="116">
        <f>IF(N3357="sníž. přenesená",J3357,0)</f>
        <v>0</v>
      </c>
      <c r="BI3357" s="116">
        <f>IF(N3357="nulová",J3357,0)</f>
        <v>0</v>
      </c>
      <c r="BJ3357" s="13" t="s">
        <v>74</v>
      </c>
      <c r="BK3357" s="116">
        <f>ROUND(I3357*H3357,2)</f>
        <v>26800</v>
      </c>
      <c r="BL3357" s="13" t="s">
        <v>112</v>
      </c>
      <c r="BM3357" s="115" t="s">
        <v>7200</v>
      </c>
    </row>
    <row r="3358" spans="2:65" s="1" customFormat="1" ht="11.25">
      <c r="B3358" s="25"/>
      <c r="D3358" s="117" t="s">
        <v>114</v>
      </c>
      <c r="F3358" s="118" t="s">
        <v>7199</v>
      </c>
      <c r="L3358" s="25"/>
      <c r="M3358" s="119"/>
      <c r="T3358" s="46"/>
      <c r="AT3358" s="13" t="s">
        <v>114</v>
      </c>
      <c r="AU3358" s="13" t="s">
        <v>66</v>
      </c>
    </row>
    <row r="3359" spans="2:65" s="1" customFormat="1" ht="16.5" customHeight="1">
      <c r="B3359" s="104"/>
      <c r="C3359" s="120" t="s">
        <v>3801</v>
      </c>
      <c r="D3359" s="120" t="s">
        <v>5109</v>
      </c>
      <c r="E3359" s="121" t="s">
        <v>7201</v>
      </c>
      <c r="F3359" s="122" t="s">
        <v>7202</v>
      </c>
      <c r="G3359" s="123" t="s">
        <v>110</v>
      </c>
      <c r="H3359" s="124">
        <v>20</v>
      </c>
      <c r="I3359" s="125">
        <v>3000</v>
      </c>
      <c r="J3359" s="125">
        <f>ROUND(I3359*H3359,2)</f>
        <v>60000</v>
      </c>
      <c r="K3359" s="122" t="s">
        <v>111</v>
      </c>
      <c r="L3359" s="126"/>
      <c r="M3359" s="127" t="s">
        <v>3</v>
      </c>
      <c r="N3359" s="128" t="s">
        <v>37</v>
      </c>
      <c r="O3359" s="113">
        <v>0</v>
      </c>
      <c r="P3359" s="113">
        <f>O3359*H3359</f>
        <v>0</v>
      </c>
      <c r="Q3359" s="113">
        <v>0</v>
      </c>
      <c r="R3359" s="113">
        <f>Q3359*H3359</f>
        <v>0</v>
      </c>
      <c r="S3359" s="113">
        <v>0</v>
      </c>
      <c r="T3359" s="114">
        <f>S3359*H3359</f>
        <v>0</v>
      </c>
      <c r="AR3359" s="115" t="s">
        <v>112</v>
      </c>
      <c r="AT3359" s="115" t="s">
        <v>5109</v>
      </c>
      <c r="AU3359" s="115" t="s">
        <v>66</v>
      </c>
      <c r="AY3359" s="13" t="s">
        <v>113</v>
      </c>
      <c r="BE3359" s="116">
        <f>IF(N3359="základní",J3359,0)</f>
        <v>60000</v>
      </c>
      <c r="BF3359" s="116">
        <f>IF(N3359="snížená",J3359,0)</f>
        <v>0</v>
      </c>
      <c r="BG3359" s="116">
        <f>IF(N3359="zákl. přenesená",J3359,0)</f>
        <v>0</v>
      </c>
      <c r="BH3359" s="116">
        <f>IF(N3359="sníž. přenesená",J3359,0)</f>
        <v>0</v>
      </c>
      <c r="BI3359" s="116">
        <f>IF(N3359="nulová",J3359,0)</f>
        <v>0</v>
      </c>
      <c r="BJ3359" s="13" t="s">
        <v>74</v>
      </c>
      <c r="BK3359" s="116">
        <f>ROUND(I3359*H3359,2)</f>
        <v>60000</v>
      </c>
      <c r="BL3359" s="13" t="s">
        <v>112</v>
      </c>
      <c r="BM3359" s="115" t="s">
        <v>7203</v>
      </c>
    </row>
    <row r="3360" spans="2:65" s="1" customFormat="1" ht="11.25">
      <c r="B3360" s="25"/>
      <c r="D3360" s="117" t="s">
        <v>114</v>
      </c>
      <c r="F3360" s="118" t="s">
        <v>7202</v>
      </c>
      <c r="L3360" s="25"/>
      <c r="M3360" s="119"/>
      <c r="T3360" s="46"/>
      <c r="AT3360" s="13" t="s">
        <v>114</v>
      </c>
      <c r="AU3360" s="13" t="s">
        <v>66</v>
      </c>
    </row>
    <row r="3361" spans="2:65" s="1" customFormat="1" ht="16.5" customHeight="1">
      <c r="B3361" s="104"/>
      <c r="C3361" s="120" t="s">
        <v>7204</v>
      </c>
      <c r="D3361" s="120" t="s">
        <v>5109</v>
      </c>
      <c r="E3361" s="121" t="s">
        <v>7205</v>
      </c>
      <c r="F3361" s="122" t="s">
        <v>7206</v>
      </c>
      <c r="G3361" s="123" t="s">
        <v>110</v>
      </c>
      <c r="H3361" s="124">
        <v>20</v>
      </c>
      <c r="I3361" s="125">
        <v>3500</v>
      </c>
      <c r="J3361" s="125">
        <f>ROUND(I3361*H3361,2)</f>
        <v>70000</v>
      </c>
      <c r="K3361" s="122" t="s">
        <v>111</v>
      </c>
      <c r="L3361" s="126"/>
      <c r="M3361" s="127" t="s">
        <v>3</v>
      </c>
      <c r="N3361" s="128" t="s">
        <v>37</v>
      </c>
      <c r="O3361" s="113">
        <v>0</v>
      </c>
      <c r="P3361" s="113">
        <f>O3361*H3361</f>
        <v>0</v>
      </c>
      <c r="Q3361" s="113">
        <v>0</v>
      </c>
      <c r="R3361" s="113">
        <f>Q3361*H3361</f>
        <v>0</v>
      </c>
      <c r="S3361" s="113">
        <v>0</v>
      </c>
      <c r="T3361" s="114">
        <f>S3361*H3361</f>
        <v>0</v>
      </c>
      <c r="AR3361" s="115" t="s">
        <v>112</v>
      </c>
      <c r="AT3361" s="115" t="s">
        <v>5109</v>
      </c>
      <c r="AU3361" s="115" t="s">
        <v>66</v>
      </c>
      <c r="AY3361" s="13" t="s">
        <v>113</v>
      </c>
      <c r="BE3361" s="116">
        <f>IF(N3361="základní",J3361,0)</f>
        <v>70000</v>
      </c>
      <c r="BF3361" s="116">
        <f>IF(N3361="snížená",J3361,0)</f>
        <v>0</v>
      </c>
      <c r="BG3361" s="116">
        <f>IF(N3361="zákl. přenesená",J3361,0)</f>
        <v>0</v>
      </c>
      <c r="BH3361" s="116">
        <f>IF(N3361="sníž. přenesená",J3361,0)</f>
        <v>0</v>
      </c>
      <c r="BI3361" s="116">
        <f>IF(N3361="nulová",J3361,0)</f>
        <v>0</v>
      </c>
      <c r="BJ3361" s="13" t="s">
        <v>74</v>
      </c>
      <c r="BK3361" s="116">
        <f>ROUND(I3361*H3361,2)</f>
        <v>70000</v>
      </c>
      <c r="BL3361" s="13" t="s">
        <v>112</v>
      </c>
      <c r="BM3361" s="115" t="s">
        <v>7207</v>
      </c>
    </row>
    <row r="3362" spans="2:65" s="1" customFormat="1" ht="11.25">
      <c r="B3362" s="25"/>
      <c r="D3362" s="117" t="s">
        <v>114</v>
      </c>
      <c r="F3362" s="118" t="s">
        <v>7206</v>
      </c>
      <c r="L3362" s="25"/>
      <c r="M3362" s="119"/>
      <c r="T3362" s="46"/>
      <c r="AT3362" s="13" t="s">
        <v>114</v>
      </c>
      <c r="AU3362" s="13" t="s">
        <v>66</v>
      </c>
    </row>
    <row r="3363" spans="2:65" s="1" customFormat="1" ht="16.5" customHeight="1">
      <c r="B3363" s="104"/>
      <c r="C3363" s="120" t="s">
        <v>3806</v>
      </c>
      <c r="D3363" s="120" t="s">
        <v>5109</v>
      </c>
      <c r="E3363" s="121" t="s">
        <v>7208</v>
      </c>
      <c r="F3363" s="122" t="s">
        <v>7209</v>
      </c>
      <c r="G3363" s="123" t="s">
        <v>110</v>
      </c>
      <c r="H3363" s="124">
        <v>10</v>
      </c>
      <c r="I3363" s="125">
        <v>2400</v>
      </c>
      <c r="J3363" s="125">
        <f>ROUND(I3363*H3363,2)</f>
        <v>24000</v>
      </c>
      <c r="K3363" s="122" t="s">
        <v>111</v>
      </c>
      <c r="L3363" s="126"/>
      <c r="M3363" s="127" t="s">
        <v>3</v>
      </c>
      <c r="N3363" s="128" t="s">
        <v>37</v>
      </c>
      <c r="O3363" s="113">
        <v>0</v>
      </c>
      <c r="P3363" s="113">
        <f>O3363*H3363</f>
        <v>0</v>
      </c>
      <c r="Q3363" s="113">
        <v>0</v>
      </c>
      <c r="R3363" s="113">
        <f>Q3363*H3363</f>
        <v>0</v>
      </c>
      <c r="S3363" s="113">
        <v>0</v>
      </c>
      <c r="T3363" s="114">
        <f>S3363*H3363</f>
        <v>0</v>
      </c>
      <c r="AR3363" s="115" t="s">
        <v>112</v>
      </c>
      <c r="AT3363" s="115" t="s">
        <v>5109</v>
      </c>
      <c r="AU3363" s="115" t="s">
        <v>66</v>
      </c>
      <c r="AY3363" s="13" t="s">
        <v>113</v>
      </c>
      <c r="BE3363" s="116">
        <f>IF(N3363="základní",J3363,0)</f>
        <v>24000</v>
      </c>
      <c r="BF3363" s="116">
        <f>IF(N3363="snížená",J3363,0)</f>
        <v>0</v>
      </c>
      <c r="BG3363" s="116">
        <f>IF(N3363="zákl. přenesená",J3363,0)</f>
        <v>0</v>
      </c>
      <c r="BH3363" s="116">
        <f>IF(N3363="sníž. přenesená",J3363,0)</f>
        <v>0</v>
      </c>
      <c r="BI3363" s="116">
        <f>IF(N3363="nulová",J3363,0)</f>
        <v>0</v>
      </c>
      <c r="BJ3363" s="13" t="s">
        <v>74</v>
      </c>
      <c r="BK3363" s="116">
        <f>ROUND(I3363*H3363,2)</f>
        <v>24000</v>
      </c>
      <c r="BL3363" s="13" t="s">
        <v>112</v>
      </c>
      <c r="BM3363" s="115" t="s">
        <v>7210</v>
      </c>
    </row>
    <row r="3364" spans="2:65" s="1" customFormat="1" ht="11.25">
      <c r="B3364" s="25"/>
      <c r="D3364" s="117" t="s">
        <v>114</v>
      </c>
      <c r="F3364" s="118" t="s">
        <v>7209</v>
      </c>
      <c r="L3364" s="25"/>
      <c r="M3364" s="119"/>
      <c r="T3364" s="46"/>
      <c r="AT3364" s="13" t="s">
        <v>114</v>
      </c>
      <c r="AU3364" s="13" t="s">
        <v>66</v>
      </c>
    </row>
    <row r="3365" spans="2:65" s="1" customFormat="1" ht="16.5" customHeight="1">
      <c r="B3365" s="104"/>
      <c r="C3365" s="120" t="s">
        <v>7211</v>
      </c>
      <c r="D3365" s="120" t="s">
        <v>5109</v>
      </c>
      <c r="E3365" s="121" t="s">
        <v>7212</v>
      </c>
      <c r="F3365" s="122" t="s">
        <v>7213</v>
      </c>
      <c r="G3365" s="123" t="s">
        <v>110</v>
      </c>
      <c r="H3365" s="124">
        <v>10</v>
      </c>
      <c r="I3365" s="125">
        <v>2400</v>
      </c>
      <c r="J3365" s="125">
        <f>ROUND(I3365*H3365,2)</f>
        <v>24000</v>
      </c>
      <c r="K3365" s="122" t="s">
        <v>111</v>
      </c>
      <c r="L3365" s="126"/>
      <c r="M3365" s="127" t="s">
        <v>3</v>
      </c>
      <c r="N3365" s="128" t="s">
        <v>37</v>
      </c>
      <c r="O3365" s="113">
        <v>0</v>
      </c>
      <c r="P3365" s="113">
        <f>O3365*H3365</f>
        <v>0</v>
      </c>
      <c r="Q3365" s="113">
        <v>0</v>
      </c>
      <c r="R3365" s="113">
        <f>Q3365*H3365</f>
        <v>0</v>
      </c>
      <c r="S3365" s="113">
        <v>0</v>
      </c>
      <c r="T3365" s="114">
        <f>S3365*H3365</f>
        <v>0</v>
      </c>
      <c r="AR3365" s="115" t="s">
        <v>112</v>
      </c>
      <c r="AT3365" s="115" t="s">
        <v>5109</v>
      </c>
      <c r="AU3365" s="115" t="s">
        <v>66</v>
      </c>
      <c r="AY3365" s="13" t="s">
        <v>113</v>
      </c>
      <c r="BE3365" s="116">
        <f>IF(N3365="základní",J3365,0)</f>
        <v>24000</v>
      </c>
      <c r="BF3365" s="116">
        <f>IF(N3365="snížená",J3365,0)</f>
        <v>0</v>
      </c>
      <c r="BG3365" s="116">
        <f>IF(N3365="zákl. přenesená",J3365,0)</f>
        <v>0</v>
      </c>
      <c r="BH3365" s="116">
        <f>IF(N3365="sníž. přenesená",J3365,0)</f>
        <v>0</v>
      </c>
      <c r="BI3365" s="116">
        <f>IF(N3365="nulová",J3365,0)</f>
        <v>0</v>
      </c>
      <c r="BJ3365" s="13" t="s">
        <v>74</v>
      </c>
      <c r="BK3365" s="116">
        <f>ROUND(I3365*H3365,2)</f>
        <v>24000</v>
      </c>
      <c r="BL3365" s="13" t="s">
        <v>112</v>
      </c>
      <c r="BM3365" s="115" t="s">
        <v>7214</v>
      </c>
    </row>
    <row r="3366" spans="2:65" s="1" customFormat="1" ht="11.25">
      <c r="B3366" s="25"/>
      <c r="D3366" s="117" t="s">
        <v>114</v>
      </c>
      <c r="F3366" s="118" t="s">
        <v>7213</v>
      </c>
      <c r="L3366" s="25"/>
      <c r="M3366" s="119"/>
      <c r="T3366" s="46"/>
      <c r="AT3366" s="13" t="s">
        <v>114</v>
      </c>
      <c r="AU3366" s="13" t="s">
        <v>66</v>
      </c>
    </row>
    <row r="3367" spans="2:65" s="1" customFormat="1" ht="16.5" customHeight="1">
      <c r="B3367" s="104"/>
      <c r="C3367" s="120" t="s">
        <v>3810</v>
      </c>
      <c r="D3367" s="120" t="s">
        <v>5109</v>
      </c>
      <c r="E3367" s="121" t="s">
        <v>7215</v>
      </c>
      <c r="F3367" s="122" t="s">
        <v>7216</v>
      </c>
      <c r="G3367" s="123" t="s">
        <v>110</v>
      </c>
      <c r="H3367" s="124">
        <v>2</v>
      </c>
      <c r="I3367" s="125">
        <v>3800</v>
      </c>
      <c r="J3367" s="125">
        <f>ROUND(I3367*H3367,2)</f>
        <v>7600</v>
      </c>
      <c r="K3367" s="122" t="s">
        <v>111</v>
      </c>
      <c r="L3367" s="126"/>
      <c r="M3367" s="127" t="s">
        <v>3</v>
      </c>
      <c r="N3367" s="128" t="s">
        <v>37</v>
      </c>
      <c r="O3367" s="113">
        <v>0</v>
      </c>
      <c r="P3367" s="113">
        <f>O3367*H3367</f>
        <v>0</v>
      </c>
      <c r="Q3367" s="113">
        <v>0</v>
      </c>
      <c r="R3367" s="113">
        <f>Q3367*H3367</f>
        <v>0</v>
      </c>
      <c r="S3367" s="113">
        <v>0</v>
      </c>
      <c r="T3367" s="114">
        <f>S3367*H3367</f>
        <v>0</v>
      </c>
      <c r="AR3367" s="115" t="s">
        <v>112</v>
      </c>
      <c r="AT3367" s="115" t="s">
        <v>5109</v>
      </c>
      <c r="AU3367" s="115" t="s">
        <v>66</v>
      </c>
      <c r="AY3367" s="13" t="s">
        <v>113</v>
      </c>
      <c r="BE3367" s="116">
        <f>IF(N3367="základní",J3367,0)</f>
        <v>7600</v>
      </c>
      <c r="BF3367" s="116">
        <f>IF(N3367="snížená",J3367,0)</f>
        <v>0</v>
      </c>
      <c r="BG3367" s="116">
        <f>IF(N3367="zákl. přenesená",J3367,0)</f>
        <v>0</v>
      </c>
      <c r="BH3367" s="116">
        <f>IF(N3367="sníž. přenesená",J3367,0)</f>
        <v>0</v>
      </c>
      <c r="BI3367" s="116">
        <f>IF(N3367="nulová",J3367,0)</f>
        <v>0</v>
      </c>
      <c r="BJ3367" s="13" t="s">
        <v>74</v>
      </c>
      <c r="BK3367" s="116">
        <f>ROUND(I3367*H3367,2)</f>
        <v>7600</v>
      </c>
      <c r="BL3367" s="13" t="s">
        <v>112</v>
      </c>
      <c r="BM3367" s="115" t="s">
        <v>7217</v>
      </c>
    </row>
    <row r="3368" spans="2:65" s="1" customFormat="1" ht="11.25">
      <c r="B3368" s="25"/>
      <c r="D3368" s="117" t="s">
        <v>114</v>
      </c>
      <c r="F3368" s="118" t="s">
        <v>7216</v>
      </c>
      <c r="L3368" s="25"/>
      <c r="M3368" s="119"/>
      <c r="T3368" s="46"/>
      <c r="AT3368" s="13" t="s">
        <v>114</v>
      </c>
      <c r="AU3368" s="13" t="s">
        <v>66</v>
      </c>
    </row>
    <row r="3369" spans="2:65" s="1" customFormat="1" ht="16.5" customHeight="1">
      <c r="B3369" s="104"/>
      <c r="C3369" s="120" t="s">
        <v>7218</v>
      </c>
      <c r="D3369" s="120" t="s">
        <v>5109</v>
      </c>
      <c r="E3369" s="121" t="s">
        <v>7219</v>
      </c>
      <c r="F3369" s="122" t="s">
        <v>7220</v>
      </c>
      <c r="G3369" s="123" t="s">
        <v>110</v>
      </c>
      <c r="H3369" s="124">
        <v>2</v>
      </c>
      <c r="I3369" s="125">
        <v>2450</v>
      </c>
      <c r="J3369" s="125">
        <f>ROUND(I3369*H3369,2)</f>
        <v>4900</v>
      </c>
      <c r="K3369" s="122" t="s">
        <v>111</v>
      </c>
      <c r="L3369" s="126"/>
      <c r="M3369" s="127" t="s">
        <v>3</v>
      </c>
      <c r="N3369" s="128" t="s">
        <v>37</v>
      </c>
      <c r="O3369" s="113">
        <v>0</v>
      </c>
      <c r="P3369" s="113">
        <f>O3369*H3369</f>
        <v>0</v>
      </c>
      <c r="Q3369" s="113">
        <v>0</v>
      </c>
      <c r="R3369" s="113">
        <f>Q3369*H3369</f>
        <v>0</v>
      </c>
      <c r="S3369" s="113">
        <v>0</v>
      </c>
      <c r="T3369" s="114">
        <f>S3369*H3369</f>
        <v>0</v>
      </c>
      <c r="AR3369" s="115" t="s">
        <v>112</v>
      </c>
      <c r="AT3369" s="115" t="s">
        <v>5109</v>
      </c>
      <c r="AU3369" s="115" t="s">
        <v>66</v>
      </c>
      <c r="AY3369" s="13" t="s">
        <v>113</v>
      </c>
      <c r="BE3369" s="116">
        <f>IF(N3369="základní",J3369,0)</f>
        <v>4900</v>
      </c>
      <c r="BF3369" s="116">
        <f>IF(N3369="snížená",J3369,0)</f>
        <v>0</v>
      </c>
      <c r="BG3369" s="116">
        <f>IF(N3369="zákl. přenesená",J3369,0)</f>
        <v>0</v>
      </c>
      <c r="BH3369" s="116">
        <f>IF(N3369="sníž. přenesená",J3369,0)</f>
        <v>0</v>
      </c>
      <c r="BI3369" s="116">
        <f>IF(N3369="nulová",J3369,0)</f>
        <v>0</v>
      </c>
      <c r="BJ3369" s="13" t="s">
        <v>74</v>
      </c>
      <c r="BK3369" s="116">
        <f>ROUND(I3369*H3369,2)</f>
        <v>4900</v>
      </c>
      <c r="BL3369" s="13" t="s">
        <v>112</v>
      </c>
      <c r="BM3369" s="115" t="s">
        <v>7221</v>
      </c>
    </row>
    <row r="3370" spans="2:65" s="1" customFormat="1" ht="11.25">
      <c r="B3370" s="25"/>
      <c r="D3370" s="117" t="s">
        <v>114</v>
      </c>
      <c r="F3370" s="118" t="s">
        <v>7220</v>
      </c>
      <c r="L3370" s="25"/>
      <c r="M3370" s="119"/>
      <c r="T3370" s="46"/>
      <c r="AT3370" s="13" t="s">
        <v>114</v>
      </c>
      <c r="AU3370" s="13" t="s">
        <v>66</v>
      </c>
    </row>
    <row r="3371" spans="2:65" s="1" customFormat="1" ht="16.5" customHeight="1">
      <c r="B3371" s="104"/>
      <c r="C3371" s="120" t="s">
        <v>3815</v>
      </c>
      <c r="D3371" s="120" t="s">
        <v>5109</v>
      </c>
      <c r="E3371" s="121" t="s">
        <v>7222</v>
      </c>
      <c r="F3371" s="122" t="s">
        <v>7223</v>
      </c>
      <c r="G3371" s="123" t="s">
        <v>110</v>
      </c>
      <c r="H3371" s="124">
        <v>20</v>
      </c>
      <c r="I3371" s="125">
        <v>2200</v>
      </c>
      <c r="J3371" s="125">
        <f>ROUND(I3371*H3371,2)</f>
        <v>44000</v>
      </c>
      <c r="K3371" s="122" t="s">
        <v>111</v>
      </c>
      <c r="L3371" s="126"/>
      <c r="M3371" s="127" t="s">
        <v>3</v>
      </c>
      <c r="N3371" s="128" t="s">
        <v>37</v>
      </c>
      <c r="O3371" s="113">
        <v>0</v>
      </c>
      <c r="P3371" s="113">
        <f>O3371*H3371</f>
        <v>0</v>
      </c>
      <c r="Q3371" s="113">
        <v>0</v>
      </c>
      <c r="R3371" s="113">
        <f>Q3371*H3371</f>
        <v>0</v>
      </c>
      <c r="S3371" s="113">
        <v>0</v>
      </c>
      <c r="T3371" s="114">
        <f>S3371*H3371</f>
        <v>0</v>
      </c>
      <c r="AR3371" s="115" t="s">
        <v>112</v>
      </c>
      <c r="AT3371" s="115" t="s">
        <v>5109</v>
      </c>
      <c r="AU3371" s="115" t="s">
        <v>66</v>
      </c>
      <c r="AY3371" s="13" t="s">
        <v>113</v>
      </c>
      <c r="BE3371" s="116">
        <f>IF(N3371="základní",J3371,0)</f>
        <v>44000</v>
      </c>
      <c r="BF3371" s="116">
        <f>IF(N3371="snížená",J3371,0)</f>
        <v>0</v>
      </c>
      <c r="BG3371" s="116">
        <f>IF(N3371="zákl. přenesená",J3371,0)</f>
        <v>0</v>
      </c>
      <c r="BH3371" s="116">
        <f>IF(N3371="sníž. přenesená",J3371,0)</f>
        <v>0</v>
      </c>
      <c r="BI3371" s="116">
        <f>IF(N3371="nulová",J3371,0)</f>
        <v>0</v>
      </c>
      <c r="BJ3371" s="13" t="s">
        <v>74</v>
      </c>
      <c r="BK3371" s="116">
        <f>ROUND(I3371*H3371,2)</f>
        <v>44000</v>
      </c>
      <c r="BL3371" s="13" t="s">
        <v>112</v>
      </c>
      <c r="BM3371" s="115" t="s">
        <v>7224</v>
      </c>
    </row>
    <row r="3372" spans="2:65" s="1" customFormat="1" ht="11.25">
      <c r="B3372" s="25"/>
      <c r="D3372" s="117" t="s">
        <v>114</v>
      </c>
      <c r="F3372" s="118" t="s">
        <v>7223</v>
      </c>
      <c r="L3372" s="25"/>
      <c r="M3372" s="119"/>
      <c r="T3372" s="46"/>
      <c r="AT3372" s="13" t="s">
        <v>114</v>
      </c>
      <c r="AU3372" s="13" t="s">
        <v>66</v>
      </c>
    </row>
    <row r="3373" spans="2:65" s="1" customFormat="1" ht="16.5" customHeight="1">
      <c r="B3373" s="104"/>
      <c r="C3373" s="120" t="s">
        <v>7225</v>
      </c>
      <c r="D3373" s="120" t="s">
        <v>5109</v>
      </c>
      <c r="E3373" s="121" t="s">
        <v>7226</v>
      </c>
      <c r="F3373" s="122" t="s">
        <v>7227</v>
      </c>
      <c r="G3373" s="123" t="s">
        <v>110</v>
      </c>
      <c r="H3373" s="124">
        <v>2</v>
      </c>
      <c r="I3373" s="125">
        <v>2100</v>
      </c>
      <c r="J3373" s="125">
        <f>ROUND(I3373*H3373,2)</f>
        <v>4200</v>
      </c>
      <c r="K3373" s="122" t="s">
        <v>111</v>
      </c>
      <c r="L3373" s="126"/>
      <c r="M3373" s="127" t="s">
        <v>3</v>
      </c>
      <c r="N3373" s="128" t="s">
        <v>37</v>
      </c>
      <c r="O3373" s="113">
        <v>0</v>
      </c>
      <c r="P3373" s="113">
        <f>O3373*H3373</f>
        <v>0</v>
      </c>
      <c r="Q3373" s="113">
        <v>0</v>
      </c>
      <c r="R3373" s="113">
        <f>Q3373*H3373</f>
        <v>0</v>
      </c>
      <c r="S3373" s="113">
        <v>0</v>
      </c>
      <c r="T3373" s="114">
        <f>S3373*H3373</f>
        <v>0</v>
      </c>
      <c r="AR3373" s="115" t="s">
        <v>112</v>
      </c>
      <c r="AT3373" s="115" t="s">
        <v>5109</v>
      </c>
      <c r="AU3373" s="115" t="s">
        <v>66</v>
      </c>
      <c r="AY3373" s="13" t="s">
        <v>113</v>
      </c>
      <c r="BE3373" s="116">
        <f>IF(N3373="základní",J3373,0)</f>
        <v>4200</v>
      </c>
      <c r="BF3373" s="116">
        <f>IF(N3373="snížená",J3373,0)</f>
        <v>0</v>
      </c>
      <c r="BG3373" s="116">
        <f>IF(N3373="zákl. přenesená",J3373,0)</f>
        <v>0</v>
      </c>
      <c r="BH3373" s="116">
        <f>IF(N3373="sníž. přenesená",J3373,0)</f>
        <v>0</v>
      </c>
      <c r="BI3373" s="116">
        <f>IF(N3373="nulová",J3373,0)</f>
        <v>0</v>
      </c>
      <c r="BJ3373" s="13" t="s">
        <v>74</v>
      </c>
      <c r="BK3373" s="116">
        <f>ROUND(I3373*H3373,2)</f>
        <v>4200</v>
      </c>
      <c r="BL3373" s="13" t="s">
        <v>112</v>
      </c>
      <c r="BM3373" s="115" t="s">
        <v>7228</v>
      </c>
    </row>
    <row r="3374" spans="2:65" s="1" customFormat="1" ht="11.25">
      <c r="B3374" s="25"/>
      <c r="D3374" s="117" t="s">
        <v>114</v>
      </c>
      <c r="F3374" s="118" t="s">
        <v>7227</v>
      </c>
      <c r="L3374" s="25"/>
      <c r="M3374" s="119"/>
      <c r="T3374" s="46"/>
      <c r="AT3374" s="13" t="s">
        <v>114</v>
      </c>
      <c r="AU3374" s="13" t="s">
        <v>66</v>
      </c>
    </row>
    <row r="3375" spans="2:65" s="1" customFormat="1" ht="16.5" customHeight="1">
      <c r="B3375" s="104"/>
      <c r="C3375" s="120" t="s">
        <v>3819</v>
      </c>
      <c r="D3375" s="120" t="s">
        <v>5109</v>
      </c>
      <c r="E3375" s="121" t="s">
        <v>7229</v>
      </c>
      <c r="F3375" s="122" t="s">
        <v>7230</v>
      </c>
      <c r="G3375" s="123" t="s">
        <v>110</v>
      </c>
      <c r="H3375" s="124">
        <v>2</v>
      </c>
      <c r="I3375" s="125">
        <v>2250</v>
      </c>
      <c r="J3375" s="125">
        <f>ROUND(I3375*H3375,2)</f>
        <v>4500</v>
      </c>
      <c r="K3375" s="122" t="s">
        <v>111</v>
      </c>
      <c r="L3375" s="126"/>
      <c r="M3375" s="127" t="s">
        <v>3</v>
      </c>
      <c r="N3375" s="128" t="s">
        <v>37</v>
      </c>
      <c r="O3375" s="113">
        <v>0</v>
      </c>
      <c r="P3375" s="113">
        <f>O3375*H3375</f>
        <v>0</v>
      </c>
      <c r="Q3375" s="113">
        <v>0</v>
      </c>
      <c r="R3375" s="113">
        <f>Q3375*H3375</f>
        <v>0</v>
      </c>
      <c r="S3375" s="113">
        <v>0</v>
      </c>
      <c r="T3375" s="114">
        <f>S3375*H3375</f>
        <v>0</v>
      </c>
      <c r="AR3375" s="115" t="s">
        <v>112</v>
      </c>
      <c r="AT3375" s="115" t="s">
        <v>5109</v>
      </c>
      <c r="AU3375" s="115" t="s">
        <v>66</v>
      </c>
      <c r="AY3375" s="13" t="s">
        <v>113</v>
      </c>
      <c r="BE3375" s="116">
        <f>IF(N3375="základní",J3375,0)</f>
        <v>4500</v>
      </c>
      <c r="BF3375" s="116">
        <f>IF(N3375="snížená",J3375,0)</f>
        <v>0</v>
      </c>
      <c r="BG3375" s="116">
        <f>IF(N3375="zákl. přenesená",J3375,0)</f>
        <v>0</v>
      </c>
      <c r="BH3375" s="116">
        <f>IF(N3375="sníž. přenesená",J3375,0)</f>
        <v>0</v>
      </c>
      <c r="BI3375" s="116">
        <f>IF(N3375="nulová",J3375,0)</f>
        <v>0</v>
      </c>
      <c r="BJ3375" s="13" t="s">
        <v>74</v>
      </c>
      <c r="BK3375" s="116">
        <f>ROUND(I3375*H3375,2)</f>
        <v>4500</v>
      </c>
      <c r="BL3375" s="13" t="s">
        <v>112</v>
      </c>
      <c r="BM3375" s="115" t="s">
        <v>7231</v>
      </c>
    </row>
    <row r="3376" spans="2:65" s="1" customFormat="1" ht="11.25">
      <c r="B3376" s="25"/>
      <c r="D3376" s="117" t="s">
        <v>114</v>
      </c>
      <c r="F3376" s="118" t="s">
        <v>7230</v>
      </c>
      <c r="L3376" s="25"/>
      <c r="M3376" s="119"/>
      <c r="T3376" s="46"/>
      <c r="AT3376" s="13" t="s">
        <v>114</v>
      </c>
      <c r="AU3376" s="13" t="s">
        <v>66</v>
      </c>
    </row>
    <row r="3377" spans="2:65" s="1" customFormat="1" ht="16.5" customHeight="1">
      <c r="B3377" s="104"/>
      <c r="C3377" s="120" t="s">
        <v>7232</v>
      </c>
      <c r="D3377" s="120" t="s">
        <v>5109</v>
      </c>
      <c r="E3377" s="121" t="s">
        <v>7233</v>
      </c>
      <c r="F3377" s="122" t="s">
        <v>7234</v>
      </c>
      <c r="G3377" s="123" t="s">
        <v>110</v>
      </c>
      <c r="H3377" s="124">
        <v>2</v>
      </c>
      <c r="I3377" s="125">
        <v>3000</v>
      </c>
      <c r="J3377" s="125">
        <f>ROUND(I3377*H3377,2)</f>
        <v>6000</v>
      </c>
      <c r="K3377" s="122" t="s">
        <v>111</v>
      </c>
      <c r="L3377" s="126"/>
      <c r="M3377" s="127" t="s">
        <v>3</v>
      </c>
      <c r="N3377" s="128" t="s">
        <v>37</v>
      </c>
      <c r="O3377" s="113">
        <v>0</v>
      </c>
      <c r="P3377" s="113">
        <f>O3377*H3377</f>
        <v>0</v>
      </c>
      <c r="Q3377" s="113">
        <v>0</v>
      </c>
      <c r="R3377" s="113">
        <f>Q3377*H3377</f>
        <v>0</v>
      </c>
      <c r="S3377" s="113">
        <v>0</v>
      </c>
      <c r="T3377" s="114">
        <f>S3377*H3377</f>
        <v>0</v>
      </c>
      <c r="AR3377" s="115" t="s">
        <v>112</v>
      </c>
      <c r="AT3377" s="115" t="s">
        <v>5109</v>
      </c>
      <c r="AU3377" s="115" t="s">
        <v>66</v>
      </c>
      <c r="AY3377" s="13" t="s">
        <v>113</v>
      </c>
      <c r="BE3377" s="116">
        <f>IF(N3377="základní",J3377,0)</f>
        <v>6000</v>
      </c>
      <c r="BF3377" s="116">
        <f>IF(N3377="snížená",J3377,0)</f>
        <v>0</v>
      </c>
      <c r="BG3377" s="116">
        <f>IF(N3377="zákl. přenesená",J3377,0)</f>
        <v>0</v>
      </c>
      <c r="BH3377" s="116">
        <f>IF(N3377="sníž. přenesená",J3377,0)</f>
        <v>0</v>
      </c>
      <c r="BI3377" s="116">
        <f>IF(N3377="nulová",J3377,0)</f>
        <v>0</v>
      </c>
      <c r="BJ3377" s="13" t="s">
        <v>74</v>
      </c>
      <c r="BK3377" s="116">
        <f>ROUND(I3377*H3377,2)</f>
        <v>6000</v>
      </c>
      <c r="BL3377" s="13" t="s">
        <v>112</v>
      </c>
      <c r="BM3377" s="115" t="s">
        <v>7235</v>
      </c>
    </row>
    <row r="3378" spans="2:65" s="1" customFormat="1" ht="11.25">
      <c r="B3378" s="25"/>
      <c r="D3378" s="117" t="s">
        <v>114</v>
      </c>
      <c r="F3378" s="118" t="s">
        <v>7234</v>
      </c>
      <c r="L3378" s="25"/>
      <c r="M3378" s="119"/>
      <c r="T3378" s="46"/>
      <c r="AT3378" s="13" t="s">
        <v>114</v>
      </c>
      <c r="AU3378" s="13" t="s">
        <v>66</v>
      </c>
    </row>
    <row r="3379" spans="2:65" s="1" customFormat="1" ht="16.5" customHeight="1">
      <c r="B3379" s="104"/>
      <c r="C3379" s="120" t="s">
        <v>3824</v>
      </c>
      <c r="D3379" s="120" t="s">
        <v>5109</v>
      </c>
      <c r="E3379" s="121" t="s">
        <v>7236</v>
      </c>
      <c r="F3379" s="122" t="s">
        <v>7237</v>
      </c>
      <c r="G3379" s="123" t="s">
        <v>110</v>
      </c>
      <c r="H3379" s="124">
        <v>2</v>
      </c>
      <c r="I3379" s="125">
        <v>4000</v>
      </c>
      <c r="J3379" s="125">
        <f>ROUND(I3379*H3379,2)</f>
        <v>8000</v>
      </c>
      <c r="K3379" s="122" t="s">
        <v>111</v>
      </c>
      <c r="L3379" s="126"/>
      <c r="M3379" s="127" t="s">
        <v>3</v>
      </c>
      <c r="N3379" s="128" t="s">
        <v>37</v>
      </c>
      <c r="O3379" s="113">
        <v>0</v>
      </c>
      <c r="P3379" s="113">
        <f>O3379*H3379</f>
        <v>0</v>
      </c>
      <c r="Q3379" s="113">
        <v>0</v>
      </c>
      <c r="R3379" s="113">
        <f>Q3379*H3379</f>
        <v>0</v>
      </c>
      <c r="S3379" s="113">
        <v>0</v>
      </c>
      <c r="T3379" s="114">
        <f>S3379*H3379</f>
        <v>0</v>
      </c>
      <c r="AR3379" s="115" t="s">
        <v>112</v>
      </c>
      <c r="AT3379" s="115" t="s">
        <v>5109</v>
      </c>
      <c r="AU3379" s="115" t="s">
        <v>66</v>
      </c>
      <c r="AY3379" s="13" t="s">
        <v>113</v>
      </c>
      <c r="BE3379" s="116">
        <f>IF(N3379="základní",J3379,0)</f>
        <v>8000</v>
      </c>
      <c r="BF3379" s="116">
        <f>IF(N3379="snížená",J3379,0)</f>
        <v>0</v>
      </c>
      <c r="BG3379" s="116">
        <f>IF(N3379="zákl. přenesená",J3379,0)</f>
        <v>0</v>
      </c>
      <c r="BH3379" s="116">
        <f>IF(N3379="sníž. přenesená",J3379,0)</f>
        <v>0</v>
      </c>
      <c r="BI3379" s="116">
        <f>IF(N3379="nulová",J3379,0)</f>
        <v>0</v>
      </c>
      <c r="BJ3379" s="13" t="s">
        <v>74</v>
      </c>
      <c r="BK3379" s="116">
        <f>ROUND(I3379*H3379,2)</f>
        <v>8000</v>
      </c>
      <c r="BL3379" s="13" t="s">
        <v>112</v>
      </c>
      <c r="BM3379" s="115" t="s">
        <v>7238</v>
      </c>
    </row>
    <row r="3380" spans="2:65" s="1" customFormat="1" ht="11.25">
      <c r="B3380" s="25"/>
      <c r="D3380" s="117" t="s">
        <v>114</v>
      </c>
      <c r="F3380" s="118" t="s">
        <v>7237</v>
      </c>
      <c r="L3380" s="25"/>
      <c r="M3380" s="119"/>
      <c r="T3380" s="46"/>
      <c r="AT3380" s="13" t="s">
        <v>114</v>
      </c>
      <c r="AU3380" s="13" t="s">
        <v>66</v>
      </c>
    </row>
    <row r="3381" spans="2:65" s="1" customFormat="1" ht="16.5" customHeight="1">
      <c r="B3381" s="104"/>
      <c r="C3381" s="120" t="s">
        <v>7239</v>
      </c>
      <c r="D3381" s="120" t="s">
        <v>5109</v>
      </c>
      <c r="E3381" s="121" t="s">
        <v>7240</v>
      </c>
      <c r="F3381" s="122" t="s">
        <v>7241</v>
      </c>
      <c r="G3381" s="123" t="s">
        <v>110</v>
      </c>
      <c r="H3381" s="124">
        <v>4</v>
      </c>
      <c r="I3381" s="125">
        <v>5500</v>
      </c>
      <c r="J3381" s="125">
        <f>ROUND(I3381*H3381,2)</f>
        <v>22000</v>
      </c>
      <c r="K3381" s="122" t="s">
        <v>111</v>
      </c>
      <c r="L3381" s="126"/>
      <c r="M3381" s="127" t="s">
        <v>3</v>
      </c>
      <c r="N3381" s="128" t="s">
        <v>37</v>
      </c>
      <c r="O3381" s="113">
        <v>0</v>
      </c>
      <c r="P3381" s="113">
        <f>O3381*H3381</f>
        <v>0</v>
      </c>
      <c r="Q3381" s="113">
        <v>0</v>
      </c>
      <c r="R3381" s="113">
        <f>Q3381*H3381</f>
        <v>0</v>
      </c>
      <c r="S3381" s="113">
        <v>0</v>
      </c>
      <c r="T3381" s="114">
        <f>S3381*H3381</f>
        <v>0</v>
      </c>
      <c r="AR3381" s="115" t="s">
        <v>112</v>
      </c>
      <c r="AT3381" s="115" t="s">
        <v>5109</v>
      </c>
      <c r="AU3381" s="115" t="s">
        <v>66</v>
      </c>
      <c r="AY3381" s="13" t="s">
        <v>113</v>
      </c>
      <c r="BE3381" s="116">
        <f>IF(N3381="základní",J3381,0)</f>
        <v>22000</v>
      </c>
      <c r="BF3381" s="116">
        <f>IF(N3381="snížená",J3381,0)</f>
        <v>0</v>
      </c>
      <c r="BG3381" s="116">
        <f>IF(N3381="zákl. přenesená",J3381,0)</f>
        <v>0</v>
      </c>
      <c r="BH3381" s="116">
        <f>IF(N3381="sníž. přenesená",J3381,0)</f>
        <v>0</v>
      </c>
      <c r="BI3381" s="116">
        <f>IF(N3381="nulová",J3381,0)</f>
        <v>0</v>
      </c>
      <c r="BJ3381" s="13" t="s">
        <v>74</v>
      </c>
      <c r="BK3381" s="116">
        <f>ROUND(I3381*H3381,2)</f>
        <v>22000</v>
      </c>
      <c r="BL3381" s="13" t="s">
        <v>112</v>
      </c>
      <c r="BM3381" s="115" t="s">
        <v>7242</v>
      </c>
    </row>
    <row r="3382" spans="2:65" s="1" customFormat="1" ht="11.25">
      <c r="B3382" s="25"/>
      <c r="D3382" s="117" t="s">
        <v>114</v>
      </c>
      <c r="F3382" s="118" t="s">
        <v>7241</v>
      </c>
      <c r="L3382" s="25"/>
      <c r="M3382" s="119"/>
      <c r="T3382" s="46"/>
      <c r="AT3382" s="13" t="s">
        <v>114</v>
      </c>
      <c r="AU3382" s="13" t="s">
        <v>66</v>
      </c>
    </row>
    <row r="3383" spans="2:65" s="1" customFormat="1" ht="16.5" customHeight="1">
      <c r="B3383" s="104"/>
      <c r="C3383" s="120" t="s">
        <v>3828</v>
      </c>
      <c r="D3383" s="120" t="s">
        <v>5109</v>
      </c>
      <c r="E3383" s="121" t="s">
        <v>7243</v>
      </c>
      <c r="F3383" s="122" t="s">
        <v>7244</v>
      </c>
      <c r="G3383" s="123" t="s">
        <v>110</v>
      </c>
      <c r="H3383" s="124">
        <v>2</v>
      </c>
      <c r="I3383" s="125">
        <v>6300</v>
      </c>
      <c r="J3383" s="125">
        <f>ROUND(I3383*H3383,2)</f>
        <v>12600</v>
      </c>
      <c r="K3383" s="122" t="s">
        <v>111</v>
      </c>
      <c r="L3383" s="126"/>
      <c r="M3383" s="127" t="s">
        <v>3</v>
      </c>
      <c r="N3383" s="128" t="s">
        <v>37</v>
      </c>
      <c r="O3383" s="113">
        <v>0</v>
      </c>
      <c r="P3383" s="113">
        <f>O3383*H3383</f>
        <v>0</v>
      </c>
      <c r="Q3383" s="113">
        <v>0</v>
      </c>
      <c r="R3383" s="113">
        <f>Q3383*H3383</f>
        <v>0</v>
      </c>
      <c r="S3383" s="113">
        <v>0</v>
      </c>
      <c r="T3383" s="114">
        <f>S3383*H3383</f>
        <v>0</v>
      </c>
      <c r="AR3383" s="115" t="s">
        <v>112</v>
      </c>
      <c r="AT3383" s="115" t="s">
        <v>5109</v>
      </c>
      <c r="AU3383" s="115" t="s">
        <v>66</v>
      </c>
      <c r="AY3383" s="13" t="s">
        <v>113</v>
      </c>
      <c r="BE3383" s="116">
        <f>IF(N3383="základní",J3383,0)</f>
        <v>12600</v>
      </c>
      <c r="BF3383" s="116">
        <f>IF(N3383="snížená",J3383,0)</f>
        <v>0</v>
      </c>
      <c r="BG3383" s="116">
        <f>IF(N3383="zákl. přenesená",J3383,0)</f>
        <v>0</v>
      </c>
      <c r="BH3383" s="116">
        <f>IF(N3383="sníž. přenesená",J3383,0)</f>
        <v>0</v>
      </c>
      <c r="BI3383" s="116">
        <f>IF(N3383="nulová",J3383,0)</f>
        <v>0</v>
      </c>
      <c r="BJ3383" s="13" t="s">
        <v>74</v>
      </c>
      <c r="BK3383" s="116">
        <f>ROUND(I3383*H3383,2)</f>
        <v>12600</v>
      </c>
      <c r="BL3383" s="13" t="s">
        <v>112</v>
      </c>
      <c r="BM3383" s="115" t="s">
        <v>7245</v>
      </c>
    </row>
    <row r="3384" spans="2:65" s="1" customFormat="1" ht="11.25">
      <c r="B3384" s="25"/>
      <c r="D3384" s="117" t="s">
        <v>114</v>
      </c>
      <c r="F3384" s="118" t="s">
        <v>7244</v>
      </c>
      <c r="L3384" s="25"/>
      <c r="M3384" s="119"/>
      <c r="T3384" s="46"/>
      <c r="AT3384" s="13" t="s">
        <v>114</v>
      </c>
      <c r="AU3384" s="13" t="s">
        <v>66</v>
      </c>
    </row>
    <row r="3385" spans="2:65" s="1" customFormat="1" ht="16.5" customHeight="1">
      <c r="B3385" s="104"/>
      <c r="C3385" s="120" t="s">
        <v>7246</v>
      </c>
      <c r="D3385" s="120" t="s">
        <v>5109</v>
      </c>
      <c r="E3385" s="121" t="s">
        <v>7247</v>
      </c>
      <c r="F3385" s="122" t="s">
        <v>7248</v>
      </c>
      <c r="G3385" s="123" t="s">
        <v>110</v>
      </c>
      <c r="H3385" s="124">
        <v>2</v>
      </c>
      <c r="I3385" s="125">
        <v>8700</v>
      </c>
      <c r="J3385" s="125">
        <f>ROUND(I3385*H3385,2)</f>
        <v>17400</v>
      </c>
      <c r="K3385" s="122" t="s">
        <v>111</v>
      </c>
      <c r="L3385" s="126"/>
      <c r="M3385" s="127" t="s">
        <v>3</v>
      </c>
      <c r="N3385" s="128" t="s">
        <v>37</v>
      </c>
      <c r="O3385" s="113">
        <v>0</v>
      </c>
      <c r="P3385" s="113">
        <f>O3385*H3385</f>
        <v>0</v>
      </c>
      <c r="Q3385" s="113">
        <v>0</v>
      </c>
      <c r="R3385" s="113">
        <f>Q3385*H3385</f>
        <v>0</v>
      </c>
      <c r="S3385" s="113">
        <v>0</v>
      </c>
      <c r="T3385" s="114">
        <f>S3385*H3385</f>
        <v>0</v>
      </c>
      <c r="AR3385" s="115" t="s">
        <v>112</v>
      </c>
      <c r="AT3385" s="115" t="s">
        <v>5109</v>
      </c>
      <c r="AU3385" s="115" t="s">
        <v>66</v>
      </c>
      <c r="AY3385" s="13" t="s">
        <v>113</v>
      </c>
      <c r="BE3385" s="116">
        <f>IF(N3385="základní",J3385,0)</f>
        <v>17400</v>
      </c>
      <c r="BF3385" s="116">
        <f>IF(N3385="snížená",J3385,0)</f>
        <v>0</v>
      </c>
      <c r="BG3385" s="116">
        <f>IF(N3385="zákl. přenesená",J3385,0)</f>
        <v>0</v>
      </c>
      <c r="BH3385" s="116">
        <f>IF(N3385="sníž. přenesená",J3385,0)</f>
        <v>0</v>
      </c>
      <c r="BI3385" s="116">
        <f>IF(N3385="nulová",J3385,0)</f>
        <v>0</v>
      </c>
      <c r="BJ3385" s="13" t="s">
        <v>74</v>
      </c>
      <c r="BK3385" s="116">
        <f>ROUND(I3385*H3385,2)</f>
        <v>17400</v>
      </c>
      <c r="BL3385" s="13" t="s">
        <v>112</v>
      </c>
      <c r="BM3385" s="115" t="s">
        <v>7249</v>
      </c>
    </row>
    <row r="3386" spans="2:65" s="1" customFormat="1" ht="11.25">
      <c r="B3386" s="25"/>
      <c r="D3386" s="117" t="s">
        <v>114</v>
      </c>
      <c r="F3386" s="118" t="s">
        <v>7248</v>
      </c>
      <c r="L3386" s="25"/>
      <c r="M3386" s="119"/>
      <c r="T3386" s="46"/>
      <c r="AT3386" s="13" t="s">
        <v>114</v>
      </c>
      <c r="AU3386" s="13" t="s">
        <v>66</v>
      </c>
    </row>
    <row r="3387" spans="2:65" s="1" customFormat="1" ht="16.5" customHeight="1">
      <c r="B3387" s="104"/>
      <c r="C3387" s="120" t="s">
        <v>3833</v>
      </c>
      <c r="D3387" s="120" t="s">
        <v>5109</v>
      </c>
      <c r="E3387" s="121" t="s">
        <v>7250</v>
      </c>
      <c r="F3387" s="122" t="s">
        <v>7251</v>
      </c>
      <c r="G3387" s="123" t="s">
        <v>110</v>
      </c>
      <c r="H3387" s="124">
        <v>2</v>
      </c>
      <c r="I3387" s="125">
        <v>8500</v>
      </c>
      <c r="J3387" s="125">
        <f>ROUND(I3387*H3387,2)</f>
        <v>17000</v>
      </c>
      <c r="K3387" s="122" t="s">
        <v>111</v>
      </c>
      <c r="L3387" s="126"/>
      <c r="M3387" s="127" t="s">
        <v>3</v>
      </c>
      <c r="N3387" s="128" t="s">
        <v>37</v>
      </c>
      <c r="O3387" s="113">
        <v>0</v>
      </c>
      <c r="P3387" s="113">
        <f>O3387*H3387</f>
        <v>0</v>
      </c>
      <c r="Q3387" s="113">
        <v>0</v>
      </c>
      <c r="R3387" s="113">
        <f>Q3387*H3387</f>
        <v>0</v>
      </c>
      <c r="S3387" s="113">
        <v>0</v>
      </c>
      <c r="T3387" s="114">
        <f>S3387*H3387</f>
        <v>0</v>
      </c>
      <c r="AR3387" s="115" t="s">
        <v>112</v>
      </c>
      <c r="AT3387" s="115" t="s">
        <v>5109</v>
      </c>
      <c r="AU3387" s="115" t="s">
        <v>66</v>
      </c>
      <c r="AY3387" s="13" t="s">
        <v>113</v>
      </c>
      <c r="BE3387" s="116">
        <f>IF(N3387="základní",J3387,0)</f>
        <v>17000</v>
      </c>
      <c r="BF3387" s="116">
        <f>IF(N3387="snížená",J3387,0)</f>
        <v>0</v>
      </c>
      <c r="BG3387" s="116">
        <f>IF(N3387="zákl. přenesená",J3387,0)</f>
        <v>0</v>
      </c>
      <c r="BH3387" s="116">
        <f>IF(N3387="sníž. přenesená",J3387,0)</f>
        <v>0</v>
      </c>
      <c r="BI3387" s="116">
        <f>IF(N3387="nulová",J3387,0)</f>
        <v>0</v>
      </c>
      <c r="BJ3387" s="13" t="s">
        <v>74</v>
      </c>
      <c r="BK3387" s="116">
        <f>ROUND(I3387*H3387,2)</f>
        <v>17000</v>
      </c>
      <c r="BL3387" s="13" t="s">
        <v>112</v>
      </c>
      <c r="BM3387" s="115" t="s">
        <v>7252</v>
      </c>
    </row>
    <row r="3388" spans="2:65" s="1" customFormat="1" ht="11.25">
      <c r="B3388" s="25"/>
      <c r="D3388" s="117" t="s">
        <v>114</v>
      </c>
      <c r="F3388" s="118" t="s">
        <v>7251</v>
      </c>
      <c r="L3388" s="25"/>
      <c r="M3388" s="119"/>
      <c r="T3388" s="46"/>
      <c r="AT3388" s="13" t="s">
        <v>114</v>
      </c>
      <c r="AU3388" s="13" t="s">
        <v>66</v>
      </c>
    </row>
    <row r="3389" spans="2:65" s="1" customFormat="1" ht="16.5" customHeight="1">
      <c r="B3389" s="104"/>
      <c r="C3389" s="120" t="s">
        <v>7253</v>
      </c>
      <c r="D3389" s="120" t="s">
        <v>5109</v>
      </c>
      <c r="E3389" s="121" t="s">
        <v>7254</v>
      </c>
      <c r="F3389" s="122" t="s">
        <v>7255</v>
      </c>
      <c r="G3389" s="123" t="s">
        <v>110</v>
      </c>
      <c r="H3389" s="124">
        <v>2</v>
      </c>
      <c r="I3389" s="125">
        <v>5500</v>
      </c>
      <c r="J3389" s="125">
        <f>ROUND(I3389*H3389,2)</f>
        <v>11000</v>
      </c>
      <c r="K3389" s="122" t="s">
        <v>111</v>
      </c>
      <c r="L3389" s="126"/>
      <c r="M3389" s="127" t="s">
        <v>3</v>
      </c>
      <c r="N3389" s="128" t="s">
        <v>37</v>
      </c>
      <c r="O3389" s="113">
        <v>0</v>
      </c>
      <c r="P3389" s="113">
        <f>O3389*H3389</f>
        <v>0</v>
      </c>
      <c r="Q3389" s="113">
        <v>0</v>
      </c>
      <c r="R3389" s="113">
        <f>Q3389*H3389</f>
        <v>0</v>
      </c>
      <c r="S3389" s="113">
        <v>0</v>
      </c>
      <c r="T3389" s="114">
        <f>S3389*H3389</f>
        <v>0</v>
      </c>
      <c r="AR3389" s="115" t="s">
        <v>112</v>
      </c>
      <c r="AT3389" s="115" t="s">
        <v>5109</v>
      </c>
      <c r="AU3389" s="115" t="s">
        <v>66</v>
      </c>
      <c r="AY3389" s="13" t="s">
        <v>113</v>
      </c>
      <c r="BE3389" s="116">
        <f>IF(N3389="základní",J3389,0)</f>
        <v>11000</v>
      </c>
      <c r="BF3389" s="116">
        <f>IF(N3389="snížená",J3389,0)</f>
        <v>0</v>
      </c>
      <c r="BG3389" s="116">
        <f>IF(N3389="zákl. přenesená",J3389,0)</f>
        <v>0</v>
      </c>
      <c r="BH3389" s="116">
        <f>IF(N3389="sníž. přenesená",J3389,0)</f>
        <v>0</v>
      </c>
      <c r="BI3389" s="116">
        <f>IF(N3389="nulová",J3389,0)</f>
        <v>0</v>
      </c>
      <c r="BJ3389" s="13" t="s">
        <v>74</v>
      </c>
      <c r="BK3389" s="116">
        <f>ROUND(I3389*H3389,2)</f>
        <v>11000</v>
      </c>
      <c r="BL3389" s="13" t="s">
        <v>112</v>
      </c>
      <c r="BM3389" s="115" t="s">
        <v>7256</v>
      </c>
    </row>
    <row r="3390" spans="2:65" s="1" customFormat="1" ht="11.25">
      <c r="B3390" s="25"/>
      <c r="D3390" s="117" t="s">
        <v>114</v>
      </c>
      <c r="F3390" s="118" t="s">
        <v>7255</v>
      </c>
      <c r="L3390" s="25"/>
      <c r="M3390" s="119"/>
      <c r="T3390" s="46"/>
      <c r="AT3390" s="13" t="s">
        <v>114</v>
      </c>
      <c r="AU3390" s="13" t="s">
        <v>66</v>
      </c>
    </row>
    <row r="3391" spans="2:65" s="1" customFormat="1" ht="16.5" customHeight="1">
      <c r="B3391" s="104"/>
      <c r="C3391" s="120" t="s">
        <v>3837</v>
      </c>
      <c r="D3391" s="120" t="s">
        <v>5109</v>
      </c>
      <c r="E3391" s="121" t="s">
        <v>7257</v>
      </c>
      <c r="F3391" s="122" t="s">
        <v>7258</v>
      </c>
      <c r="G3391" s="123" t="s">
        <v>124</v>
      </c>
      <c r="H3391" s="124">
        <v>2</v>
      </c>
      <c r="I3391" s="125">
        <v>74500</v>
      </c>
      <c r="J3391" s="125">
        <f>ROUND(I3391*H3391,2)</f>
        <v>149000</v>
      </c>
      <c r="K3391" s="122" t="s">
        <v>111</v>
      </c>
      <c r="L3391" s="126"/>
      <c r="M3391" s="127" t="s">
        <v>3</v>
      </c>
      <c r="N3391" s="128" t="s">
        <v>37</v>
      </c>
      <c r="O3391" s="113">
        <v>0</v>
      </c>
      <c r="P3391" s="113">
        <f>O3391*H3391</f>
        <v>0</v>
      </c>
      <c r="Q3391" s="113">
        <v>0</v>
      </c>
      <c r="R3391" s="113">
        <f>Q3391*H3391</f>
        <v>0</v>
      </c>
      <c r="S3391" s="113">
        <v>0</v>
      </c>
      <c r="T3391" s="114">
        <f>S3391*H3391</f>
        <v>0</v>
      </c>
      <c r="AR3391" s="115" t="s">
        <v>112</v>
      </c>
      <c r="AT3391" s="115" t="s">
        <v>5109</v>
      </c>
      <c r="AU3391" s="115" t="s">
        <v>66</v>
      </c>
      <c r="AY3391" s="13" t="s">
        <v>113</v>
      </c>
      <c r="BE3391" s="116">
        <f>IF(N3391="základní",J3391,0)</f>
        <v>149000</v>
      </c>
      <c r="BF3391" s="116">
        <f>IF(N3391="snížená",J3391,0)</f>
        <v>0</v>
      </c>
      <c r="BG3391" s="116">
        <f>IF(N3391="zákl. přenesená",J3391,0)</f>
        <v>0</v>
      </c>
      <c r="BH3391" s="116">
        <f>IF(N3391="sníž. přenesená",J3391,0)</f>
        <v>0</v>
      </c>
      <c r="BI3391" s="116">
        <f>IF(N3391="nulová",J3391,0)</f>
        <v>0</v>
      </c>
      <c r="BJ3391" s="13" t="s">
        <v>74</v>
      </c>
      <c r="BK3391" s="116">
        <f>ROUND(I3391*H3391,2)</f>
        <v>149000</v>
      </c>
      <c r="BL3391" s="13" t="s">
        <v>112</v>
      </c>
      <c r="BM3391" s="115" t="s">
        <v>7259</v>
      </c>
    </row>
    <row r="3392" spans="2:65" s="1" customFormat="1" ht="11.25">
      <c r="B3392" s="25"/>
      <c r="D3392" s="117" t="s">
        <v>114</v>
      </c>
      <c r="F3392" s="118" t="s">
        <v>7258</v>
      </c>
      <c r="L3392" s="25"/>
      <c r="M3392" s="119"/>
      <c r="T3392" s="46"/>
      <c r="AT3392" s="13" t="s">
        <v>114</v>
      </c>
      <c r="AU3392" s="13" t="s">
        <v>66</v>
      </c>
    </row>
    <row r="3393" spans="2:65" s="1" customFormat="1" ht="16.5" customHeight="1">
      <c r="B3393" s="104"/>
      <c r="C3393" s="120" t="s">
        <v>7260</v>
      </c>
      <c r="D3393" s="120" t="s">
        <v>5109</v>
      </c>
      <c r="E3393" s="121" t="s">
        <v>7261</v>
      </c>
      <c r="F3393" s="122" t="s">
        <v>7262</v>
      </c>
      <c r="G3393" s="123" t="s">
        <v>110</v>
      </c>
      <c r="H3393" s="124">
        <v>2</v>
      </c>
      <c r="I3393" s="125">
        <v>36500</v>
      </c>
      <c r="J3393" s="125">
        <f>ROUND(I3393*H3393,2)</f>
        <v>73000</v>
      </c>
      <c r="K3393" s="122" t="s">
        <v>111</v>
      </c>
      <c r="L3393" s="126"/>
      <c r="M3393" s="127" t="s">
        <v>3</v>
      </c>
      <c r="N3393" s="128" t="s">
        <v>37</v>
      </c>
      <c r="O3393" s="113">
        <v>0</v>
      </c>
      <c r="P3393" s="113">
        <f>O3393*H3393</f>
        <v>0</v>
      </c>
      <c r="Q3393" s="113">
        <v>0</v>
      </c>
      <c r="R3393" s="113">
        <f>Q3393*H3393</f>
        <v>0</v>
      </c>
      <c r="S3393" s="113">
        <v>0</v>
      </c>
      <c r="T3393" s="114">
        <f>S3393*H3393</f>
        <v>0</v>
      </c>
      <c r="AR3393" s="115" t="s">
        <v>112</v>
      </c>
      <c r="AT3393" s="115" t="s">
        <v>5109</v>
      </c>
      <c r="AU3393" s="115" t="s">
        <v>66</v>
      </c>
      <c r="AY3393" s="13" t="s">
        <v>113</v>
      </c>
      <c r="BE3393" s="116">
        <f>IF(N3393="základní",J3393,0)</f>
        <v>73000</v>
      </c>
      <c r="BF3393" s="116">
        <f>IF(N3393="snížená",J3393,0)</f>
        <v>0</v>
      </c>
      <c r="BG3393" s="116">
        <f>IF(N3393="zákl. přenesená",J3393,0)</f>
        <v>0</v>
      </c>
      <c r="BH3393" s="116">
        <f>IF(N3393="sníž. přenesená",J3393,0)</f>
        <v>0</v>
      </c>
      <c r="BI3393" s="116">
        <f>IF(N3393="nulová",J3393,0)</f>
        <v>0</v>
      </c>
      <c r="BJ3393" s="13" t="s">
        <v>74</v>
      </c>
      <c r="BK3393" s="116">
        <f>ROUND(I3393*H3393,2)</f>
        <v>73000</v>
      </c>
      <c r="BL3393" s="13" t="s">
        <v>112</v>
      </c>
      <c r="BM3393" s="115" t="s">
        <v>7263</v>
      </c>
    </row>
    <row r="3394" spans="2:65" s="1" customFormat="1" ht="11.25">
      <c r="B3394" s="25"/>
      <c r="D3394" s="117" t="s">
        <v>114</v>
      </c>
      <c r="F3394" s="118" t="s">
        <v>7262</v>
      </c>
      <c r="L3394" s="25"/>
      <c r="M3394" s="119"/>
      <c r="T3394" s="46"/>
      <c r="AT3394" s="13" t="s">
        <v>114</v>
      </c>
      <c r="AU3394" s="13" t="s">
        <v>66</v>
      </c>
    </row>
    <row r="3395" spans="2:65" s="1" customFormat="1" ht="16.5" customHeight="1">
      <c r="B3395" s="104"/>
      <c r="C3395" s="120" t="s">
        <v>3842</v>
      </c>
      <c r="D3395" s="120" t="s">
        <v>5109</v>
      </c>
      <c r="E3395" s="121" t="s">
        <v>7264</v>
      </c>
      <c r="F3395" s="122" t="s">
        <v>7265</v>
      </c>
      <c r="G3395" s="123" t="s">
        <v>110</v>
      </c>
      <c r="H3395" s="124">
        <v>2</v>
      </c>
      <c r="I3395" s="125">
        <v>22000</v>
      </c>
      <c r="J3395" s="125">
        <f>ROUND(I3395*H3395,2)</f>
        <v>44000</v>
      </c>
      <c r="K3395" s="122" t="s">
        <v>111</v>
      </c>
      <c r="L3395" s="126"/>
      <c r="M3395" s="127" t="s">
        <v>3</v>
      </c>
      <c r="N3395" s="128" t="s">
        <v>37</v>
      </c>
      <c r="O3395" s="113">
        <v>0</v>
      </c>
      <c r="P3395" s="113">
        <f>O3395*H3395</f>
        <v>0</v>
      </c>
      <c r="Q3395" s="113">
        <v>0</v>
      </c>
      <c r="R3395" s="113">
        <f>Q3395*H3395</f>
        <v>0</v>
      </c>
      <c r="S3395" s="113">
        <v>0</v>
      </c>
      <c r="T3395" s="114">
        <f>S3395*H3395</f>
        <v>0</v>
      </c>
      <c r="AR3395" s="115" t="s">
        <v>112</v>
      </c>
      <c r="AT3395" s="115" t="s">
        <v>5109</v>
      </c>
      <c r="AU3395" s="115" t="s">
        <v>66</v>
      </c>
      <c r="AY3395" s="13" t="s">
        <v>113</v>
      </c>
      <c r="BE3395" s="116">
        <f>IF(N3395="základní",J3395,0)</f>
        <v>44000</v>
      </c>
      <c r="BF3395" s="116">
        <f>IF(N3395="snížená",J3395,0)</f>
        <v>0</v>
      </c>
      <c r="BG3395" s="116">
        <f>IF(N3395="zákl. přenesená",J3395,0)</f>
        <v>0</v>
      </c>
      <c r="BH3395" s="116">
        <f>IF(N3395="sníž. přenesená",J3395,0)</f>
        <v>0</v>
      </c>
      <c r="BI3395" s="116">
        <f>IF(N3395="nulová",J3395,0)</f>
        <v>0</v>
      </c>
      <c r="BJ3395" s="13" t="s">
        <v>74</v>
      </c>
      <c r="BK3395" s="116">
        <f>ROUND(I3395*H3395,2)</f>
        <v>44000</v>
      </c>
      <c r="BL3395" s="13" t="s">
        <v>112</v>
      </c>
      <c r="BM3395" s="115" t="s">
        <v>7266</v>
      </c>
    </row>
    <row r="3396" spans="2:65" s="1" customFormat="1" ht="11.25">
      <c r="B3396" s="25"/>
      <c r="D3396" s="117" t="s">
        <v>114</v>
      </c>
      <c r="F3396" s="118" t="s">
        <v>7265</v>
      </c>
      <c r="L3396" s="25"/>
      <c r="M3396" s="119"/>
      <c r="T3396" s="46"/>
      <c r="AT3396" s="13" t="s">
        <v>114</v>
      </c>
      <c r="AU3396" s="13" t="s">
        <v>66</v>
      </c>
    </row>
    <row r="3397" spans="2:65" s="1" customFormat="1" ht="16.5" customHeight="1">
      <c r="B3397" s="104"/>
      <c r="C3397" s="120" t="s">
        <v>7267</v>
      </c>
      <c r="D3397" s="120" t="s">
        <v>5109</v>
      </c>
      <c r="E3397" s="121" t="s">
        <v>7268</v>
      </c>
      <c r="F3397" s="122" t="s">
        <v>7269</v>
      </c>
      <c r="G3397" s="123" t="s">
        <v>124</v>
      </c>
      <c r="H3397" s="124">
        <v>2</v>
      </c>
      <c r="I3397" s="125">
        <v>0</v>
      </c>
      <c r="J3397" s="125">
        <f>ROUND(I3397*H3397,2)</f>
        <v>0</v>
      </c>
      <c r="K3397" s="122" t="s">
        <v>111</v>
      </c>
      <c r="L3397" s="126"/>
      <c r="M3397" s="127" t="s">
        <v>3</v>
      </c>
      <c r="N3397" s="128" t="s">
        <v>37</v>
      </c>
      <c r="O3397" s="113">
        <v>0</v>
      </c>
      <c r="P3397" s="113">
        <f>O3397*H3397</f>
        <v>0</v>
      </c>
      <c r="Q3397" s="113">
        <v>0</v>
      </c>
      <c r="R3397" s="113">
        <f>Q3397*H3397</f>
        <v>0</v>
      </c>
      <c r="S3397" s="113">
        <v>0</v>
      </c>
      <c r="T3397" s="114">
        <f>S3397*H3397</f>
        <v>0</v>
      </c>
      <c r="AR3397" s="115" t="s">
        <v>112</v>
      </c>
      <c r="AT3397" s="115" t="s">
        <v>5109</v>
      </c>
      <c r="AU3397" s="115" t="s">
        <v>66</v>
      </c>
      <c r="AY3397" s="13" t="s">
        <v>113</v>
      </c>
      <c r="BE3397" s="116">
        <f>IF(N3397="základní",J3397,0)</f>
        <v>0</v>
      </c>
      <c r="BF3397" s="116">
        <f>IF(N3397="snížená",J3397,0)</f>
        <v>0</v>
      </c>
      <c r="BG3397" s="116">
        <f>IF(N3397="zákl. přenesená",J3397,0)</f>
        <v>0</v>
      </c>
      <c r="BH3397" s="116">
        <f>IF(N3397="sníž. přenesená",J3397,0)</f>
        <v>0</v>
      </c>
      <c r="BI3397" s="116">
        <f>IF(N3397="nulová",J3397,0)</f>
        <v>0</v>
      </c>
      <c r="BJ3397" s="13" t="s">
        <v>74</v>
      </c>
      <c r="BK3397" s="116">
        <f>ROUND(I3397*H3397,2)</f>
        <v>0</v>
      </c>
      <c r="BL3397" s="13" t="s">
        <v>112</v>
      </c>
      <c r="BM3397" s="115" t="s">
        <v>7270</v>
      </c>
    </row>
    <row r="3398" spans="2:65" s="1" customFormat="1" ht="11.25">
      <c r="B3398" s="25"/>
      <c r="D3398" s="117" t="s">
        <v>114</v>
      </c>
      <c r="F3398" s="118" t="s">
        <v>7269</v>
      </c>
      <c r="L3398" s="25"/>
      <c r="M3398" s="119"/>
      <c r="T3398" s="46"/>
      <c r="AT3398" s="13" t="s">
        <v>114</v>
      </c>
      <c r="AU3398" s="13" t="s">
        <v>66</v>
      </c>
    </row>
    <row r="3399" spans="2:65" s="1" customFormat="1" ht="16.5" customHeight="1">
      <c r="B3399" s="104"/>
      <c r="C3399" s="120" t="s">
        <v>3846</v>
      </c>
      <c r="D3399" s="120" t="s">
        <v>5109</v>
      </c>
      <c r="E3399" s="121" t="s">
        <v>7271</v>
      </c>
      <c r="F3399" s="122" t="s">
        <v>7272</v>
      </c>
      <c r="G3399" s="123" t="s">
        <v>124</v>
      </c>
      <c r="H3399" s="124">
        <v>2</v>
      </c>
      <c r="I3399" s="125">
        <v>0</v>
      </c>
      <c r="J3399" s="125">
        <f>ROUND(I3399*H3399,2)</f>
        <v>0</v>
      </c>
      <c r="K3399" s="122" t="s">
        <v>111</v>
      </c>
      <c r="L3399" s="126"/>
      <c r="M3399" s="127" t="s">
        <v>3</v>
      </c>
      <c r="N3399" s="128" t="s">
        <v>37</v>
      </c>
      <c r="O3399" s="113">
        <v>0</v>
      </c>
      <c r="P3399" s="113">
        <f>O3399*H3399</f>
        <v>0</v>
      </c>
      <c r="Q3399" s="113">
        <v>0</v>
      </c>
      <c r="R3399" s="113">
        <f>Q3399*H3399</f>
        <v>0</v>
      </c>
      <c r="S3399" s="113">
        <v>0</v>
      </c>
      <c r="T3399" s="114">
        <f>S3399*H3399</f>
        <v>0</v>
      </c>
      <c r="AR3399" s="115" t="s">
        <v>112</v>
      </c>
      <c r="AT3399" s="115" t="s">
        <v>5109</v>
      </c>
      <c r="AU3399" s="115" t="s">
        <v>66</v>
      </c>
      <c r="AY3399" s="13" t="s">
        <v>113</v>
      </c>
      <c r="BE3399" s="116">
        <f>IF(N3399="základní",J3399,0)</f>
        <v>0</v>
      </c>
      <c r="BF3399" s="116">
        <f>IF(N3399="snížená",J3399,0)</f>
        <v>0</v>
      </c>
      <c r="BG3399" s="116">
        <f>IF(N3399="zákl. přenesená",J3399,0)</f>
        <v>0</v>
      </c>
      <c r="BH3399" s="116">
        <f>IF(N3399="sníž. přenesená",J3399,0)</f>
        <v>0</v>
      </c>
      <c r="BI3399" s="116">
        <f>IF(N3399="nulová",J3399,0)</f>
        <v>0</v>
      </c>
      <c r="BJ3399" s="13" t="s">
        <v>74</v>
      </c>
      <c r="BK3399" s="116">
        <f>ROUND(I3399*H3399,2)</f>
        <v>0</v>
      </c>
      <c r="BL3399" s="13" t="s">
        <v>112</v>
      </c>
      <c r="BM3399" s="115" t="s">
        <v>7273</v>
      </c>
    </row>
    <row r="3400" spans="2:65" s="1" customFormat="1" ht="11.25">
      <c r="B3400" s="25"/>
      <c r="D3400" s="117" t="s">
        <v>114</v>
      </c>
      <c r="F3400" s="118" t="s">
        <v>7272</v>
      </c>
      <c r="L3400" s="25"/>
      <c r="M3400" s="119"/>
      <c r="T3400" s="46"/>
      <c r="AT3400" s="13" t="s">
        <v>114</v>
      </c>
      <c r="AU3400" s="13" t="s">
        <v>66</v>
      </c>
    </row>
    <row r="3401" spans="2:65" s="1" customFormat="1" ht="16.5" customHeight="1">
      <c r="B3401" s="104"/>
      <c r="C3401" s="120" t="s">
        <v>7274</v>
      </c>
      <c r="D3401" s="120" t="s">
        <v>5109</v>
      </c>
      <c r="E3401" s="121" t="s">
        <v>7275</v>
      </c>
      <c r="F3401" s="122" t="s">
        <v>7276</v>
      </c>
      <c r="G3401" s="123" t="s">
        <v>124</v>
      </c>
      <c r="H3401" s="124">
        <v>2</v>
      </c>
      <c r="I3401" s="125">
        <v>0</v>
      </c>
      <c r="J3401" s="125">
        <f>ROUND(I3401*H3401,2)</f>
        <v>0</v>
      </c>
      <c r="K3401" s="122" t="s">
        <v>111</v>
      </c>
      <c r="L3401" s="126"/>
      <c r="M3401" s="127" t="s">
        <v>3</v>
      </c>
      <c r="N3401" s="128" t="s">
        <v>37</v>
      </c>
      <c r="O3401" s="113">
        <v>0</v>
      </c>
      <c r="P3401" s="113">
        <f>O3401*H3401</f>
        <v>0</v>
      </c>
      <c r="Q3401" s="113">
        <v>0</v>
      </c>
      <c r="R3401" s="113">
        <f>Q3401*H3401</f>
        <v>0</v>
      </c>
      <c r="S3401" s="113">
        <v>0</v>
      </c>
      <c r="T3401" s="114">
        <f>S3401*H3401</f>
        <v>0</v>
      </c>
      <c r="AR3401" s="115" t="s">
        <v>112</v>
      </c>
      <c r="AT3401" s="115" t="s">
        <v>5109</v>
      </c>
      <c r="AU3401" s="115" t="s">
        <v>66</v>
      </c>
      <c r="AY3401" s="13" t="s">
        <v>113</v>
      </c>
      <c r="BE3401" s="116">
        <f>IF(N3401="základní",J3401,0)</f>
        <v>0</v>
      </c>
      <c r="BF3401" s="116">
        <f>IF(N3401="snížená",J3401,0)</f>
        <v>0</v>
      </c>
      <c r="BG3401" s="116">
        <f>IF(N3401="zákl. přenesená",J3401,0)</f>
        <v>0</v>
      </c>
      <c r="BH3401" s="116">
        <f>IF(N3401="sníž. přenesená",J3401,0)</f>
        <v>0</v>
      </c>
      <c r="BI3401" s="116">
        <f>IF(N3401="nulová",J3401,0)</f>
        <v>0</v>
      </c>
      <c r="BJ3401" s="13" t="s">
        <v>74</v>
      </c>
      <c r="BK3401" s="116">
        <f>ROUND(I3401*H3401,2)</f>
        <v>0</v>
      </c>
      <c r="BL3401" s="13" t="s">
        <v>112</v>
      </c>
      <c r="BM3401" s="115" t="s">
        <v>7277</v>
      </c>
    </row>
    <row r="3402" spans="2:65" s="1" customFormat="1" ht="11.25">
      <c r="B3402" s="25"/>
      <c r="D3402" s="117" t="s">
        <v>114</v>
      </c>
      <c r="F3402" s="118" t="s">
        <v>7276</v>
      </c>
      <c r="L3402" s="25"/>
      <c r="M3402" s="119"/>
      <c r="T3402" s="46"/>
      <c r="AT3402" s="13" t="s">
        <v>114</v>
      </c>
      <c r="AU3402" s="13" t="s">
        <v>66</v>
      </c>
    </row>
    <row r="3403" spans="2:65" s="1" customFormat="1" ht="16.5" customHeight="1">
      <c r="B3403" s="104"/>
      <c r="C3403" s="120" t="s">
        <v>3851</v>
      </c>
      <c r="D3403" s="120" t="s">
        <v>5109</v>
      </c>
      <c r="E3403" s="121" t="s">
        <v>7278</v>
      </c>
      <c r="F3403" s="122" t="s">
        <v>7279</v>
      </c>
      <c r="G3403" s="123" t="s">
        <v>124</v>
      </c>
      <c r="H3403" s="124">
        <v>2</v>
      </c>
      <c r="I3403" s="125">
        <v>2150</v>
      </c>
      <c r="J3403" s="125">
        <f>ROUND(I3403*H3403,2)</f>
        <v>4300</v>
      </c>
      <c r="K3403" s="122" t="s">
        <v>111</v>
      </c>
      <c r="L3403" s="126"/>
      <c r="M3403" s="127" t="s">
        <v>3</v>
      </c>
      <c r="N3403" s="128" t="s">
        <v>37</v>
      </c>
      <c r="O3403" s="113">
        <v>0</v>
      </c>
      <c r="P3403" s="113">
        <f>O3403*H3403</f>
        <v>0</v>
      </c>
      <c r="Q3403" s="113">
        <v>0</v>
      </c>
      <c r="R3403" s="113">
        <f>Q3403*H3403</f>
        <v>0</v>
      </c>
      <c r="S3403" s="113">
        <v>0</v>
      </c>
      <c r="T3403" s="114">
        <f>S3403*H3403</f>
        <v>0</v>
      </c>
      <c r="AR3403" s="115" t="s">
        <v>112</v>
      </c>
      <c r="AT3403" s="115" t="s">
        <v>5109</v>
      </c>
      <c r="AU3403" s="115" t="s">
        <v>66</v>
      </c>
      <c r="AY3403" s="13" t="s">
        <v>113</v>
      </c>
      <c r="BE3403" s="116">
        <f>IF(N3403="základní",J3403,0)</f>
        <v>4300</v>
      </c>
      <c r="BF3403" s="116">
        <f>IF(N3403="snížená",J3403,0)</f>
        <v>0</v>
      </c>
      <c r="BG3403" s="116">
        <f>IF(N3403="zákl. přenesená",J3403,0)</f>
        <v>0</v>
      </c>
      <c r="BH3403" s="116">
        <f>IF(N3403="sníž. přenesená",J3403,0)</f>
        <v>0</v>
      </c>
      <c r="BI3403" s="116">
        <f>IF(N3403="nulová",J3403,0)</f>
        <v>0</v>
      </c>
      <c r="BJ3403" s="13" t="s">
        <v>74</v>
      </c>
      <c r="BK3403" s="116">
        <f>ROUND(I3403*H3403,2)</f>
        <v>4300</v>
      </c>
      <c r="BL3403" s="13" t="s">
        <v>112</v>
      </c>
      <c r="BM3403" s="115" t="s">
        <v>7280</v>
      </c>
    </row>
    <row r="3404" spans="2:65" s="1" customFormat="1" ht="11.25">
      <c r="B3404" s="25"/>
      <c r="D3404" s="117" t="s">
        <v>114</v>
      </c>
      <c r="F3404" s="118" t="s">
        <v>7279</v>
      </c>
      <c r="L3404" s="25"/>
      <c r="M3404" s="119"/>
      <c r="T3404" s="46"/>
      <c r="AT3404" s="13" t="s">
        <v>114</v>
      </c>
      <c r="AU3404" s="13" t="s">
        <v>66</v>
      </c>
    </row>
    <row r="3405" spans="2:65" s="1" customFormat="1" ht="16.5" customHeight="1">
      <c r="B3405" s="104"/>
      <c r="C3405" s="120" t="s">
        <v>7281</v>
      </c>
      <c r="D3405" s="120" t="s">
        <v>5109</v>
      </c>
      <c r="E3405" s="121" t="s">
        <v>7282</v>
      </c>
      <c r="F3405" s="122" t="s">
        <v>7283</v>
      </c>
      <c r="G3405" s="123" t="s">
        <v>110</v>
      </c>
      <c r="H3405" s="124">
        <v>2</v>
      </c>
      <c r="I3405" s="125">
        <v>660</v>
      </c>
      <c r="J3405" s="125">
        <f>ROUND(I3405*H3405,2)</f>
        <v>1320</v>
      </c>
      <c r="K3405" s="122" t="s">
        <v>111</v>
      </c>
      <c r="L3405" s="126"/>
      <c r="M3405" s="127" t="s">
        <v>3</v>
      </c>
      <c r="N3405" s="128" t="s">
        <v>37</v>
      </c>
      <c r="O3405" s="113">
        <v>0</v>
      </c>
      <c r="P3405" s="113">
        <f>O3405*H3405</f>
        <v>0</v>
      </c>
      <c r="Q3405" s="113">
        <v>0</v>
      </c>
      <c r="R3405" s="113">
        <f>Q3405*H3405</f>
        <v>0</v>
      </c>
      <c r="S3405" s="113">
        <v>0</v>
      </c>
      <c r="T3405" s="114">
        <f>S3405*H3405</f>
        <v>0</v>
      </c>
      <c r="AR3405" s="115" t="s">
        <v>112</v>
      </c>
      <c r="AT3405" s="115" t="s">
        <v>5109</v>
      </c>
      <c r="AU3405" s="115" t="s">
        <v>66</v>
      </c>
      <c r="AY3405" s="13" t="s">
        <v>113</v>
      </c>
      <c r="BE3405" s="116">
        <f>IF(N3405="základní",J3405,0)</f>
        <v>1320</v>
      </c>
      <c r="BF3405" s="116">
        <f>IF(N3405="snížená",J3405,0)</f>
        <v>0</v>
      </c>
      <c r="BG3405" s="116">
        <f>IF(N3405="zákl. přenesená",J3405,0)</f>
        <v>0</v>
      </c>
      <c r="BH3405" s="116">
        <f>IF(N3405="sníž. přenesená",J3405,0)</f>
        <v>0</v>
      </c>
      <c r="BI3405" s="116">
        <f>IF(N3405="nulová",J3405,0)</f>
        <v>0</v>
      </c>
      <c r="BJ3405" s="13" t="s">
        <v>74</v>
      </c>
      <c r="BK3405" s="116">
        <f>ROUND(I3405*H3405,2)</f>
        <v>1320</v>
      </c>
      <c r="BL3405" s="13" t="s">
        <v>112</v>
      </c>
      <c r="BM3405" s="115" t="s">
        <v>7284</v>
      </c>
    </row>
    <row r="3406" spans="2:65" s="1" customFormat="1" ht="11.25">
      <c r="B3406" s="25"/>
      <c r="D3406" s="117" t="s">
        <v>114</v>
      </c>
      <c r="F3406" s="118" t="s">
        <v>7283</v>
      </c>
      <c r="L3406" s="25"/>
      <c r="M3406" s="119"/>
      <c r="T3406" s="46"/>
      <c r="AT3406" s="13" t="s">
        <v>114</v>
      </c>
      <c r="AU3406" s="13" t="s">
        <v>66</v>
      </c>
    </row>
    <row r="3407" spans="2:65" s="1" customFormat="1" ht="16.5" customHeight="1">
      <c r="B3407" s="104"/>
      <c r="C3407" s="120" t="s">
        <v>3855</v>
      </c>
      <c r="D3407" s="120" t="s">
        <v>5109</v>
      </c>
      <c r="E3407" s="121" t="s">
        <v>7285</v>
      </c>
      <c r="F3407" s="122" t="s">
        <v>7286</v>
      </c>
      <c r="G3407" s="123" t="s">
        <v>6240</v>
      </c>
      <c r="H3407" s="124">
        <v>60</v>
      </c>
      <c r="I3407" s="125">
        <v>2190</v>
      </c>
      <c r="J3407" s="125">
        <f>ROUND(I3407*H3407,2)</f>
        <v>131400</v>
      </c>
      <c r="K3407" s="122" t="s">
        <v>111</v>
      </c>
      <c r="L3407" s="126"/>
      <c r="M3407" s="127" t="s">
        <v>3</v>
      </c>
      <c r="N3407" s="128" t="s">
        <v>37</v>
      </c>
      <c r="O3407" s="113">
        <v>0</v>
      </c>
      <c r="P3407" s="113">
        <f>O3407*H3407</f>
        <v>0</v>
      </c>
      <c r="Q3407" s="113">
        <v>0</v>
      </c>
      <c r="R3407" s="113">
        <f>Q3407*H3407</f>
        <v>0</v>
      </c>
      <c r="S3407" s="113">
        <v>0</v>
      </c>
      <c r="T3407" s="114">
        <f>S3407*H3407</f>
        <v>0</v>
      </c>
      <c r="AR3407" s="115" t="s">
        <v>112</v>
      </c>
      <c r="AT3407" s="115" t="s">
        <v>5109</v>
      </c>
      <c r="AU3407" s="115" t="s">
        <v>66</v>
      </c>
      <c r="AY3407" s="13" t="s">
        <v>113</v>
      </c>
      <c r="BE3407" s="116">
        <f>IF(N3407="základní",J3407,0)</f>
        <v>131400</v>
      </c>
      <c r="BF3407" s="116">
        <f>IF(N3407="snížená",J3407,0)</f>
        <v>0</v>
      </c>
      <c r="BG3407" s="116">
        <f>IF(N3407="zákl. přenesená",J3407,0)</f>
        <v>0</v>
      </c>
      <c r="BH3407" s="116">
        <f>IF(N3407="sníž. přenesená",J3407,0)</f>
        <v>0</v>
      </c>
      <c r="BI3407" s="116">
        <f>IF(N3407="nulová",J3407,0)</f>
        <v>0</v>
      </c>
      <c r="BJ3407" s="13" t="s">
        <v>74</v>
      </c>
      <c r="BK3407" s="116">
        <f>ROUND(I3407*H3407,2)</f>
        <v>131400</v>
      </c>
      <c r="BL3407" s="13" t="s">
        <v>112</v>
      </c>
      <c r="BM3407" s="115" t="s">
        <v>7287</v>
      </c>
    </row>
    <row r="3408" spans="2:65" s="1" customFormat="1" ht="11.25">
      <c r="B3408" s="25"/>
      <c r="D3408" s="117" t="s">
        <v>114</v>
      </c>
      <c r="F3408" s="118" t="s">
        <v>7286</v>
      </c>
      <c r="L3408" s="25"/>
      <c r="M3408" s="119"/>
      <c r="T3408" s="46"/>
      <c r="AT3408" s="13" t="s">
        <v>114</v>
      </c>
      <c r="AU3408" s="13" t="s">
        <v>66</v>
      </c>
    </row>
    <row r="3409" spans="2:65" s="1" customFormat="1" ht="16.5" customHeight="1">
      <c r="B3409" s="104"/>
      <c r="C3409" s="120" t="s">
        <v>7288</v>
      </c>
      <c r="D3409" s="120" t="s">
        <v>5109</v>
      </c>
      <c r="E3409" s="121" t="s">
        <v>7289</v>
      </c>
      <c r="F3409" s="122" t="s">
        <v>7290</v>
      </c>
      <c r="G3409" s="123" t="s">
        <v>6240</v>
      </c>
      <c r="H3409" s="124">
        <v>60</v>
      </c>
      <c r="I3409" s="125">
        <v>2180</v>
      </c>
      <c r="J3409" s="125">
        <f>ROUND(I3409*H3409,2)</f>
        <v>130800</v>
      </c>
      <c r="K3409" s="122" t="s">
        <v>111</v>
      </c>
      <c r="L3409" s="126"/>
      <c r="M3409" s="127" t="s">
        <v>3</v>
      </c>
      <c r="N3409" s="128" t="s">
        <v>37</v>
      </c>
      <c r="O3409" s="113">
        <v>0</v>
      </c>
      <c r="P3409" s="113">
        <f>O3409*H3409</f>
        <v>0</v>
      </c>
      <c r="Q3409" s="113">
        <v>0</v>
      </c>
      <c r="R3409" s="113">
        <f>Q3409*H3409</f>
        <v>0</v>
      </c>
      <c r="S3409" s="113">
        <v>0</v>
      </c>
      <c r="T3409" s="114">
        <f>S3409*H3409</f>
        <v>0</v>
      </c>
      <c r="AR3409" s="115" t="s">
        <v>112</v>
      </c>
      <c r="AT3409" s="115" t="s">
        <v>5109</v>
      </c>
      <c r="AU3409" s="115" t="s">
        <v>66</v>
      </c>
      <c r="AY3409" s="13" t="s">
        <v>113</v>
      </c>
      <c r="BE3409" s="116">
        <f>IF(N3409="základní",J3409,0)</f>
        <v>130800</v>
      </c>
      <c r="BF3409" s="116">
        <f>IF(N3409="snížená",J3409,0)</f>
        <v>0</v>
      </c>
      <c r="BG3409" s="116">
        <f>IF(N3409="zákl. přenesená",J3409,0)</f>
        <v>0</v>
      </c>
      <c r="BH3409" s="116">
        <f>IF(N3409="sníž. přenesená",J3409,0)</f>
        <v>0</v>
      </c>
      <c r="BI3409" s="116">
        <f>IF(N3409="nulová",J3409,0)</f>
        <v>0</v>
      </c>
      <c r="BJ3409" s="13" t="s">
        <v>74</v>
      </c>
      <c r="BK3409" s="116">
        <f>ROUND(I3409*H3409,2)</f>
        <v>130800</v>
      </c>
      <c r="BL3409" s="13" t="s">
        <v>112</v>
      </c>
      <c r="BM3409" s="115" t="s">
        <v>7291</v>
      </c>
    </row>
    <row r="3410" spans="2:65" s="1" customFormat="1" ht="11.25">
      <c r="B3410" s="25"/>
      <c r="D3410" s="117" t="s">
        <v>114</v>
      </c>
      <c r="F3410" s="118" t="s">
        <v>7290</v>
      </c>
      <c r="L3410" s="25"/>
      <c r="M3410" s="119"/>
      <c r="T3410" s="46"/>
      <c r="AT3410" s="13" t="s">
        <v>114</v>
      </c>
      <c r="AU3410" s="13" t="s">
        <v>66</v>
      </c>
    </row>
    <row r="3411" spans="2:65" s="1" customFormat="1" ht="16.5" customHeight="1">
      <c r="B3411" s="104"/>
      <c r="C3411" s="120" t="s">
        <v>3860</v>
      </c>
      <c r="D3411" s="120" t="s">
        <v>5109</v>
      </c>
      <c r="E3411" s="121" t="s">
        <v>7292</v>
      </c>
      <c r="F3411" s="122" t="s">
        <v>7293</v>
      </c>
      <c r="G3411" s="123" t="s">
        <v>6240</v>
      </c>
      <c r="H3411" s="124">
        <v>60</v>
      </c>
      <c r="I3411" s="125">
        <v>1780</v>
      </c>
      <c r="J3411" s="125">
        <f>ROUND(I3411*H3411,2)</f>
        <v>106800</v>
      </c>
      <c r="K3411" s="122" t="s">
        <v>111</v>
      </c>
      <c r="L3411" s="126"/>
      <c r="M3411" s="127" t="s">
        <v>3</v>
      </c>
      <c r="N3411" s="128" t="s">
        <v>37</v>
      </c>
      <c r="O3411" s="113">
        <v>0</v>
      </c>
      <c r="P3411" s="113">
        <f>O3411*H3411</f>
        <v>0</v>
      </c>
      <c r="Q3411" s="113">
        <v>0</v>
      </c>
      <c r="R3411" s="113">
        <f>Q3411*H3411</f>
        <v>0</v>
      </c>
      <c r="S3411" s="113">
        <v>0</v>
      </c>
      <c r="T3411" s="114">
        <f>S3411*H3411</f>
        <v>0</v>
      </c>
      <c r="AR3411" s="115" t="s">
        <v>112</v>
      </c>
      <c r="AT3411" s="115" t="s">
        <v>5109</v>
      </c>
      <c r="AU3411" s="115" t="s">
        <v>66</v>
      </c>
      <c r="AY3411" s="13" t="s">
        <v>113</v>
      </c>
      <c r="BE3411" s="116">
        <f>IF(N3411="základní",J3411,0)</f>
        <v>106800</v>
      </c>
      <c r="BF3411" s="116">
        <f>IF(N3411="snížená",J3411,0)</f>
        <v>0</v>
      </c>
      <c r="BG3411" s="116">
        <f>IF(N3411="zákl. přenesená",J3411,0)</f>
        <v>0</v>
      </c>
      <c r="BH3411" s="116">
        <f>IF(N3411="sníž. přenesená",J3411,0)</f>
        <v>0</v>
      </c>
      <c r="BI3411" s="116">
        <f>IF(N3411="nulová",J3411,0)</f>
        <v>0</v>
      </c>
      <c r="BJ3411" s="13" t="s">
        <v>74</v>
      </c>
      <c r="BK3411" s="116">
        <f>ROUND(I3411*H3411,2)</f>
        <v>106800</v>
      </c>
      <c r="BL3411" s="13" t="s">
        <v>112</v>
      </c>
      <c r="BM3411" s="115" t="s">
        <v>7294</v>
      </c>
    </row>
    <row r="3412" spans="2:65" s="1" customFormat="1" ht="11.25">
      <c r="B3412" s="25"/>
      <c r="D3412" s="117" t="s">
        <v>114</v>
      </c>
      <c r="F3412" s="118" t="s">
        <v>7293</v>
      </c>
      <c r="L3412" s="25"/>
      <c r="M3412" s="119"/>
      <c r="T3412" s="46"/>
      <c r="AT3412" s="13" t="s">
        <v>114</v>
      </c>
      <c r="AU3412" s="13" t="s">
        <v>66</v>
      </c>
    </row>
    <row r="3413" spans="2:65" s="1" customFormat="1" ht="16.5" customHeight="1">
      <c r="B3413" s="104"/>
      <c r="C3413" s="120" t="s">
        <v>7295</v>
      </c>
      <c r="D3413" s="120" t="s">
        <v>5109</v>
      </c>
      <c r="E3413" s="121" t="s">
        <v>7296</v>
      </c>
      <c r="F3413" s="122" t="s">
        <v>7297</v>
      </c>
      <c r="G3413" s="123" t="s">
        <v>6240</v>
      </c>
      <c r="H3413" s="124">
        <v>5</v>
      </c>
      <c r="I3413" s="125">
        <v>1730</v>
      </c>
      <c r="J3413" s="125">
        <f>ROUND(I3413*H3413,2)</f>
        <v>8650</v>
      </c>
      <c r="K3413" s="122" t="s">
        <v>111</v>
      </c>
      <c r="L3413" s="126"/>
      <c r="M3413" s="127" t="s">
        <v>3</v>
      </c>
      <c r="N3413" s="128" t="s">
        <v>37</v>
      </c>
      <c r="O3413" s="113">
        <v>0</v>
      </c>
      <c r="P3413" s="113">
        <f>O3413*H3413</f>
        <v>0</v>
      </c>
      <c r="Q3413" s="113">
        <v>0</v>
      </c>
      <c r="R3413" s="113">
        <f>Q3413*H3413</f>
        <v>0</v>
      </c>
      <c r="S3413" s="113">
        <v>0</v>
      </c>
      <c r="T3413" s="114">
        <f>S3413*H3413</f>
        <v>0</v>
      </c>
      <c r="AR3413" s="115" t="s">
        <v>112</v>
      </c>
      <c r="AT3413" s="115" t="s">
        <v>5109</v>
      </c>
      <c r="AU3413" s="115" t="s">
        <v>66</v>
      </c>
      <c r="AY3413" s="13" t="s">
        <v>113</v>
      </c>
      <c r="BE3413" s="116">
        <f>IF(N3413="základní",J3413,0)</f>
        <v>8650</v>
      </c>
      <c r="BF3413" s="116">
        <f>IF(N3413="snížená",J3413,0)</f>
        <v>0</v>
      </c>
      <c r="BG3413" s="116">
        <f>IF(N3413="zákl. přenesená",J3413,0)</f>
        <v>0</v>
      </c>
      <c r="BH3413" s="116">
        <f>IF(N3413="sníž. přenesená",J3413,0)</f>
        <v>0</v>
      </c>
      <c r="BI3413" s="116">
        <f>IF(N3413="nulová",J3413,0)</f>
        <v>0</v>
      </c>
      <c r="BJ3413" s="13" t="s">
        <v>74</v>
      </c>
      <c r="BK3413" s="116">
        <f>ROUND(I3413*H3413,2)</f>
        <v>8650</v>
      </c>
      <c r="BL3413" s="13" t="s">
        <v>112</v>
      </c>
      <c r="BM3413" s="115" t="s">
        <v>7298</v>
      </c>
    </row>
    <row r="3414" spans="2:65" s="1" customFormat="1" ht="11.25">
      <c r="B3414" s="25"/>
      <c r="D3414" s="117" t="s">
        <v>114</v>
      </c>
      <c r="F3414" s="118" t="s">
        <v>7297</v>
      </c>
      <c r="L3414" s="25"/>
      <c r="M3414" s="119"/>
      <c r="T3414" s="46"/>
      <c r="AT3414" s="13" t="s">
        <v>114</v>
      </c>
      <c r="AU3414" s="13" t="s">
        <v>66</v>
      </c>
    </row>
    <row r="3415" spans="2:65" s="1" customFormat="1" ht="16.5" customHeight="1">
      <c r="B3415" s="104"/>
      <c r="C3415" s="120" t="s">
        <v>3864</v>
      </c>
      <c r="D3415" s="120" t="s">
        <v>5109</v>
      </c>
      <c r="E3415" s="121" t="s">
        <v>7299</v>
      </c>
      <c r="F3415" s="122" t="s">
        <v>7300</v>
      </c>
      <c r="G3415" s="123" t="s">
        <v>6240</v>
      </c>
      <c r="H3415" s="124">
        <v>60</v>
      </c>
      <c r="I3415" s="125">
        <v>1770</v>
      </c>
      <c r="J3415" s="125">
        <f>ROUND(I3415*H3415,2)</f>
        <v>106200</v>
      </c>
      <c r="K3415" s="122" t="s">
        <v>111</v>
      </c>
      <c r="L3415" s="126"/>
      <c r="M3415" s="127" t="s">
        <v>3</v>
      </c>
      <c r="N3415" s="128" t="s">
        <v>37</v>
      </c>
      <c r="O3415" s="113">
        <v>0</v>
      </c>
      <c r="P3415" s="113">
        <f>O3415*H3415</f>
        <v>0</v>
      </c>
      <c r="Q3415" s="113">
        <v>0</v>
      </c>
      <c r="R3415" s="113">
        <f>Q3415*H3415</f>
        <v>0</v>
      </c>
      <c r="S3415" s="113">
        <v>0</v>
      </c>
      <c r="T3415" s="114">
        <f>S3415*H3415</f>
        <v>0</v>
      </c>
      <c r="AR3415" s="115" t="s">
        <v>112</v>
      </c>
      <c r="AT3415" s="115" t="s">
        <v>5109</v>
      </c>
      <c r="AU3415" s="115" t="s">
        <v>66</v>
      </c>
      <c r="AY3415" s="13" t="s">
        <v>113</v>
      </c>
      <c r="BE3415" s="116">
        <f>IF(N3415="základní",J3415,0)</f>
        <v>106200</v>
      </c>
      <c r="BF3415" s="116">
        <f>IF(N3415="snížená",J3415,0)</f>
        <v>0</v>
      </c>
      <c r="BG3415" s="116">
        <f>IF(N3415="zákl. přenesená",J3415,0)</f>
        <v>0</v>
      </c>
      <c r="BH3415" s="116">
        <f>IF(N3415="sníž. přenesená",J3415,0)</f>
        <v>0</v>
      </c>
      <c r="BI3415" s="116">
        <f>IF(N3415="nulová",J3415,0)</f>
        <v>0</v>
      </c>
      <c r="BJ3415" s="13" t="s">
        <v>74</v>
      </c>
      <c r="BK3415" s="116">
        <f>ROUND(I3415*H3415,2)</f>
        <v>106200</v>
      </c>
      <c r="BL3415" s="13" t="s">
        <v>112</v>
      </c>
      <c r="BM3415" s="115" t="s">
        <v>7301</v>
      </c>
    </row>
    <row r="3416" spans="2:65" s="1" customFormat="1" ht="11.25">
      <c r="B3416" s="25"/>
      <c r="D3416" s="117" t="s">
        <v>114</v>
      </c>
      <c r="F3416" s="118" t="s">
        <v>7300</v>
      </c>
      <c r="L3416" s="25"/>
      <c r="M3416" s="119"/>
      <c r="T3416" s="46"/>
      <c r="AT3416" s="13" t="s">
        <v>114</v>
      </c>
      <c r="AU3416" s="13" t="s">
        <v>66</v>
      </c>
    </row>
    <row r="3417" spans="2:65" s="1" customFormat="1" ht="16.5" customHeight="1">
      <c r="B3417" s="104"/>
      <c r="C3417" s="120" t="s">
        <v>7302</v>
      </c>
      <c r="D3417" s="120" t="s">
        <v>5109</v>
      </c>
      <c r="E3417" s="121" t="s">
        <v>7303</v>
      </c>
      <c r="F3417" s="122" t="s">
        <v>7304</v>
      </c>
      <c r="G3417" s="123" t="s">
        <v>6240</v>
      </c>
      <c r="H3417" s="124">
        <v>60</v>
      </c>
      <c r="I3417" s="125">
        <v>1680</v>
      </c>
      <c r="J3417" s="125">
        <f>ROUND(I3417*H3417,2)</f>
        <v>100800</v>
      </c>
      <c r="K3417" s="122" t="s">
        <v>111</v>
      </c>
      <c r="L3417" s="126"/>
      <c r="M3417" s="127" t="s">
        <v>3</v>
      </c>
      <c r="N3417" s="128" t="s">
        <v>37</v>
      </c>
      <c r="O3417" s="113">
        <v>0</v>
      </c>
      <c r="P3417" s="113">
        <f>O3417*H3417</f>
        <v>0</v>
      </c>
      <c r="Q3417" s="113">
        <v>0</v>
      </c>
      <c r="R3417" s="113">
        <f>Q3417*H3417</f>
        <v>0</v>
      </c>
      <c r="S3417" s="113">
        <v>0</v>
      </c>
      <c r="T3417" s="114">
        <f>S3417*H3417</f>
        <v>0</v>
      </c>
      <c r="AR3417" s="115" t="s">
        <v>112</v>
      </c>
      <c r="AT3417" s="115" t="s">
        <v>5109</v>
      </c>
      <c r="AU3417" s="115" t="s">
        <v>66</v>
      </c>
      <c r="AY3417" s="13" t="s">
        <v>113</v>
      </c>
      <c r="BE3417" s="116">
        <f>IF(N3417="základní",J3417,0)</f>
        <v>100800</v>
      </c>
      <c r="BF3417" s="116">
        <f>IF(N3417="snížená",J3417,0)</f>
        <v>0</v>
      </c>
      <c r="BG3417" s="116">
        <f>IF(N3417="zákl. přenesená",J3417,0)</f>
        <v>0</v>
      </c>
      <c r="BH3417" s="116">
        <f>IF(N3417="sníž. přenesená",J3417,0)</f>
        <v>0</v>
      </c>
      <c r="BI3417" s="116">
        <f>IF(N3417="nulová",J3417,0)</f>
        <v>0</v>
      </c>
      <c r="BJ3417" s="13" t="s">
        <v>74</v>
      </c>
      <c r="BK3417" s="116">
        <f>ROUND(I3417*H3417,2)</f>
        <v>100800</v>
      </c>
      <c r="BL3417" s="13" t="s">
        <v>112</v>
      </c>
      <c r="BM3417" s="115" t="s">
        <v>7305</v>
      </c>
    </row>
    <row r="3418" spans="2:65" s="1" customFormat="1" ht="11.25">
      <c r="B3418" s="25"/>
      <c r="D3418" s="117" t="s">
        <v>114</v>
      </c>
      <c r="F3418" s="118" t="s">
        <v>7304</v>
      </c>
      <c r="L3418" s="25"/>
      <c r="M3418" s="119"/>
      <c r="T3418" s="46"/>
      <c r="AT3418" s="13" t="s">
        <v>114</v>
      </c>
      <c r="AU3418" s="13" t="s">
        <v>66</v>
      </c>
    </row>
    <row r="3419" spans="2:65" s="1" customFormat="1" ht="16.5" customHeight="1">
      <c r="B3419" s="104"/>
      <c r="C3419" s="120" t="s">
        <v>3869</v>
      </c>
      <c r="D3419" s="120" t="s">
        <v>5109</v>
      </c>
      <c r="E3419" s="121" t="s">
        <v>7306</v>
      </c>
      <c r="F3419" s="122" t="s">
        <v>7307</v>
      </c>
      <c r="G3419" s="123" t="s">
        <v>6189</v>
      </c>
      <c r="H3419" s="124">
        <v>1</v>
      </c>
      <c r="I3419" s="125">
        <v>136</v>
      </c>
      <c r="J3419" s="125">
        <f>ROUND(I3419*H3419,2)</f>
        <v>136</v>
      </c>
      <c r="K3419" s="122" t="s">
        <v>111</v>
      </c>
      <c r="L3419" s="126"/>
      <c r="M3419" s="127" t="s">
        <v>3</v>
      </c>
      <c r="N3419" s="128" t="s">
        <v>37</v>
      </c>
      <c r="O3419" s="113">
        <v>0</v>
      </c>
      <c r="P3419" s="113">
        <f>O3419*H3419</f>
        <v>0</v>
      </c>
      <c r="Q3419" s="113">
        <v>0</v>
      </c>
      <c r="R3419" s="113">
        <f>Q3419*H3419</f>
        <v>0</v>
      </c>
      <c r="S3419" s="113">
        <v>0</v>
      </c>
      <c r="T3419" s="114">
        <f>S3419*H3419</f>
        <v>0</v>
      </c>
      <c r="AR3419" s="115" t="s">
        <v>112</v>
      </c>
      <c r="AT3419" s="115" t="s">
        <v>5109</v>
      </c>
      <c r="AU3419" s="115" t="s">
        <v>66</v>
      </c>
      <c r="AY3419" s="13" t="s">
        <v>113</v>
      </c>
      <c r="BE3419" s="116">
        <f>IF(N3419="základní",J3419,0)</f>
        <v>136</v>
      </c>
      <c r="BF3419" s="116">
        <f>IF(N3419="snížená",J3419,0)</f>
        <v>0</v>
      </c>
      <c r="BG3419" s="116">
        <f>IF(N3419="zákl. přenesená",J3419,0)</f>
        <v>0</v>
      </c>
      <c r="BH3419" s="116">
        <f>IF(N3419="sníž. přenesená",J3419,0)</f>
        <v>0</v>
      </c>
      <c r="BI3419" s="116">
        <f>IF(N3419="nulová",J3419,0)</f>
        <v>0</v>
      </c>
      <c r="BJ3419" s="13" t="s">
        <v>74</v>
      </c>
      <c r="BK3419" s="116">
        <f>ROUND(I3419*H3419,2)</f>
        <v>136</v>
      </c>
      <c r="BL3419" s="13" t="s">
        <v>112</v>
      </c>
      <c r="BM3419" s="115" t="s">
        <v>7308</v>
      </c>
    </row>
    <row r="3420" spans="2:65" s="1" customFormat="1" ht="11.25">
      <c r="B3420" s="25"/>
      <c r="D3420" s="117" t="s">
        <v>114</v>
      </c>
      <c r="F3420" s="118" t="s">
        <v>7307</v>
      </c>
      <c r="L3420" s="25"/>
      <c r="M3420" s="119"/>
      <c r="T3420" s="46"/>
      <c r="AT3420" s="13" t="s">
        <v>114</v>
      </c>
      <c r="AU3420" s="13" t="s">
        <v>66</v>
      </c>
    </row>
    <row r="3421" spans="2:65" s="1" customFormat="1" ht="16.5" customHeight="1">
      <c r="B3421" s="104"/>
      <c r="C3421" s="120" t="s">
        <v>7309</v>
      </c>
      <c r="D3421" s="120" t="s">
        <v>5109</v>
      </c>
      <c r="E3421" s="121" t="s">
        <v>7310</v>
      </c>
      <c r="F3421" s="122" t="s">
        <v>7311</v>
      </c>
      <c r="G3421" s="123" t="s">
        <v>7312</v>
      </c>
      <c r="H3421" s="124">
        <v>1</v>
      </c>
      <c r="I3421" s="125">
        <v>200</v>
      </c>
      <c r="J3421" s="125">
        <f>ROUND(I3421*H3421,2)</f>
        <v>200</v>
      </c>
      <c r="K3421" s="122" t="s">
        <v>111</v>
      </c>
      <c r="L3421" s="126"/>
      <c r="M3421" s="127" t="s">
        <v>3</v>
      </c>
      <c r="N3421" s="128" t="s">
        <v>37</v>
      </c>
      <c r="O3421" s="113">
        <v>0</v>
      </c>
      <c r="P3421" s="113">
        <f>O3421*H3421</f>
        <v>0</v>
      </c>
      <c r="Q3421" s="113">
        <v>0</v>
      </c>
      <c r="R3421" s="113">
        <f>Q3421*H3421</f>
        <v>0</v>
      </c>
      <c r="S3421" s="113">
        <v>0</v>
      </c>
      <c r="T3421" s="114">
        <f>S3421*H3421</f>
        <v>0</v>
      </c>
      <c r="AR3421" s="115" t="s">
        <v>112</v>
      </c>
      <c r="AT3421" s="115" t="s">
        <v>5109</v>
      </c>
      <c r="AU3421" s="115" t="s">
        <v>66</v>
      </c>
      <c r="AY3421" s="13" t="s">
        <v>113</v>
      </c>
      <c r="BE3421" s="116">
        <f>IF(N3421="základní",J3421,0)</f>
        <v>200</v>
      </c>
      <c r="BF3421" s="116">
        <f>IF(N3421="snížená",J3421,0)</f>
        <v>0</v>
      </c>
      <c r="BG3421" s="116">
        <f>IF(N3421="zákl. přenesená",J3421,0)</f>
        <v>0</v>
      </c>
      <c r="BH3421" s="116">
        <f>IF(N3421="sníž. přenesená",J3421,0)</f>
        <v>0</v>
      </c>
      <c r="BI3421" s="116">
        <f>IF(N3421="nulová",J3421,0)</f>
        <v>0</v>
      </c>
      <c r="BJ3421" s="13" t="s">
        <v>74</v>
      </c>
      <c r="BK3421" s="116">
        <f>ROUND(I3421*H3421,2)</f>
        <v>200</v>
      </c>
      <c r="BL3421" s="13" t="s">
        <v>112</v>
      </c>
      <c r="BM3421" s="115" t="s">
        <v>7313</v>
      </c>
    </row>
    <row r="3422" spans="2:65" s="1" customFormat="1" ht="11.25">
      <c r="B3422" s="25"/>
      <c r="D3422" s="117" t="s">
        <v>114</v>
      </c>
      <c r="F3422" s="118" t="s">
        <v>7311</v>
      </c>
      <c r="L3422" s="25"/>
      <c r="M3422" s="119"/>
      <c r="T3422" s="46"/>
      <c r="AT3422" s="13" t="s">
        <v>114</v>
      </c>
      <c r="AU3422" s="13" t="s">
        <v>66</v>
      </c>
    </row>
    <row r="3423" spans="2:65" s="1" customFormat="1" ht="16.5" customHeight="1">
      <c r="B3423" s="104"/>
      <c r="C3423" s="120" t="s">
        <v>3873</v>
      </c>
      <c r="D3423" s="120" t="s">
        <v>5109</v>
      </c>
      <c r="E3423" s="121" t="s">
        <v>7314</v>
      </c>
      <c r="F3423" s="122" t="s">
        <v>7315</v>
      </c>
      <c r="G3423" s="123" t="s">
        <v>124</v>
      </c>
      <c r="H3423" s="124">
        <v>2</v>
      </c>
      <c r="I3423" s="125">
        <v>179</v>
      </c>
      <c r="J3423" s="125">
        <f>ROUND(I3423*H3423,2)</f>
        <v>358</v>
      </c>
      <c r="K3423" s="122" t="s">
        <v>111</v>
      </c>
      <c r="L3423" s="126"/>
      <c r="M3423" s="127" t="s">
        <v>3</v>
      </c>
      <c r="N3423" s="128" t="s">
        <v>37</v>
      </c>
      <c r="O3423" s="113">
        <v>0</v>
      </c>
      <c r="P3423" s="113">
        <f>O3423*H3423</f>
        <v>0</v>
      </c>
      <c r="Q3423" s="113">
        <v>0</v>
      </c>
      <c r="R3423" s="113">
        <f>Q3423*H3423</f>
        <v>0</v>
      </c>
      <c r="S3423" s="113">
        <v>0</v>
      </c>
      <c r="T3423" s="114">
        <f>S3423*H3423</f>
        <v>0</v>
      </c>
      <c r="AR3423" s="115" t="s">
        <v>112</v>
      </c>
      <c r="AT3423" s="115" t="s">
        <v>5109</v>
      </c>
      <c r="AU3423" s="115" t="s">
        <v>66</v>
      </c>
      <c r="AY3423" s="13" t="s">
        <v>113</v>
      </c>
      <c r="BE3423" s="116">
        <f>IF(N3423="základní",J3423,0)</f>
        <v>358</v>
      </c>
      <c r="BF3423" s="116">
        <f>IF(N3423="snížená",J3423,0)</f>
        <v>0</v>
      </c>
      <c r="BG3423" s="116">
        <f>IF(N3423="zákl. přenesená",J3423,0)</f>
        <v>0</v>
      </c>
      <c r="BH3423" s="116">
        <f>IF(N3423="sníž. přenesená",J3423,0)</f>
        <v>0</v>
      </c>
      <c r="BI3423" s="116">
        <f>IF(N3423="nulová",J3423,0)</f>
        <v>0</v>
      </c>
      <c r="BJ3423" s="13" t="s">
        <v>74</v>
      </c>
      <c r="BK3423" s="116">
        <f>ROUND(I3423*H3423,2)</f>
        <v>358</v>
      </c>
      <c r="BL3423" s="13" t="s">
        <v>112</v>
      </c>
      <c r="BM3423" s="115" t="s">
        <v>7316</v>
      </c>
    </row>
    <row r="3424" spans="2:65" s="1" customFormat="1" ht="11.25">
      <c r="B3424" s="25"/>
      <c r="D3424" s="117" t="s">
        <v>114</v>
      </c>
      <c r="F3424" s="118" t="s">
        <v>7315</v>
      </c>
      <c r="L3424" s="25"/>
      <c r="M3424" s="119"/>
      <c r="T3424" s="46"/>
      <c r="AT3424" s="13" t="s">
        <v>114</v>
      </c>
      <c r="AU3424" s="13" t="s">
        <v>66</v>
      </c>
    </row>
    <row r="3425" spans="2:65" s="1" customFormat="1" ht="16.5" customHeight="1">
      <c r="B3425" s="104"/>
      <c r="C3425" s="120" t="s">
        <v>7317</v>
      </c>
      <c r="D3425" s="120" t="s">
        <v>5109</v>
      </c>
      <c r="E3425" s="121" t="s">
        <v>7318</v>
      </c>
      <c r="F3425" s="122" t="s">
        <v>7319</v>
      </c>
      <c r="G3425" s="123" t="s">
        <v>110</v>
      </c>
      <c r="H3425" s="124">
        <v>2</v>
      </c>
      <c r="I3425" s="125">
        <v>7910</v>
      </c>
      <c r="J3425" s="125">
        <f>ROUND(I3425*H3425,2)</f>
        <v>15820</v>
      </c>
      <c r="K3425" s="122" t="s">
        <v>111</v>
      </c>
      <c r="L3425" s="126"/>
      <c r="M3425" s="127" t="s">
        <v>3</v>
      </c>
      <c r="N3425" s="128" t="s">
        <v>37</v>
      </c>
      <c r="O3425" s="113">
        <v>0</v>
      </c>
      <c r="P3425" s="113">
        <f>O3425*H3425</f>
        <v>0</v>
      </c>
      <c r="Q3425" s="113">
        <v>0</v>
      </c>
      <c r="R3425" s="113">
        <f>Q3425*H3425</f>
        <v>0</v>
      </c>
      <c r="S3425" s="113">
        <v>0</v>
      </c>
      <c r="T3425" s="114">
        <f>S3425*H3425</f>
        <v>0</v>
      </c>
      <c r="AR3425" s="115" t="s">
        <v>112</v>
      </c>
      <c r="AT3425" s="115" t="s">
        <v>5109</v>
      </c>
      <c r="AU3425" s="115" t="s">
        <v>66</v>
      </c>
      <c r="AY3425" s="13" t="s">
        <v>113</v>
      </c>
      <c r="BE3425" s="116">
        <f>IF(N3425="základní",J3425,0)</f>
        <v>15820</v>
      </c>
      <c r="BF3425" s="116">
        <f>IF(N3425="snížená",J3425,0)</f>
        <v>0</v>
      </c>
      <c r="BG3425" s="116">
        <f>IF(N3425="zákl. přenesená",J3425,0)</f>
        <v>0</v>
      </c>
      <c r="BH3425" s="116">
        <f>IF(N3425="sníž. přenesená",J3425,0)</f>
        <v>0</v>
      </c>
      <c r="BI3425" s="116">
        <f>IF(N3425="nulová",J3425,0)</f>
        <v>0</v>
      </c>
      <c r="BJ3425" s="13" t="s">
        <v>74</v>
      </c>
      <c r="BK3425" s="116">
        <f>ROUND(I3425*H3425,2)</f>
        <v>15820</v>
      </c>
      <c r="BL3425" s="13" t="s">
        <v>112</v>
      </c>
      <c r="BM3425" s="115" t="s">
        <v>7320</v>
      </c>
    </row>
    <row r="3426" spans="2:65" s="1" customFormat="1" ht="11.25">
      <c r="B3426" s="25"/>
      <c r="D3426" s="117" t="s">
        <v>114</v>
      </c>
      <c r="F3426" s="118" t="s">
        <v>7319</v>
      </c>
      <c r="L3426" s="25"/>
      <c r="M3426" s="119"/>
      <c r="T3426" s="46"/>
      <c r="AT3426" s="13" t="s">
        <v>114</v>
      </c>
      <c r="AU3426" s="13" t="s">
        <v>66</v>
      </c>
    </row>
    <row r="3427" spans="2:65" s="1" customFormat="1" ht="16.5" customHeight="1">
      <c r="B3427" s="104"/>
      <c r="C3427" s="120" t="s">
        <v>3878</v>
      </c>
      <c r="D3427" s="120" t="s">
        <v>5109</v>
      </c>
      <c r="E3427" s="121" t="s">
        <v>7321</v>
      </c>
      <c r="F3427" s="122" t="s">
        <v>7322</v>
      </c>
      <c r="G3427" s="123" t="s">
        <v>110</v>
      </c>
      <c r="H3427" s="124">
        <v>2</v>
      </c>
      <c r="I3427" s="125">
        <v>1470</v>
      </c>
      <c r="J3427" s="125">
        <f>ROUND(I3427*H3427,2)</f>
        <v>2940</v>
      </c>
      <c r="K3427" s="122" t="s">
        <v>111</v>
      </c>
      <c r="L3427" s="126"/>
      <c r="M3427" s="127" t="s">
        <v>3</v>
      </c>
      <c r="N3427" s="128" t="s">
        <v>37</v>
      </c>
      <c r="O3427" s="113">
        <v>0</v>
      </c>
      <c r="P3427" s="113">
        <f>O3427*H3427</f>
        <v>0</v>
      </c>
      <c r="Q3427" s="113">
        <v>0</v>
      </c>
      <c r="R3427" s="113">
        <f>Q3427*H3427</f>
        <v>0</v>
      </c>
      <c r="S3427" s="113">
        <v>0</v>
      </c>
      <c r="T3427" s="114">
        <f>S3427*H3427</f>
        <v>0</v>
      </c>
      <c r="AR3427" s="115" t="s">
        <v>112</v>
      </c>
      <c r="AT3427" s="115" t="s">
        <v>5109</v>
      </c>
      <c r="AU3427" s="115" t="s">
        <v>66</v>
      </c>
      <c r="AY3427" s="13" t="s">
        <v>113</v>
      </c>
      <c r="BE3427" s="116">
        <f>IF(N3427="základní",J3427,0)</f>
        <v>2940</v>
      </c>
      <c r="BF3427" s="116">
        <f>IF(N3427="snížená",J3427,0)</f>
        <v>0</v>
      </c>
      <c r="BG3427" s="116">
        <f>IF(N3427="zákl. přenesená",J3427,0)</f>
        <v>0</v>
      </c>
      <c r="BH3427" s="116">
        <f>IF(N3427="sníž. přenesená",J3427,0)</f>
        <v>0</v>
      </c>
      <c r="BI3427" s="116">
        <f>IF(N3427="nulová",J3427,0)</f>
        <v>0</v>
      </c>
      <c r="BJ3427" s="13" t="s">
        <v>74</v>
      </c>
      <c r="BK3427" s="116">
        <f>ROUND(I3427*H3427,2)</f>
        <v>2940</v>
      </c>
      <c r="BL3427" s="13" t="s">
        <v>112</v>
      </c>
      <c r="BM3427" s="115" t="s">
        <v>7323</v>
      </c>
    </row>
    <row r="3428" spans="2:65" s="1" customFormat="1" ht="11.25">
      <c r="B3428" s="25"/>
      <c r="D3428" s="117" t="s">
        <v>114</v>
      </c>
      <c r="F3428" s="118" t="s">
        <v>7322</v>
      </c>
      <c r="L3428" s="25"/>
      <c r="M3428" s="119"/>
      <c r="T3428" s="46"/>
      <c r="AT3428" s="13" t="s">
        <v>114</v>
      </c>
      <c r="AU3428" s="13" t="s">
        <v>66</v>
      </c>
    </row>
    <row r="3429" spans="2:65" s="1" customFormat="1" ht="16.5" customHeight="1">
      <c r="B3429" s="104"/>
      <c r="C3429" s="120" t="s">
        <v>7324</v>
      </c>
      <c r="D3429" s="120" t="s">
        <v>5109</v>
      </c>
      <c r="E3429" s="121" t="s">
        <v>7325</v>
      </c>
      <c r="F3429" s="122" t="s">
        <v>7326</v>
      </c>
      <c r="G3429" s="123" t="s">
        <v>124</v>
      </c>
      <c r="H3429" s="124">
        <v>2</v>
      </c>
      <c r="I3429" s="125">
        <v>562</v>
      </c>
      <c r="J3429" s="125">
        <f>ROUND(I3429*H3429,2)</f>
        <v>1124</v>
      </c>
      <c r="K3429" s="122" t="s">
        <v>111</v>
      </c>
      <c r="L3429" s="126"/>
      <c r="M3429" s="127" t="s">
        <v>3</v>
      </c>
      <c r="N3429" s="128" t="s">
        <v>37</v>
      </c>
      <c r="O3429" s="113">
        <v>0</v>
      </c>
      <c r="P3429" s="113">
        <f>O3429*H3429</f>
        <v>0</v>
      </c>
      <c r="Q3429" s="113">
        <v>4.1799999999999997E-3</v>
      </c>
      <c r="R3429" s="113">
        <f>Q3429*H3429</f>
        <v>8.3599999999999994E-3</v>
      </c>
      <c r="S3429" s="113">
        <v>0</v>
      </c>
      <c r="T3429" s="114">
        <f>S3429*H3429</f>
        <v>0</v>
      </c>
      <c r="AR3429" s="115" t="s">
        <v>112</v>
      </c>
      <c r="AT3429" s="115" t="s">
        <v>5109</v>
      </c>
      <c r="AU3429" s="115" t="s">
        <v>66</v>
      </c>
      <c r="AY3429" s="13" t="s">
        <v>113</v>
      </c>
      <c r="BE3429" s="116">
        <f>IF(N3429="základní",J3429,0)</f>
        <v>1124</v>
      </c>
      <c r="BF3429" s="116">
        <f>IF(N3429="snížená",J3429,0)</f>
        <v>0</v>
      </c>
      <c r="BG3429" s="116">
        <f>IF(N3429="zákl. přenesená",J3429,0)</f>
        <v>0</v>
      </c>
      <c r="BH3429" s="116">
        <f>IF(N3429="sníž. přenesená",J3429,0)</f>
        <v>0</v>
      </c>
      <c r="BI3429" s="116">
        <f>IF(N3429="nulová",J3429,0)</f>
        <v>0</v>
      </c>
      <c r="BJ3429" s="13" t="s">
        <v>74</v>
      </c>
      <c r="BK3429" s="116">
        <f>ROUND(I3429*H3429,2)</f>
        <v>1124</v>
      </c>
      <c r="BL3429" s="13" t="s">
        <v>112</v>
      </c>
      <c r="BM3429" s="115" t="s">
        <v>7327</v>
      </c>
    </row>
    <row r="3430" spans="2:65" s="1" customFormat="1" ht="11.25">
      <c r="B3430" s="25"/>
      <c r="D3430" s="117" t="s">
        <v>114</v>
      </c>
      <c r="F3430" s="118" t="s">
        <v>7326</v>
      </c>
      <c r="L3430" s="25"/>
      <c r="M3430" s="119"/>
      <c r="T3430" s="46"/>
      <c r="AT3430" s="13" t="s">
        <v>114</v>
      </c>
      <c r="AU3430" s="13" t="s">
        <v>66</v>
      </c>
    </row>
    <row r="3431" spans="2:65" s="1" customFormat="1" ht="16.5" customHeight="1">
      <c r="B3431" s="104"/>
      <c r="C3431" s="120" t="s">
        <v>3882</v>
      </c>
      <c r="D3431" s="120" t="s">
        <v>5109</v>
      </c>
      <c r="E3431" s="121" t="s">
        <v>7328</v>
      </c>
      <c r="F3431" s="122" t="s">
        <v>7329</v>
      </c>
      <c r="G3431" s="123" t="s">
        <v>110</v>
      </c>
      <c r="H3431" s="124">
        <v>2</v>
      </c>
      <c r="I3431" s="125">
        <v>90.9</v>
      </c>
      <c r="J3431" s="125">
        <f>ROUND(I3431*H3431,2)</f>
        <v>181.8</v>
      </c>
      <c r="K3431" s="122" t="s">
        <v>111</v>
      </c>
      <c r="L3431" s="126"/>
      <c r="M3431" s="127" t="s">
        <v>3</v>
      </c>
      <c r="N3431" s="128" t="s">
        <v>37</v>
      </c>
      <c r="O3431" s="113">
        <v>0</v>
      </c>
      <c r="P3431" s="113">
        <f>O3431*H3431</f>
        <v>0</v>
      </c>
      <c r="Q3431" s="113">
        <v>4.4999999999999998E-2</v>
      </c>
      <c r="R3431" s="113">
        <f>Q3431*H3431</f>
        <v>0.09</v>
      </c>
      <c r="S3431" s="113">
        <v>0</v>
      </c>
      <c r="T3431" s="114">
        <f>S3431*H3431</f>
        <v>0</v>
      </c>
      <c r="AR3431" s="115" t="s">
        <v>112</v>
      </c>
      <c r="AT3431" s="115" t="s">
        <v>5109</v>
      </c>
      <c r="AU3431" s="115" t="s">
        <v>66</v>
      </c>
      <c r="AY3431" s="13" t="s">
        <v>113</v>
      </c>
      <c r="BE3431" s="116">
        <f>IF(N3431="základní",J3431,0)</f>
        <v>181.8</v>
      </c>
      <c r="BF3431" s="116">
        <f>IF(N3431="snížená",J3431,0)</f>
        <v>0</v>
      </c>
      <c r="BG3431" s="116">
        <f>IF(N3431="zákl. přenesená",J3431,0)</f>
        <v>0</v>
      </c>
      <c r="BH3431" s="116">
        <f>IF(N3431="sníž. přenesená",J3431,0)</f>
        <v>0</v>
      </c>
      <c r="BI3431" s="116">
        <f>IF(N3431="nulová",J3431,0)</f>
        <v>0</v>
      </c>
      <c r="BJ3431" s="13" t="s">
        <v>74</v>
      </c>
      <c r="BK3431" s="116">
        <f>ROUND(I3431*H3431,2)</f>
        <v>181.8</v>
      </c>
      <c r="BL3431" s="13" t="s">
        <v>112</v>
      </c>
      <c r="BM3431" s="115" t="s">
        <v>7330</v>
      </c>
    </row>
    <row r="3432" spans="2:65" s="1" customFormat="1" ht="11.25">
      <c r="B3432" s="25"/>
      <c r="D3432" s="117" t="s">
        <v>114</v>
      </c>
      <c r="F3432" s="118" t="s">
        <v>7329</v>
      </c>
      <c r="L3432" s="25"/>
      <c r="M3432" s="119"/>
      <c r="T3432" s="46"/>
      <c r="AT3432" s="13" t="s">
        <v>114</v>
      </c>
      <c r="AU3432" s="13" t="s">
        <v>66</v>
      </c>
    </row>
    <row r="3433" spans="2:65" s="1" customFormat="1" ht="16.5" customHeight="1">
      <c r="B3433" s="104"/>
      <c r="C3433" s="120" t="s">
        <v>7331</v>
      </c>
      <c r="D3433" s="120" t="s">
        <v>5109</v>
      </c>
      <c r="E3433" s="121" t="s">
        <v>7332</v>
      </c>
      <c r="F3433" s="122" t="s">
        <v>7333</v>
      </c>
      <c r="G3433" s="123" t="s">
        <v>110</v>
      </c>
      <c r="H3433" s="124">
        <v>2</v>
      </c>
      <c r="I3433" s="125">
        <v>20800</v>
      </c>
      <c r="J3433" s="125">
        <f>ROUND(I3433*H3433,2)</f>
        <v>41600</v>
      </c>
      <c r="K3433" s="122" t="s">
        <v>111</v>
      </c>
      <c r="L3433" s="126"/>
      <c r="M3433" s="127" t="s">
        <v>3</v>
      </c>
      <c r="N3433" s="128" t="s">
        <v>37</v>
      </c>
      <c r="O3433" s="113">
        <v>0</v>
      </c>
      <c r="P3433" s="113">
        <f>O3433*H3433</f>
        <v>0</v>
      </c>
      <c r="Q3433" s="113">
        <v>1.125</v>
      </c>
      <c r="R3433" s="113">
        <f>Q3433*H3433</f>
        <v>2.25</v>
      </c>
      <c r="S3433" s="113">
        <v>0</v>
      </c>
      <c r="T3433" s="114">
        <f>S3433*H3433</f>
        <v>0</v>
      </c>
      <c r="AR3433" s="115" t="s">
        <v>112</v>
      </c>
      <c r="AT3433" s="115" t="s">
        <v>5109</v>
      </c>
      <c r="AU3433" s="115" t="s">
        <v>66</v>
      </c>
      <c r="AY3433" s="13" t="s">
        <v>113</v>
      </c>
      <c r="BE3433" s="116">
        <f>IF(N3433="základní",J3433,0)</f>
        <v>41600</v>
      </c>
      <c r="BF3433" s="116">
        <f>IF(N3433="snížená",J3433,0)</f>
        <v>0</v>
      </c>
      <c r="BG3433" s="116">
        <f>IF(N3433="zákl. přenesená",J3433,0)</f>
        <v>0</v>
      </c>
      <c r="BH3433" s="116">
        <f>IF(N3433="sníž. přenesená",J3433,0)</f>
        <v>0</v>
      </c>
      <c r="BI3433" s="116">
        <f>IF(N3433="nulová",J3433,0)</f>
        <v>0</v>
      </c>
      <c r="BJ3433" s="13" t="s">
        <v>74</v>
      </c>
      <c r="BK3433" s="116">
        <f>ROUND(I3433*H3433,2)</f>
        <v>41600</v>
      </c>
      <c r="BL3433" s="13" t="s">
        <v>112</v>
      </c>
      <c r="BM3433" s="115" t="s">
        <v>7334</v>
      </c>
    </row>
    <row r="3434" spans="2:65" s="1" customFormat="1" ht="11.25">
      <c r="B3434" s="25"/>
      <c r="D3434" s="117" t="s">
        <v>114</v>
      </c>
      <c r="F3434" s="118" t="s">
        <v>7333</v>
      </c>
      <c r="L3434" s="25"/>
      <c r="M3434" s="119"/>
      <c r="T3434" s="46"/>
      <c r="AT3434" s="13" t="s">
        <v>114</v>
      </c>
      <c r="AU3434" s="13" t="s">
        <v>66</v>
      </c>
    </row>
    <row r="3435" spans="2:65" s="1" customFormat="1" ht="16.5" customHeight="1">
      <c r="B3435" s="104"/>
      <c r="C3435" s="120" t="s">
        <v>3887</v>
      </c>
      <c r="D3435" s="120" t="s">
        <v>5109</v>
      </c>
      <c r="E3435" s="121" t="s">
        <v>7335</v>
      </c>
      <c r="F3435" s="122" t="s">
        <v>7336</v>
      </c>
      <c r="G3435" s="123" t="s">
        <v>110</v>
      </c>
      <c r="H3435" s="124">
        <v>2</v>
      </c>
      <c r="I3435" s="125">
        <v>23800</v>
      </c>
      <c r="J3435" s="125">
        <f>ROUND(I3435*H3435,2)</f>
        <v>47600</v>
      </c>
      <c r="K3435" s="122" t="s">
        <v>111</v>
      </c>
      <c r="L3435" s="126"/>
      <c r="M3435" s="127" t="s">
        <v>3</v>
      </c>
      <c r="N3435" s="128" t="s">
        <v>37</v>
      </c>
      <c r="O3435" s="113">
        <v>0</v>
      </c>
      <c r="P3435" s="113">
        <f>O3435*H3435</f>
        <v>0</v>
      </c>
      <c r="Q3435" s="113">
        <v>0.93100000000000005</v>
      </c>
      <c r="R3435" s="113">
        <f>Q3435*H3435</f>
        <v>1.8620000000000001</v>
      </c>
      <c r="S3435" s="113">
        <v>0</v>
      </c>
      <c r="T3435" s="114">
        <f>S3435*H3435</f>
        <v>0</v>
      </c>
      <c r="AR3435" s="115" t="s">
        <v>112</v>
      </c>
      <c r="AT3435" s="115" t="s">
        <v>5109</v>
      </c>
      <c r="AU3435" s="115" t="s">
        <v>66</v>
      </c>
      <c r="AY3435" s="13" t="s">
        <v>113</v>
      </c>
      <c r="BE3435" s="116">
        <f>IF(N3435="základní",J3435,0)</f>
        <v>47600</v>
      </c>
      <c r="BF3435" s="116">
        <f>IF(N3435="snížená",J3435,0)</f>
        <v>0</v>
      </c>
      <c r="BG3435" s="116">
        <f>IF(N3435="zákl. přenesená",J3435,0)</f>
        <v>0</v>
      </c>
      <c r="BH3435" s="116">
        <f>IF(N3435="sníž. přenesená",J3435,0)</f>
        <v>0</v>
      </c>
      <c r="BI3435" s="116">
        <f>IF(N3435="nulová",J3435,0)</f>
        <v>0</v>
      </c>
      <c r="BJ3435" s="13" t="s">
        <v>74</v>
      </c>
      <c r="BK3435" s="116">
        <f>ROUND(I3435*H3435,2)</f>
        <v>47600</v>
      </c>
      <c r="BL3435" s="13" t="s">
        <v>112</v>
      </c>
      <c r="BM3435" s="115" t="s">
        <v>7337</v>
      </c>
    </row>
    <row r="3436" spans="2:65" s="1" customFormat="1" ht="11.25">
      <c r="B3436" s="25"/>
      <c r="D3436" s="117" t="s">
        <v>114</v>
      </c>
      <c r="F3436" s="118" t="s">
        <v>7336</v>
      </c>
      <c r="L3436" s="25"/>
      <c r="M3436" s="119"/>
      <c r="T3436" s="46"/>
      <c r="AT3436" s="13" t="s">
        <v>114</v>
      </c>
      <c r="AU3436" s="13" t="s">
        <v>66</v>
      </c>
    </row>
    <row r="3437" spans="2:65" s="1" customFormat="1" ht="16.5" customHeight="1">
      <c r="B3437" s="104"/>
      <c r="C3437" s="120" t="s">
        <v>7338</v>
      </c>
      <c r="D3437" s="120" t="s">
        <v>5109</v>
      </c>
      <c r="E3437" s="121" t="s">
        <v>7339</v>
      </c>
      <c r="F3437" s="122" t="s">
        <v>7340</v>
      </c>
      <c r="G3437" s="123" t="s">
        <v>135</v>
      </c>
      <c r="H3437" s="124">
        <v>100</v>
      </c>
      <c r="I3437" s="125">
        <v>25.5</v>
      </c>
      <c r="J3437" s="125">
        <f>ROUND(I3437*H3437,2)</f>
        <v>2550</v>
      </c>
      <c r="K3437" s="122" t="s">
        <v>111</v>
      </c>
      <c r="L3437" s="126"/>
      <c r="M3437" s="127" t="s">
        <v>3</v>
      </c>
      <c r="N3437" s="128" t="s">
        <v>37</v>
      </c>
      <c r="O3437" s="113">
        <v>0</v>
      </c>
      <c r="P3437" s="113">
        <f>O3437*H3437</f>
        <v>0</v>
      </c>
      <c r="Q3437" s="113">
        <v>0</v>
      </c>
      <c r="R3437" s="113">
        <f>Q3437*H3437</f>
        <v>0</v>
      </c>
      <c r="S3437" s="113">
        <v>0</v>
      </c>
      <c r="T3437" s="114">
        <f>S3437*H3437</f>
        <v>0</v>
      </c>
      <c r="AR3437" s="115" t="s">
        <v>112</v>
      </c>
      <c r="AT3437" s="115" t="s">
        <v>5109</v>
      </c>
      <c r="AU3437" s="115" t="s">
        <v>66</v>
      </c>
      <c r="AY3437" s="13" t="s">
        <v>113</v>
      </c>
      <c r="BE3437" s="116">
        <f>IF(N3437="základní",J3437,0)</f>
        <v>2550</v>
      </c>
      <c r="BF3437" s="116">
        <f>IF(N3437="snížená",J3437,0)</f>
        <v>0</v>
      </c>
      <c r="BG3437" s="116">
        <f>IF(N3437="zákl. přenesená",J3437,0)</f>
        <v>0</v>
      </c>
      <c r="BH3437" s="116">
        <f>IF(N3437="sníž. přenesená",J3437,0)</f>
        <v>0</v>
      </c>
      <c r="BI3437" s="116">
        <f>IF(N3437="nulová",J3437,0)</f>
        <v>0</v>
      </c>
      <c r="BJ3437" s="13" t="s">
        <v>74</v>
      </c>
      <c r="BK3437" s="116">
        <f>ROUND(I3437*H3437,2)</f>
        <v>2550</v>
      </c>
      <c r="BL3437" s="13" t="s">
        <v>112</v>
      </c>
      <c r="BM3437" s="115" t="s">
        <v>7341</v>
      </c>
    </row>
    <row r="3438" spans="2:65" s="1" customFormat="1" ht="11.25">
      <c r="B3438" s="25"/>
      <c r="D3438" s="117" t="s">
        <v>114</v>
      </c>
      <c r="F3438" s="118" t="s">
        <v>7340</v>
      </c>
      <c r="L3438" s="25"/>
      <c r="M3438" s="119"/>
      <c r="T3438" s="46"/>
      <c r="AT3438" s="13" t="s">
        <v>114</v>
      </c>
      <c r="AU3438" s="13" t="s">
        <v>66</v>
      </c>
    </row>
    <row r="3439" spans="2:65" s="1" customFormat="1" ht="16.5" customHeight="1">
      <c r="B3439" s="104"/>
      <c r="C3439" s="120" t="s">
        <v>3891</v>
      </c>
      <c r="D3439" s="120" t="s">
        <v>5109</v>
      </c>
      <c r="E3439" s="121" t="s">
        <v>7342</v>
      </c>
      <c r="F3439" s="122" t="s">
        <v>7343</v>
      </c>
      <c r="G3439" s="123" t="s">
        <v>135</v>
      </c>
      <c r="H3439" s="124">
        <v>100</v>
      </c>
      <c r="I3439" s="125">
        <v>25.5</v>
      </c>
      <c r="J3439" s="125">
        <f>ROUND(I3439*H3439,2)</f>
        <v>2550</v>
      </c>
      <c r="K3439" s="122" t="s">
        <v>111</v>
      </c>
      <c r="L3439" s="126"/>
      <c r="M3439" s="127" t="s">
        <v>3</v>
      </c>
      <c r="N3439" s="128" t="s">
        <v>37</v>
      </c>
      <c r="O3439" s="113">
        <v>0</v>
      </c>
      <c r="P3439" s="113">
        <f>O3439*H3439</f>
        <v>0</v>
      </c>
      <c r="Q3439" s="113">
        <v>0</v>
      </c>
      <c r="R3439" s="113">
        <f>Q3439*H3439</f>
        <v>0</v>
      </c>
      <c r="S3439" s="113">
        <v>0</v>
      </c>
      <c r="T3439" s="114">
        <f>S3439*H3439</f>
        <v>0</v>
      </c>
      <c r="AR3439" s="115" t="s">
        <v>112</v>
      </c>
      <c r="AT3439" s="115" t="s">
        <v>5109</v>
      </c>
      <c r="AU3439" s="115" t="s">
        <v>66</v>
      </c>
      <c r="AY3439" s="13" t="s">
        <v>113</v>
      </c>
      <c r="BE3439" s="116">
        <f>IF(N3439="základní",J3439,0)</f>
        <v>2550</v>
      </c>
      <c r="BF3439" s="116">
        <f>IF(N3439="snížená",J3439,0)</f>
        <v>0</v>
      </c>
      <c r="BG3439" s="116">
        <f>IF(N3439="zákl. přenesená",J3439,0)</f>
        <v>0</v>
      </c>
      <c r="BH3439" s="116">
        <f>IF(N3439="sníž. přenesená",J3439,0)</f>
        <v>0</v>
      </c>
      <c r="BI3439" s="116">
        <f>IF(N3439="nulová",J3439,0)</f>
        <v>0</v>
      </c>
      <c r="BJ3439" s="13" t="s">
        <v>74</v>
      </c>
      <c r="BK3439" s="116">
        <f>ROUND(I3439*H3439,2)</f>
        <v>2550</v>
      </c>
      <c r="BL3439" s="13" t="s">
        <v>112</v>
      </c>
      <c r="BM3439" s="115" t="s">
        <v>7344</v>
      </c>
    </row>
    <row r="3440" spans="2:65" s="1" customFormat="1" ht="11.25">
      <c r="B3440" s="25"/>
      <c r="D3440" s="117" t="s">
        <v>114</v>
      </c>
      <c r="F3440" s="118" t="s">
        <v>7343</v>
      </c>
      <c r="L3440" s="25"/>
      <c r="M3440" s="119"/>
      <c r="T3440" s="46"/>
      <c r="AT3440" s="13" t="s">
        <v>114</v>
      </c>
      <c r="AU3440" s="13" t="s">
        <v>66</v>
      </c>
    </row>
    <row r="3441" spans="2:65" s="1" customFormat="1" ht="16.5" customHeight="1">
      <c r="B3441" s="104"/>
      <c r="C3441" s="120" t="s">
        <v>7345</v>
      </c>
      <c r="D3441" s="120" t="s">
        <v>5109</v>
      </c>
      <c r="E3441" s="121" t="s">
        <v>7346</v>
      </c>
      <c r="F3441" s="122" t="s">
        <v>7347</v>
      </c>
      <c r="G3441" s="123" t="s">
        <v>135</v>
      </c>
      <c r="H3441" s="124">
        <v>100</v>
      </c>
      <c r="I3441" s="125">
        <v>175</v>
      </c>
      <c r="J3441" s="125">
        <f>ROUND(I3441*H3441,2)</f>
        <v>17500</v>
      </c>
      <c r="K3441" s="122" t="s">
        <v>111</v>
      </c>
      <c r="L3441" s="126"/>
      <c r="M3441" s="127" t="s">
        <v>3</v>
      </c>
      <c r="N3441" s="128" t="s">
        <v>37</v>
      </c>
      <c r="O3441" s="113">
        <v>0</v>
      </c>
      <c r="P3441" s="113">
        <f>O3441*H3441</f>
        <v>0</v>
      </c>
      <c r="Q3441" s="113">
        <v>1.4E-3</v>
      </c>
      <c r="R3441" s="113">
        <f>Q3441*H3441</f>
        <v>0.13999999999999999</v>
      </c>
      <c r="S3441" s="113">
        <v>0</v>
      </c>
      <c r="T3441" s="114">
        <f>S3441*H3441</f>
        <v>0</v>
      </c>
      <c r="AR3441" s="115" t="s">
        <v>112</v>
      </c>
      <c r="AT3441" s="115" t="s">
        <v>5109</v>
      </c>
      <c r="AU3441" s="115" t="s">
        <v>66</v>
      </c>
      <c r="AY3441" s="13" t="s">
        <v>113</v>
      </c>
      <c r="BE3441" s="116">
        <f>IF(N3441="základní",J3441,0)</f>
        <v>17500</v>
      </c>
      <c r="BF3441" s="116">
        <f>IF(N3441="snížená",J3441,0)</f>
        <v>0</v>
      </c>
      <c r="BG3441" s="116">
        <f>IF(N3441="zákl. přenesená",J3441,0)</f>
        <v>0</v>
      </c>
      <c r="BH3441" s="116">
        <f>IF(N3441="sníž. přenesená",J3441,0)</f>
        <v>0</v>
      </c>
      <c r="BI3441" s="116">
        <f>IF(N3441="nulová",J3441,0)</f>
        <v>0</v>
      </c>
      <c r="BJ3441" s="13" t="s">
        <v>74</v>
      </c>
      <c r="BK3441" s="116">
        <f>ROUND(I3441*H3441,2)</f>
        <v>17500</v>
      </c>
      <c r="BL3441" s="13" t="s">
        <v>112</v>
      </c>
      <c r="BM3441" s="115" t="s">
        <v>7348</v>
      </c>
    </row>
    <row r="3442" spans="2:65" s="1" customFormat="1" ht="11.25">
      <c r="B3442" s="25"/>
      <c r="D3442" s="117" t="s">
        <v>114</v>
      </c>
      <c r="F3442" s="118" t="s">
        <v>7347</v>
      </c>
      <c r="L3442" s="25"/>
      <c r="M3442" s="119"/>
      <c r="T3442" s="46"/>
      <c r="AT3442" s="13" t="s">
        <v>114</v>
      </c>
      <c r="AU3442" s="13" t="s">
        <v>66</v>
      </c>
    </row>
    <row r="3443" spans="2:65" s="1" customFormat="1" ht="16.5" customHeight="1">
      <c r="B3443" s="104"/>
      <c r="C3443" s="120" t="s">
        <v>3896</v>
      </c>
      <c r="D3443" s="120" t="s">
        <v>5109</v>
      </c>
      <c r="E3443" s="121" t="s">
        <v>7349</v>
      </c>
      <c r="F3443" s="122" t="s">
        <v>7350</v>
      </c>
      <c r="G3443" s="123" t="s">
        <v>135</v>
      </c>
      <c r="H3443" s="124">
        <v>100</v>
      </c>
      <c r="I3443" s="125">
        <v>73.900000000000006</v>
      </c>
      <c r="J3443" s="125">
        <f>ROUND(I3443*H3443,2)</f>
        <v>7390</v>
      </c>
      <c r="K3443" s="122" t="s">
        <v>111</v>
      </c>
      <c r="L3443" s="126"/>
      <c r="M3443" s="127" t="s">
        <v>3</v>
      </c>
      <c r="N3443" s="128" t="s">
        <v>37</v>
      </c>
      <c r="O3443" s="113">
        <v>0</v>
      </c>
      <c r="P3443" s="113">
        <f>O3443*H3443</f>
        <v>0</v>
      </c>
      <c r="Q3443" s="113">
        <v>3.1E-4</v>
      </c>
      <c r="R3443" s="113">
        <f>Q3443*H3443</f>
        <v>3.1E-2</v>
      </c>
      <c r="S3443" s="113">
        <v>0</v>
      </c>
      <c r="T3443" s="114">
        <f>S3443*H3443</f>
        <v>0</v>
      </c>
      <c r="AR3443" s="115" t="s">
        <v>112</v>
      </c>
      <c r="AT3443" s="115" t="s">
        <v>5109</v>
      </c>
      <c r="AU3443" s="115" t="s">
        <v>66</v>
      </c>
      <c r="AY3443" s="13" t="s">
        <v>113</v>
      </c>
      <c r="BE3443" s="116">
        <f>IF(N3443="základní",J3443,0)</f>
        <v>7390</v>
      </c>
      <c r="BF3443" s="116">
        <f>IF(N3443="snížená",J3443,0)</f>
        <v>0</v>
      </c>
      <c r="BG3443" s="116">
        <f>IF(N3443="zákl. přenesená",J3443,0)</f>
        <v>0</v>
      </c>
      <c r="BH3443" s="116">
        <f>IF(N3443="sníž. přenesená",J3443,0)</f>
        <v>0</v>
      </c>
      <c r="BI3443" s="116">
        <f>IF(N3443="nulová",J3443,0)</f>
        <v>0</v>
      </c>
      <c r="BJ3443" s="13" t="s">
        <v>74</v>
      </c>
      <c r="BK3443" s="116">
        <f>ROUND(I3443*H3443,2)</f>
        <v>7390</v>
      </c>
      <c r="BL3443" s="13" t="s">
        <v>112</v>
      </c>
      <c r="BM3443" s="115" t="s">
        <v>7351</v>
      </c>
    </row>
    <row r="3444" spans="2:65" s="1" customFormat="1" ht="11.25">
      <c r="B3444" s="25"/>
      <c r="D3444" s="117" t="s">
        <v>114</v>
      </c>
      <c r="F3444" s="118" t="s">
        <v>7350</v>
      </c>
      <c r="L3444" s="25"/>
      <c r="M3444" s="119"/>
      <c r="T3444" s="46"/>
      <c r="AT3444" s="13" t="s">
        <v>114</v>
      </c>
      <c r="AU3444" s="13" t="s">
        <v>66</v>
      </c>
    </row>
    <row r="3445" spans="2:65" s="1" customFormat="1" ht="16.5" customHeight="1">
      <c r="B3445" s="104"/>
      <c r="C3445" s="120" t="s">
        <v>7352</v>
      </c>
      <c r="D3445" s="120" t="s">
        <v>5109</v>
      </c>
      <c r="E3445" s="121" t="s">
        <v>7353</v>
      </c>
      <c r="F3445" s="122" t="s">
        <v>7354</v>
      </c>
      <c r="G3445" s="123" t="s">
        <v>110</v>
      </c>
      <c r="H3445" s="124">
        <v>2</v>
      </c>
      <c r="I3445" s="125">
        <v>489</v>
      </c>
      <c r="J3445" s="125">
        <f>ROUND(I3445*H3445,2)</f>
        <v>978</v>
      </c>
      <c r="K3445" s="122" t="s">
        <v>111</v>
      </c>
      <c r="L3445" s="126"/>
      <c r="M3445" s="127" t="s">
        <v>3</v>
      </c>
      <c r="N3445" s="128" t="s">
        <v>37</v>
      </c>
      <c r="O3445" s="113">
        <v>0</v>
      </c>
      <c r="P3445" s="113">
        <f>O3445*H3445</f>
        <v>0</v>
      </c>
      <c r="Q3445" s="113">
        <v>0.13200000000000001</v>
      </c>
      <c r="R3445" s="113">
        <f>Q3445*H3445</f>
        <v>0.26400000000000001</v>
      </c>
      <c r="S3445" s="113">
        <v>0</v>
      </c>
      <c r="T3445" s="114">
        <f>S3445*H3445</f>
        <v>0</v>
      </c>
      <c r="AR3445" s="115" t="s">
        <v>112</v>
      </c>
      <c r="AT3445" s="115" t="s">
        <v>5109</v>
      </c>
      <c r="AU3445" s="115" t="s">
        <v>66</v>
      </c>
      <c r="AY3445" s="13" t="s">
        <v>113</v>
      </c>
      <c r="BE3445" s="116">
        <f>IF(N3445="základní",J3445,0)</f>
        <v>978</v>
      </c>
      <c r="BF3445" s="116">
        <f>IF(N3445="snížená",J3445,0)</f>
        <v>0</v>
      </c>
      <c r="BG3445" s="116">
        <f>IF(N3445="zákl. přenesená",J3445,0)</f>
        <v>0</v>
      </c>
      <c r="BH3445" s="116">
        <f>IF(N3445="sníž. přenesená",J3445,0)</f>
        <v>0</v>
      </c>
      <c r="BI3445" s="116">
        <f>IF(N3445="nulová",J3445,0)</f>
        <v>0</v>
      </c>
      <c r="BJ3445" s="13" t="s">
        <v>74</v>
      </c>
      <c r="BK3445" s="116">
        <f>ROUND(I3445*H3445,2)</f>
        <v>978</v>
      </c>
      <c r="BL3445" s="13" t="s">
        <v>112</v>
      </c>
      <c r="BM3445" s="115" t="s">
        <v>7355</v>
      </c>
    </row>
    <row r="3446" spans="2:65" s="1" customFormat="1" ht="11.25">
      <c r="B3446" s="25"/>
      <c r="D3446" s="117" t="s">
        <v>114</v>
      </c>
      <c r="F3446" s="118" t="s">
        <v>7354</v>
      </c>
      <c r="L3446" s="25"/>
      <c r="M3446" s="119"/>
      <c r="T3446" s="46"/>
      <c r="AT3446" s="13" t="s">
        <v>114</v>
      </c>
      <c r="AU3446" s="13" t="s">
        <v>66</v>
      </c>
    </row>
    <row r="3447" spans="2:65" s="1" customFormat="1" ht="16.5" customHeight="1">
      <c r="B3447" s="104"/>
      <c r="C3447" s="120" t="s">
        <v>3900</v>
      </c>
      <c r="D3447" s="120" t="s">
        <v>5109</v>
      </c>
      <c r="E3447" s="121" t="s">
        <v>7356</v>
      </c>
      <c r="F3447" s="122" t="s">
        <v>7357</v>
      </c>
      <c r="G3447" s="123" t="s">
        <v>110</v>
      </c>
      <c r="H3447" s="124">
        <v>2</v>
      </c>
      <c r="I3447" s="125">
        <v>710</v>
      </c>
      <c r="J3447" s="125">
        <f>ROUND(I3447*H3447,2)</f>
        <v>1420</v>
      </c>
      <c r="K3447" s="122" t="s">
        <v>111</v>
      </c>
      <c r="L3447" s="126"/>
      <c r="M3447" s="127" t="s">
        <v>3</v>
      </c>
      <c r="N3447" s="128" t="s">
        <v>37</v>
      </c>
      <c r="O3447" s="113">
        <v>0</v>
      </c>
      <c r="P3447" s="113">
        <f>O3447*H3447</f>
        <v>0</v>
      </c>
      <c r="Q3447" s="113">
        <v>0.19500000000000001</v>
      </c>
      <c r="R3447" s="113">
        <f>Q3447*H3447</f>
        <v>0.39</v>
      </c>
      <c r="S3447" s="113">
        <v>0</v>
      </c>
      <c r="T3447" s="114">
        <f>S3447*H3447</f>
        <v>0</v>
      </c>
      <c r="AR3447" s="115" t="s">
        <v>112</v>
      </c>
      <c r="AT3447" s="115" t="s">
        <v>5109</v>
      </c>
      <c r="AU3447" s="115" t="s">
        <v>66</v>
      </c>
      <c r="AY3447" s="13" t="s">
        <v>113</v>
      </c>
      <c r="BE3447" s="116">
        <f>IF(N3447="základní",J3447,0)</f>
        <v>1420</v>
      </c>
      <c r="BF3447" s="116">
        <f>IF(N3447="snížená",J3447,0)</f>
        <v>0</v>
      </c>
      <c r="BG3447" s="116">
        <f>IF(N3447="zákl. přenesená",J3447,0)</f>
        <v>0</v>
      </c>
      <c r="BH3447" s="116">
        <f>IF(N3447="sníž. přenesená",J3447,0)</f>
        <v>0</v>
      </c>
      <c r="BI3447" s="116">
        <f>IF(N3447="nulová",J3447,0)</f>
        <v>0</v>
      </c>
      <c r="BJ3447" s="13" t="s">
        <v>74</v>
      </c>
      <c r="BK3447" s="116">
        <f>ROUND(I3447*H3447,2)</f>
        <v>1420</v>
      </c>
      <c r="BL3447" s="13" t="s">
        <v>112</v>
      </c>
      <c r="BM3447" s="115" t="s">
        <v>7358</v>
      </c>
    </row>
    <row r="3448" spans="2:65" s="1" customFormat="1" ht="11.25">
      <c r="B3448" s="25"/>
      <c r="D3448" s="117" t="s">
        <v>114</v>
      </c>
      <c r="F3448" s="118" t="s">
        <v>7357</v>
      </c>
      <c r="L3448" s="25"/>
      <c r="M3448" s="119"/>
      <c r="T3448" s="46"/>
      <c r="AT3448" s="13" t="s">
        <v>114</v>
      </c>
      <c r="AU3448" s="13" t="s">
        <v>66</v>
      </c>
    </row>
    <row r="3449" spans="2:65" s="1" customFormat="1" ht="16.5" customHeight="1">
      <c r="B3449" s="104"/>
      <c r="C3449" s="120" t="s">
        <v>7359</v>
      </c>
      <c r="D3449" s="120" t="s">
        <v>5109</v>
      </c>
      <c r="E3449" s="121" t="s">
        <v>7360</v>
      </c>
      <c r="F3449" s="122" t="s">
        <v>7361</v>
      </c>
      <c r="G3449" s="123" t="s">
        <v>110</v>
      </c>
      <c r="H3449" s="124">
        <v>2</v>
      </c>
      <c r="I3449" s="125">
        <v>622</v>
      </c>
      <c r="J3449" s="125">
        <f>ROUND(I3449*H3449,2)</f>
        <v>1244</v>
      </c>
      <c r="K3449" s="122" t="s">
        <v>111</v>
      </c>
      <c r="L3449" s="126"/>
      <c r="M3449" s="127" t="s">
        <v>3</v>
      </c>
      <c r="N3449" s="128" t="s">
        <v>37</v>
      </c>
      <c r="O3449" s="113">
        <v>0</v>
      </c>
      <c r="P3449" s="113">
        <f>O3449*H3449</f>
        <v>0</v>
      </c>
      <c r="Q3449" s="113">
        <v>0.14899999999999999</v>
      </c>
      <c r="R3449" s="113">
        <f>Q3449*H3449</f>
        <v>0.29799999999999999</v>
      </c>
      <c r="S3449" s="113">
        <v>0</v>
      </c>
      <c r="T3449" s="114">
        <f>S3449*H3449</f>
        <v>0</v>
      </c>
      <c r="AR3449" s="115" t="s">
        <v>112</v>
      </c>
      <c r="AT3449" s="115" t="s">
        <v>5109</v>
      </c>
      <c r="AU3449" s="115" t="s">
        <v>66</v>
      </c>
      <c r="AY3449" s="13" t="s">
        <v>113</v>
      </c>
      <c r="BE3449" s="116">
        <f>IF(N3449="základní",J3449,0)</f>
        <v>1244</v>
      </c>
      <c r="BF3449" s="116">
        <f>IF(N3449="snížená",J3449,0)</f>
        <v>0</v>
      </c>
      <c r="BG3449" s="116">
        <f>IF(N3449="zákl. přenesená",J3449,0)</f>
        <v>0</v>
      </c>
      <c r="BH3449" s="116">
        <f>IF(N3449="sníž. přenesená",J3449,0)</f>
        <v>0</v>
      </c>
      <c r="BI3449" s="116">
        <f>IF(N3449="nulová",J3449,0)</f>
        <v>0</v>
      </c>
      <c r="BJ3449" s="13" t="s">
        <v>74</v>
      </c>
      <c r="BK3449" s="116">
        <f>ROUND(I3449*H3449,2)</f>
        <v>1244</v>
      </c>
      <c r="BL3449" s="13" t="s">
        <v>112</v>
      </c>
      <c r="BM3449" s="115" t="s">
        <v>7362</v>
      </c>
    </row>
    <row r="3450" spans="2:65" s="1" customFormat="1" ht="11.25">
      <c r="B3450" s="25"/>
      <c r="D3450" s="117" t="s">
        <v>114</v>
      </c>
      <c r="F3450" s="118" t="s">
        <v>7361</v>
      </c>
      <c r="L3450" s="25"/>
      <c r="M3450" s="119"/>
      <c r="T3450" s="46"/>
      <c r="AT3450" s="13" t="s">
        <v>114</v>
      </c>
      <c r="AU3450" s="13" t="s">
        <v>66</v>
      </c>
    </row>
    <row r="3451" spans="2:65" s="1" customFormat="1" ht="16.5" customHeight="1">
      <c r="B3451" s="104"/>
      <c r="C3451" s="120" t="s">
        <v>3905</v>
      </c>
      <c r="D3451" s="120" t="s">
        <v>5109</v>
      </c>
      <c r="E3451" s="121" t="s">
        <v>7363</v>
      </c>
      <c r="F3451" s="122" t="s">
        <v>7364</v>
      </c>
      <c r="G3451" s="123" t="s">
        <v>110</v>
      </c>
      <c r="H3451" s="124">
        <v>2</v>
      </c>
      <c r="I3451" s="125">
        <v>224</v>
      </c>
      <c r="J3451" s="125">
        <f>ROUND(I3451*H3451,2)</f>
        <v>448</v>
      </c>
      <c r="K3451" s="122" t="s">
        <v>111</v>
      </c>
      <c r="L3451" s="126"/>
      <c r="M3451" s="127" t="s">
        <v>3</v>
      </c>
      <c r="N3451" s="128" t="s">
        <v>37</v>
      </c>
      <c r="O3451" s="113">
        <v>0</v>
      </c>
      <c r="P3451" s="113">
        <f>O3451*H3451</f>
        <v>0</v>
      </c>
      <c r="Q3451" s="113">
        <v>4.7E-2</v>
      </c>
      <c r="R3451" s="113">
        <f>Q3451*H3451</f>
        <v>9.4E-2</v>
      </c>
      <c r="S3451" s="113">
        <v>0</v>
      </c>
      <c r="T3451" s="114">
        <f>S3451*H3451</f>
        <v>0</v>
      </c>
      <c r="AR3451" s="115" t="s">
        <v>112</v>
      </c>
      <c r="AT3451" s="115" t="s">
        <v>5109</v>
      </c>
      <c r="AU3451" s="115" t="s">
        <v>66</v>
      </c>
      <c r="AY3451" s="13" t="s">
        <v>113</v>
      </c>
      <c r="BE3451" s="116">
        <f>IF(N3451="základní",J3451,0)</f>
        <v>448</v>
      </c>
      <c r="BF3451" s="116">
        <f>IF(N3451="snížená",J3451,0)</f>
        <v>0</v>
      </c>
      <c r="BG3451" s="116">
        <f>IF(N3451="zákl. přenesená",J3451,0)</f>
        <v>0</v>
      </c>
      <c r="BH3451" s="116">
        <f>IF(N3451="sníž. přenesená",J3451,0)</f>
        <v>0</v>
      </c>
      <c r="BI3451" s="116">
        <f>IF(N3451="nulová",J3451,0)</f>
        <v>0</v>
      </c>
      <c r="BJ3451" s="13" t="s">
        <v>74</v>
      </c>
      <c r="BK3451" s="116">
        <f>ROUND(I3451*H3451,2)</f>
        <v>448</v>
      </c>
      <c r="BL3451" s="13" t="s">
        <v>112</v>
      </c>
      <c r="BM3451" s="115" t="s">
        <v>7365</v>
      </c>
    </row>
    <row r="3452" spans="2:65" s="1" customFormat="1" ht="11.25">
      <c r="B3452" s="25"/>
      <c r="D3452" s="117" t="s">
        <v>114</v>
      </c>
      <c r="F3452" s="118" t="s">
        <v>7364</v>
      </c>
      <c r="L3452" s="25"/>
      <c r="M3452" s="119"/>
      <c r="T3452" s="46"/>
      <c r="AT3452" s="13" t="s">
        <v>114</v>
      </c>
      <c r="AU3452" s="13" t="s">
        <v>66</v>
      </c>
    </row>
    <row r="3453" spans="2:65" s="1" customFormat="1" ht="16.5" customHeight="1">
      <c r="B3453" s="104"/>
      <c r="C3453" s="120" t="s">
        <v>7366</v>
      </c>
      <c r="D3453" s="120" t="s">
        <v>5109</v>
      </c>
      <c r="E3453" s="121" t="s">
        <v>7367</v>
      </c>
      <c r="F3453" s="122" t="s">
        <v>7368</v>
      </c>
      <c r="G3453" s="123" t="s">
        <v>110</v>
      </c>
      <c r="H3453" s="124">
        <v>2</v>
      </c>
      <c r="I3453" s="125">
        <v>8370</v>
      </c>
      <c r="J3453" s="125">
        <f>ROUND(I3453*H3453,2)</f>
        <v>16740</v>
      </c>
      <c r="K3453" s="122" t="s">
        <v>111</v>
      </c>
      <c r="L3453" s="126"/>
      <c r="M3453" s="127" t="s">
        <v>3</v>
      </c>
      <c r="N3453" s="128" t="s">
        <v>37</v>
      </c>
      <c r="O3453" s="113">
        <v>0</v>
      </c>
      <c r="P3453" s="113">
        <f>O3453*H3453</f>
        <v>0</v>
      </c>
      <c r="Q3453" s="113">
        <v>1.34</v>
      </c>
      <c r="R3453" s="113">
        <f>Q3453*H3453</f>
        <v>2.68</v>
      </c>
      <c r="S3453" s="113">
        <v>0</v>
      </c>
      <c r="T3453" s="114">
        <f>S3453*H3453</f>
        <v>0</v>
      </c>
      <c r="AR3453" s="115" t="s">
        <v>112</v>
      </c>
      <c r="AT3453" s="115" t="s">
        <v>5109</v>
      </c>
      <c r="AU3453" s="115" t="s">
        <v>66</v>
      </c>
      <c r="AY3453" s="13" t="s">
        <v>113</v>
      </c>
      <c r="BE3453" s="116">
        <f>IF(N3453="základní",J3453,0)</f>
        <v>16740</v>
      </c>
      <c r="BF3453" s="116">
        <f>IF(N3453="snížená",J3453,0)</f>
        <v>0</v>
      </c>
      <c r="BG3453" s="116">
        <f>IF(N3453="zákl. přenesená",J3453,0)</f>
        <v>0</v>
      </c>
      <c r="BH3453" s="116">
        <f>IF(N3453="sníž. přenesená",J3453,0)</f>
        <v>0</v>
      </c>
      <c r="BI3453" s="116">
        <f>IF(N3453="nulová",J3453,0)</f>
        <v>0</v>
      </c>
      <c r="BJ3453" s="13" t="s">
        <v>74</v>
      </c>
      <c r="BK3453" s="116">
        <f>ROUND(I3453*H3453,2)</f>
        <v>16740</v>
      </c>
      <c r="BL3453" s="13" t="s">
        <v>112</v>
      </c>
      <c r="BM3453" s="115" t="s">
        <v>7369</v>
      </c>
    </row>
    <row r="3454" spans="2:65" s="1" customFormat="1" ht="11.25">
      <c r="B3454" s="25"/>
      <c r="D3454" s="117" t="s">
        <v>114</v>
      </c>
      <c r="F3454" s="118" t="s">
        <v>7368</v>
      </c>
      <c r="L3454" s="25"/>
      <c r="M3454" s="119"/>
      <c r="T3454" s="46"/>
      <c r="AT3454" s="13" t="s">
        <v>114</v>
      </c>
      <c r="AU3454" s="13" t="s">
        <v>66</v>
      </c>
    </row>
    <row r="3455" spans="2:65" s="1" customFormat="1" ht="16.5" customHeight="1">
      <c r="B3455" s="104"/>
      <c r="C3455" s="120" t="s">
        <v>3909</v>
      </c>
      <c r="D3455" s="120" t="s">
        <v>5109</v>
      </c>
      <c r="E3455" s="121" t="s">
        <v>7370</v>
      </c>
      <c r="F3455" s="122" t="s">
        <v>7371</v>
      </c>
      <c r="G3455" s="123" t="s">
        <v>110</v>
      </c>
      <c r="H3455" s="124">
        <v>2</v>
      </c>
      <c r="I3455" s="125">
        <v>5070</v>
      </c>
      <c r="J3455" s="125">
        <f>ROUND(I3455*H3455,2)</f>
        <v>10140</v>
      </c>
      <c r="K3455" s="122" t="s">
        <v>111</v>
      </c>
      <c r="L3455" s="126"/>
      <c r="M3455" s="127" t="s">
        <v>3</v>
      </c>
      <c r="N3455" s="128" t="s">
        <v>37</v>
      </c>
      <c r="O3455" s="113">
        <v>0</v>
      </c>
      <c r="P3455" s="113">
        <f>O3455*H3455</f>
        <v>0</v>
      </c>
      <c r="Q3455" s="113">
        <v>0.67</v>
      </c>
      <c r="R3455" s="113">
        <f>Q3455*H3455</f>
        <v>1.34</v>
      </c>
      <c r="S3455" s="113">
        <v>0</v>
      </c>
      <c r="T3455" s="114">
        <f>S3455*H3455</f>
        <v>0</v>
      </c>
      <c r="AR3455" s="115" t="s">
        <v>112</v>
      </c>
      <c r="AT3455" s="115" t="s">
        <v>5109</v>
      </c>
      <c r="AU3455" s="115" t="s">
        <v>66</v>
      </c>
      <c r="AY3455" s="13" t="s">
        <v>113</v>
      </c>
      <c r="BE3455" s="116">
        <f>IF(N3455="základní",J3455,0)</f>
        <v>10140</v>
      </c>
      <c r="BF3455" s="116">
        <f>IF(N3455="snížená",J3455,0)</f>
        <v>0</v>
      </c>
      <c r="BG3455" s="116">
        <f>IF(N3455="zákl. přenesená",J3455,0)</f>
        <v>0</v>
      </c>
      <c r="BH3455" s="116">
        <f>IF(N3455="sníž. přenesená",J3455,0)</f>
        <v>0</v>
      </c>
      <c r="BI3455" s="116">
        <f>IF(N3455="nulová",J3455,0)</f>
        <v>0</v>
      </c>
      <c r="BJ3455" s="13" t="s">
        <v>74</v>
      </c>
      <c r="BK3455" s="116">
        <f>ROUND(I3455*H3455,2)</f>
        <v>10140</v>
      </c>
      <c r="BL3455" s="13" t="s">
        <v>112</v>
      </c>
      <c r="BM3455" s="115" t="s">
        <v>7372</v>
      </c>
    </row>
    <row r="3456" spans="2:65" s="1" customFormat="1" ht="11.25">
      <c r="B3456" s="25"/>
      <c r="D3456" s="117" t="s">
        <v>114</v>
      </c>
      <c r="F3456" s="118" t="s">
        <v>7371</v>
      </c>
      <c r="L3456" s="25"/>
      <c r="M3456" s="119"/>
      <c r="T3456" s="46"/>
      <c r="AT3456" s="13" t="s">
        <v>114</v>
      </c>
      <c r="AU3456" s="13" t="s">
        <v>66</v>
      </c>
    </row>
    <row r="3457" spans="2:65" s="1" customFormat="1" ht="16.5" customHeight="1">
      <c r="B3457" s="104"/>
      <c r="C3457" s="120" t="s">
        <v>7373</v>
      </c>
      <c r="D3457" s="120" t="s">
        <v>5109</v>
      </c>
      <c r="E3457" s="121" t="s">
        <v>7374</v>
      </c>
      <c r="F3457" s="122" t="s">
        <v>7375</v>
      </c>
      <c r="G3457" s="123" t="s">
        <v>135</v>
      </c>
      <c r="H3457" s="124">
        <v>2</v>
      </c>
      <c r="I3457" s="125">
        <v>356</v>
      </c>
      <c r="J3457" s="125">
        <f>ROUND(I3457*H3457,2)</f>
        <v>712</v>
      </c>
      <c r="K3457" s="122" t="s">
        <v>111</v>
      </c>
      <c r="L3457" s="126"/>
      <c r="M3457" s="127" t="s">
        <v>3</v>
      </c>
      <c r="N3457" s="128" t="s">
        <v>37</v>
      </c>
      <c r="O3457" s="113">
        <v>0</v>
      </c>
      <c r="P3457" s="113">
        <f>O3457*H3457</f>
        <v>0</v>
      </c>
      <c r="Q3457" s="113">
        <v>0.25600000000000001</v>
      </c>
      <c r="R3457" s="113">
        <f>Q3457*H3457</f>
        <v>0.51200000000000001</v>
      </c>
      <c r="S3457" s="113">
        <v>0</v>
      </c>
      <c r="T3457" s="114">
        <f>S3457*H3457</f>
        <v>0</v>
      </c>
      <c r="AR3457" s="115" t="s">
        <v>112</v>
      </c>
      <c r="AT3457" s="115" t="s">
        <v>5109</v>
      </c>
      <c r="AU3457" s="115" t="s">
        <v>66</v>
      </c>
      <c r="AY3457" s="13" t="s">
        <v>113</v>
      </c>
      <c r="BE3457" s="116">
        <f>IF(N3457="základní",J3457,0)</f>
        <v>712</v>
      </c>
      <c r="BF3457" s="116">
        <f>IF(N3457="snížená",J3457,0)</f>
        <v>0</v>
      </c>
      <c r="BG3457" s="116">
        <f>IF(N3457="zákl. přenesená",J3457,0)</f>
        <v>0</v>
      </c>
      <c r="BH3457" s="116">
        <f>IF(N3457="sníž. přenesená",J3457,0)</f>
        <v>0</v>
      </c>
      <c r="BI3457" s="116">
        <f>IF(N3457="nulová",J3457,0)</f>
        <v>0</v>
      </c>
      <c r="BJ3457" s="13" t="s">
        <v>74</v>
      </c>
      <c r="BK3457" s="116">
        <f>ROUND(I3457*H3457,2)</f>
        <v>712</v>
      </c>
      <c r="BL3457" s="13" t="s">
        <v>112</v>
      </c>
      <c r="BM3457" s="115" t="s">
        <v>7376</v>
      </c>
    </row>
    <row r="3458" spans="2:65" s="1" customFormat="1" ht="11.25">
      <c r="B3458" s="25"/>
      <c r="D3458" s="117" t="s">
        <v>114</v>
      </c>
      <c r="F3458" s="118" t="s">
        <v>7375</v>
      </c>
      <c r="L3458" s="25"/>
      <c r="M3458" s="119"/>
      <c r="T3458" s="46"/>
      <c r="AT3458" s="13" t="s">
        <v>114</v>
      </c>
      <c r="AU3458" s="13" t="s">
        <v>66</v>
      </c>
    </row>
    <row r="3459" spans="2:65" s="1" customFormat="1" ht="16.5" customHeight="1">
      <c r="B3459" s="104"/>
      <c r="C3459" s="120" t="s">
        <v>3914</v>
      </c>
      <c r="D3459" s="120" t="s">
        <v>5109</v>
      </c>
      <c r="E3459" s="121" t="s">
        <v>7377</v>
      </c>
      <c r="F3459" s="122" t="s">
        <v>7378</v>
      </c>
      <c r="G3459" s="123" t="s">
        <v>110</v>
      </c>
      <c r="H3459" s="124">
        <v>2</v>
      </c>
      <c r="I3459" s="125">
        <v>366</v>
      </c>
      <c r="J3459" s="125">
        <f>ROUND(I3459*H3459,2)</f>
        <v>732</v>
      </c>
      <c r="K3459" s="122" t="s">
        <v>111</v>
      </c>
      <c r="L3459" s="126"/>
      <c r="M3459" s="127" t="s">
        <v>3</v>
      </c>
      <c r="N3459" s="128" t="s">
        <v>37</v>
      </c>
      <c r="O3459" s="113">
        <v>0</v>
      </c>
      <c r="P3459" s="113">
        <f>O3459*H3459</f>
        <v>0</v>
      </c>
      <c r="Q3459" s="113">
        <v>6.8599999999999994E-2</v>
      </c>
      <c r="R3459" s="113">
        <f>Q3459*H3459</f>
        <v>0.13719999999999999</v>
      </c>
      <c r="S3459" s="113">
        <v>0</v>
      </c>
      <c r="T3459" s="114">
        <f>S3459*H3459</f>
        <v>0</v>
      </c>
      <c r="AR3459" s="115" t="s">
        <v>112</v>
      </c>
      <c r="AT3459" s="115" t="s">
        <v>5109</v>
      </c>
      <c r="AU3459" s="115" t="s">
        <v>66</v>
      </c>
      <c r="AY3459" s="13" t="s">
        <v>113</v>
      </c>
      <c r="BE3459" s="116">
        <f>IF(N3459="základní",J3459,0)</f>
        <v>732</v>
      </c>
      <c r="BF3459" s="116">
        <f>IF(N3459="snížená",J3459,0)</f>
        <v>0</v>
      </c>
      <c r="BG3459" s="116">
        <f>IF(N3459="zákl. přenesená",J3459,0)</f>
        <v>0</v>
      </c>
      <c r="BH3459" s="116">
        <f>IF(N3459="sníž. přenesená",J3459,0)</f>
        <v>0</v>
      </c>
      <c r="BI3459" s="116">
        <f>IF(N3459="nulová",J3459,0)</f>
        <v>0</v>
      </c>
      <c r="BJ3459" s="13" t="s">
        <v>74</v>
      </c>
      <c r="BK3459" s="116">
        <f>ROUND(I3459*H3459,2)</f>
        <v>732</v>
      </c>
      <c r="BL3459" s="13" t="s">
        <v>112</v>
      </c>
      <c r="BM3459" s="115" t="s">
        <v>7379</v>
      </c>
    </row>
    <row r="3460" spans="2:65" s="1" customFormat="1" ht="11.25">
      <c r="B3460" s="25"/>
      <c r="D3460" s="117" t="s">
        <v>114</v>
      </c>
      <c r="F3460" s="118" t="s">
        <v>7378</v>
      </c>
      <c r="L3460" s="25"/>
      <c r="M3460" s="119"/>
      <c r="T3460" s="46"/>
      <c r="AT3460" s="13" t="s">
        <v>114</v>
      </c>
      <c r="AU3460" s="13" t="s">
        <v>66</v>
      </c>
    </row>
    <row r="3461" spans="2:65" s="1" customFormat="1" ht="16.5" customHeight="1">
      <c r="B3461" s="104"/>
      <c r="C3461" s="120" t="s">
        <v>7380</v>
      </c>
      <c r="D3461" s="120" t="s">
        <v>5109</v>
      </c>
      <c r="E3461" s="121" t="s">
        <v>7381</v>
      </c>
      <c r="F3461" s="122" t="s">
        <v>7382</v>
      </c>
      <c r="G3461" s="123" t="s">
        <v>409</v>
      </c>
      <c r="H3461" s="124">
        <v>2</v>
      </c>
      <c r="I3461" s="125">
        <v>2900</v>
      </c>
      <c r="J3461" s="125">
        <f>ROUND(I3461*H3461,2)</f>
        <v>5800</v>
      </c>
      <c r="K3461" s="122" t="s">
        <v>111</v>
      </c>
      <c r="L3461" s="126"/>
      <c r="M3461" s="127" t="s">
        <v>3</v>
      </c>
      <c r="N3461" s="128" t="s">
        <v>37</v>
      </c>
      <c r="O3461" s="113">
        <v>0</v>
      </c>
      <c r="P3461" s="113">
        <f>O3461*H3461</f>
        <v>0</v>
      </c>
      <c r="Q3461" s="113">
        <v>2.234</v>
      </c>
      <c r="R3461" s="113">
        <f>Q3461*H3461</f>
        <v>4.468</v>
      </c>
      <c r="S3461" s="113">
        <v>0</v>
      </c>
      <c r="T3461" s="114">
        <f>S3461*H3461</f>
        <v>0</v>
      </c>
      <c r="AR3461" s="115" t="s">
        <v>112</v>
      </c>
      <c r="AT3461" s="115" t="s">
        <v>5109</v>
      </c>
      <c r="AU3461" s="115" t="s">
        <v>66</v>
      </c>
      <c r="AY3461" s="13" t="s">
        <v>113</v>
      </c>
      <c r="BE3461" s="116">
        <f>IF(N3461="základní",J3461,0)</f>
        <v>5800</v>
      </c>
      <c r="BF3461" s="116">
        <f>IF(N3461="snížená",J3461,0)</f>
        <v>0</v>
      </c>
      <c r="BG3461" s="116">
        <f>IF(N3461="zákl. přenesená",J3461,0)</f>
        <v>0</v>
      </c>
      <c r="BH3461" s="116">
        <f>IF(N3461="sníž. přenesená",J3461,0)</f>
        <v>0</v>
      </c>
      <c r="BI3461" s="116">
        <f>IF(N3461="nulová",J3461,0)</f>
        <v>0</v>
      </c>
      <c r="BJ3461" s="13" t="s">
        <v>74</v>
      </c>
      <c r="BK3461" s="116">
        <f>ROUND(I3461*H3461,2)</f>
        <v>5800</v>
      </c>
      <c r="BL3461" s="13" t="s">
        <v>112</v>
      </c>
      <c r="BM3461" s="115" t="s">
        <v>7383</v>
      </c>
    </row>
    <row r="3462" spans="2:65" s="1" customFormat="1" ht="11.25">
      <c r="B3462" s="25"/>
      <c r="D3462" s="117" t="s">
        <v>114</v>
      </c>
      <c r="F3462" s="118" t="s">
        <v>7382</v>
      </c>
      <c r="L3462" s="25"/>
      <c r="M3462" s="119"/>
      <c r="T3462" s="46"/>
      <c r="AT3462" s="13" t="s">
        <v>114</v>
      </c>
      <c r="AU3462" s="13" t="s">
        <v>66</v>
      </c>
    </row>
    <row r="3463" spans="2:65" s="1" customFormat="1" ht="16.5" customHeight="1">
      <c r="B3463" s="104"/>
      <c r="C3463" s="120" t="s">
        <v>3918</v>
      </c>
      <c r="D3463" s="120" t="s">
        <v>5109</v>
      </c>
      <c r="E3463" s="121" t="s">
        <v>7384</v>
      </c>
      <c r="F3463" s="122" t="s">
        <v>7385</v>
      </c>
      <c r="G3463" s="123" t="s">
        <v>110</v>
      </c>
      <c r="H3463" s="124">
        <v>1</v>
      </c>
      <c r="I3463" s="125">
        <v>140300</v>
      </c>
      <c r="J3463" s="125">
        <f>ROUND(I3463*H3463,2)</f>
        <v>140300</v>
      </c>
      <c r="K3463" s="122" t="s">
        <v>111</v>
      </c>
      <c r="L3463" s="126"/>
      <c r="M3463" s="127" t="s">
        <v>3</v>
      </c>
      <c r="N3463" s="128" t="s">
        <v>37</v>
      </c>
      <c r="O3463" s="113">
        <v>0</v>
      </c>
      <c r="P3463" s="113">
        <f>O3463*H3463</f>
        <v>0</v>
      </c>
      <c r="Q3463" s="113">
        <v>0</v>
      </c>
      <c r="R3463" s="113">
        <f>Q3463*H3463</f>
        <v>0</v>
      </c>
      <c r="S3463" s="113">
        <v>0</v>
      </c>
      <c r="T3463" s="114">
        <f>S3463*H3463</f>
        <v>0</v>
      </c>
      <c r="AR3463" s="115" t="s">
        <v>112</v>
      </c>
      <c r="AT3463" s="115" t="s">
        <v>5109</v>
      </c>
      <c r="AU3463" s="115" t="s">
        <v>66</v>
      </c>
      <c r="AY3463" s="13" t="s">
        <v>113</v>
      </c>
      <c r="BE3463" s="116">
        <f>IF(N3463="základní",J3463,0)</f>
        <v>140300</v>
      </c>
      <c r="BF3463" s="116">
        <f>IF(N3463="snížená",J3463,0)</f>
        <v>0</v>
      </c>
      <c r="BG3463" s="116">
        <f>IF(N3463="zákl. přenesená",J3463,0)</f>
        <v>0</v>
      </c>
      <c r="BH3463" s="116">
        <f>IF(N3463="sníž. přenesená",J3463,0)</f>
        <v>0</v>
      </c>
      <c r="BI3463" s="116">
        <f>IF(N3463="nulová",J3463,0)</f>
        <v>0</v>
      </c>
      <c r="BJ3463" s="13" t="s">
        <v>74</v>
      </c>
      <c r="BK3463" s="116">
        <f>ROUND(I3463*H3463,2)</f>
        <v>140300</v>
      </c>
      <c r="BL3463" s="13" t="s">
        <v>112</v>
      </c>
      <c r="BM3463" s="115" t="s">
        <v>7386</v>
      </c>
    </row>
    <row r="3464" spans="2:65" s="1" customFormat="1" ht="11.25">
      <c r="B3464" s="25"/>
      <c r="D3464" s="117" t="s">
        <v>114</v>
      </c>
      <c r="F3464" s="118" t="s">
        <v>7385</v>
      </c>
      <c r="L3464" s="25"/>
      <c r="M3464" s="119"/>
      <c r="T3464" s="46"/>
      <c r="AT3464" s="13" t="s">
        <v>114</v>
      </c>
      <c r="AU3464" s="13" t="s">
        <v>66</v>
      </c>
    </row>
    <row r="3465" spans="2:65" s="1" customFormat="1" ht="16.5" customHeight="1">
      <c r="B3465" s="104"/>
      <c r="C3465" s="120" t="s">
        <v>7387</v>
      </c>
      <c r="D3465" s="120" t="s">
        <v>5109</v>
      </c>
      <c r="E3465" s="121" t="s">
        <v>7388</v>
      </c>
      <c r="F3465" s="122" t="s">
        <v>7389</v>
      </c>
      <c r="G3465" s="123" t="s">
        <v>135</v>
      </c>
      <c r="H3465" s="124">
        <v>2</v>
      </c>
      <c r="I3465" s="125">
        <v>2390</v>
      </c>
      <c r="J3465" s="125">
        <f>ROUND(I3465*H3465,2)</f>
        <v>4780</v>
      </c>
      <c r="K3465" s="122" t="s">
        <v>111</v>
      </c>
      <c r="L3465" s="126"/>
      <c r="M3465" s="127" t="s">
        <v>3</v>
      </c>
      <c r="N3465" s="128" t="s">
        <v>37</v>
      </c>
      <c r="O3465" s="113">
        <v>0</v>
      </c>
      <c r="P3465" s="113">
        <f>O3465*H3465</f>
        <v>0</v>
      </c>
      <c r="Q3465" s="113">
        <v>0</v>
      </c>
      <c r="R3465" s="113">
        <f>Q3465*H3465</f>
        <v>0</v>
      </c>
      <c r="S3465" s="113">
        <v>0</v>
      </c>
      <c r="T3465" s="114">
        <f>S3465*H3465</f>
        <v>0</v>
      </c>
      <c r="AR3465" s="115" t="s">
        <v>112</v>
      </c>
      <c r="AT3465" s="115" t="s">
        <v>5109</v>
      </c>
      <c r="AU3465" s="115" t="s">
        <v>66</v>
      </c>
      <c r="AY3465" s="13" t="s">
        <v>113</v>
      </c>
      <c r="BE3465" s="116">
        <f>IF(N3465="základní",J3465,0)</f>
        <v>4780</v>
      </c>
      <c r="BF3465" s="116">
        <f>IF(N3465="snížená",J3465,0)</f>
        <v>0</v>
      </c>
      <c r="BG3465" s="116">
        <f>IF(N3465="zákl. přenesená",J3465,0)</f>
        <v>0</v>
      </c>
      <c r="BH3465" s="116">
        <f>IF(N3465="sníž. přenesená",J3465,0)</f>
        <v>0</v>
      </c>
      <c r="BI3465" s="116">
        <f>IF(N3465="nulová",J3465,0)</f>
        <v>0</v>
      </c>
      <c r="BJ3465" s="13" t="s">
        <v>74</v>
      </c>
      <c r="BK3465" s="116">
        <f>ROUND(I3465*H3465,2)</f>
        <v>4780</v>
      </c>
      <c r="BL3465" s="13" t="s">
        <v>112</v>
      </c>
      <c r="BM3465" s="115" t="s">
        <v>7390</v>
      </c>
    </row>
    <row r="3466" spans="2:65" s="1" customFormat="1" ht="11.25">
      <c r="B3466" s="25"/>
      <c r="D3466" s="117" t="s">
        <v>114</v>
      </c>
      <c r="F3466" s="118" t="s">
        <v>7389</v>
      </c>
      <c r="L3466" s="25"/>
      <c r="M3466" s="119"/>
      <c r="T3466" s="46"/>
      <c r="AT3466" s="13" t="s">
        <v>114</v>
      </c>
      <c r="AU3466" s="13" t="s">
        <v>66</v>
      </c>
    </row>
    <row r="3467" spans="2:65" s="1" customFormat="1" ht="16.5" customHeight="1">
      <c r="B3467" s="104"/>
      <c r="C3467" s="120" t="s">
        <v>3923</v>
      </c>
      <c r="D3467" s="120" t="s">
        <v>5109</v>
      </c>
      <c r="E3467" s="121" t="s">
        <v>7391</v>
      </c>
      <c r="F3467" s="122" t="s">
        <v>7392</v>
      </c>
      <c r="G3467" s="123" t="s">
        <v>135</v>
      </c>
      <c r="H3467" s="124">
        <v>2</v>
      </c>
      <c r="I3467" s="125">
        <v>156</v>
      </c>
      <c r="J3467" s="125">
        <f>ROUND(I3467*H3467,2)</f>
        <v>312</v>
      </c>
      <c r="K3467" s="122" t="s">
        <v>111</v>
      </c>
      <c r="L3467" s="126"/>
      <c r="M3467" s="127" t="s">
        <v>3</v>
      </c>
      <c r="N3467" s="128" t="s">
        <v>37</v>
      </c>
      <c r="O3467" s="113">
        <v>0</v>
      </c>
      <c r="P3467" s="113">
        <f>O3467*H3467</f>
        <v>0</v>
      </c>
      <c r="Q3467" s="113">
        <v>0</v>
      </c>
      <c r="R3467" s="113">
        <f>Q3467*H3467</f>
        <v>0</v>
      </c>
      <c r="S3467" s="113">
        <v>0</v>
      </c>
      <c r="T3467" s="114">
        <f>S3467*H3467</f>
        <v>0</v>
      </c>
      <c r="AR3467" s="115" t="s">
        <v>112</v>
      </c>
      <c r="AT3467" s="115" t="s">
        <v>5109</v>
      </c>
      <c r="AU3467" s="115" t="s">
        <v>66</v>
      </c>
      <c r="AY3467" s="13" t="s">
        <v>113</v>
      </c>
      <c r="BE3467" s="116">
        <f>IF(N3467="základní",J3467,0)</f>
        <v>312</v>
      </c>
      <c r="BF3467" s="116">
        <f>IF(N3467="snížená",J3467,0)</f>
        <v>0</v>
      </c>
      <c r="BG3467" s="116">
        <f>IF(N3467="zákl. přenesená",J3467,0)</f>
        <v>0</v>
      </c>
      <c r="BH3467" s="116">
        <f>IF(N3467="sníž. přenesená",J3467,0)</f>
        <v>0</v>
      </c>
      <c r="BI3467" s="116">
        <f>IF(N3467="nulová",J3467,0)</f>
        <v>0</v>
      </c>
      <c r="BJ3467" s="13" t="s">
        <v>74</v>
      </c>
      <c r="BK3467" s="116">
        <f>ROUND(I3467*H3467,2)</f>
        <v>312</v>
      </c>
      <c r="BL3467" s="13" t="s">
        <v>112</v>
      </c>
      <c r="BM3467" s="115" t="s">
        <v>7393</v>
      </c>
    </row>
    <row r="3468" spans="2:65" s="1" customFormat="1" ht="11.25">
      <c r="B3468" s="25"/>
      <c r="D3468" s="117" t="s">
        <v>114</v>
      </c>
      <c r="F3468" s="118" t="s">
        <v>7392</v>
      </c>
      <c r="L3468" s="25"/>
      <c r="M3468" s="119"/>
      <c r="T3468" s="46"/>
      <c r="AT3468" s="13" t="s">
        <v>114</v>
      </c>
      <c r="AU3468" s="13" t="s">
        <v>66</v>
      </c>
    </row>
    <row r="3469" spans="2:65" s="1" customFormat="1" ht="16.5" customHeight="1">
      <c r="B3469" s="104"/>
      <c r="C3469" s="120" t="s">
        <v>7394</v>
      </c>
      <c r="D3469" s="120" t="s">
        <v>5109</v>
      </c>
      <c r="E3469" s="121" t="s">
        <v>7395</v>
      </c>
      <c r="F3469" s="122" t="s">
        <v>7396</v>
      </c>
      <c r="G3469" s="123" t="s">
        <v>135</v>
      </c>
      <c r="H3469" s="124">
        <v>2</v>
      </c>
      <c r="I3469" s="125">
        <v>5500</v>
      </c>
      <c r="J3469" s="125">
        <f>ROUND(I3469*H3469,2)</f>
        <v>11000</v>
      </c>
      <c r="K3469" s="122" t="s">
        <v>111</v>
      </c>
      <c r="L3469" s="126"/>
      <c r="M3469" s="127" t="s">
        <v>3</v>
      </c>
      <c r="N3469" s="128" t="s">
        <v>37</v>
      </c>
      <c r="O3469" s="113">
        <v>0</v>
      </c>
      <c r="P3469" s="113">
        <f>O3469*H3469</f>
        <v>0</v>
      </c>
      <c r="Q3469" s="113">
        <v>0</v>
      </c>
      <c r="R3469" s="113">
        <f>Q3469*H3469</f>
        <v>0</v>
      </c>
      <c r="S3469" s="113">
        <v>0</v>
      </c>
      <c r="T3469" s="114">
        <f>S3469*H3469</f>
        <v>0</v>
      </c>
      <c r="AR3469" s="115" t="s">
        <v>112</v>
      </c>
      <c r="AT3469" s="115" t="s">
        <v>5109</v>
      </c>
      <c r="AU3469" s="115" t="s">
        <v>66</v>
      </c>
      <c r="AY3469" s="13" t="s">
        <v>113</v>
      </c>
      <c r="BE3469" s="116">
        <f>IF(N3469="základní",J3469,0)</f>
        <v>11000</v>
      </c>
      <c r="BF3469" s="116">
        <f>IF(N3469="snížená",J3469,0)</f>
        <v>0</v>
      </c>
      <c r="BG3469" s="116">
        <f>IF(N3469="zákl. přenesená",J3469,0)</f>
        <v>0</v>
      </c>
      <c r="BH3469" s="116">
        <f>IF(N3469="sníž. přenesená",J3469,0)</f>
        <v>0</v>
      </c>
      <c r="BI3469" s="116">
        <f>IF(N3469="nulová",J3469,0)</f>
        <v>0</v>
      </c>
      <c r="BJ3469" s="13" t="s">
        <v>74</v>
      </c>
      <c r="BK3469" s="116">
        <f>ROUND(I3469*H3469,2)</f>
        <v>11000</v>
      </c>
      <c r="BL3469" s="13" t="s">
        <v>112</v>
      </c>
      <c r="BM3469" s="115" t="s">
        <v>7397</v>
      </c>
    </row>
    <row r="3470" spans="2:65" s="1" customFormat="1" ht="11.25">
      <c r="B3470" s="25"/>
      <c r="D3470" s="117" t="s">
        <v>114</v>
      </c>
      <c r="F3470" s="118" t="s">
        <v>7396</v>
      </c>
      <c r="L3470" s="25"/>
      <c r="M3470" s="119"/>
      <c r="T3470" s="46"/>
      <c r="AT3470" s="13" t="s">
        <v>114</v>
      </c>
      <c r="AU3470" s="13" t="s">
        <v>66</v>
      </c>
    </row>
    <row r="3471" spans="2:65" s="1" customFormat="1" ht="16.5" customHeight="1">
      <c r="B3471" s="104"/>
      <c r="C3471" s="120" t="s">
        <v>3927</v>
      </c>
      <c r="D3471" s="120" t="s">
        <v>5109</v>
      </c>
      <c r="E3471" s="121" t="s">
        <v>7398</v>
      </c>
      <c r="F3471" s="122" t="s">
        <v>7399</v>
      </c>
      <c r="G3471" s="123" t="s">
        <v>135</v>
      </c>
      <c r="H3471" s="124">
        <v>2</v>
      </c>
      <c r="I3471" s="125">
        <v>6800</v>
      </c>
      <c r="J3471" s="125">
        <f>ROUND(I3471*H3471,2)</f>
        <v>13600</v>
      </c>
      <c r="K3471" s="122" t="s">
        <v>111</v>
      </c>
      <c r="L3471" s="126"/>
      <c r="M3471" s="127" t="s">
        <v>3</v>
      </c>
      <c r="N3471" s="128" t="s">
        <v>37</v>
      </c>
      <c r="O3471" s="113">
        <v>0</v>
      </c>
      <c r="P3471" s="113">
        <f>O3471*H3471</f>
        <v>0</v>
      </c>
      <c r="Q3471" s="113">
        <v>0</v>
      </c>
      <c r="R3471" s="113">
        <f>Q3471*H3471</f>
        <v>0</v>
      </c>
      <c r="S3471" s="113">
        <v>0</v>
      </c>
      <c r="T3471" s="114">
        <f>S3471*H3471</f>
        <v>0</v>
      </c>
      <c r="AR3471" s="115" t="s">
        <v>112</v>
      </c>
      <c r="AT3471" s="115" t="s">
        <v>5109</v>
      </c>
      <c r="AU3471" s="115" t="s">
        <v>66</v>
      </c>
      <c r="AY3471" s="13" t="s">
        <v>113</v>
      </c>
      <c r="BE3471" s="116">
        <f>IF(N3471="základní",J3471,0)</f>
        <v>13600</v>
      </c>
      <c r="BF3471" s="116">
        <f>IF(N3471="snížená",J3471,0)</f>
        <v>0</v>
      </c>
      <c r="BG3471" s="116">
        <f>IF(N3471="zákl. přenesená",J3471,0)</f>
        <v>0</v>
      </c>
      <c r="BH3471" s="116">
        <f>IF(N3471="sníž. přenesená",J3471,0)</f>
        <v>0</v>
      </c>
      <c r="BI3471" s="116">
        <f>IF(N3471="nulová",J3471,0)</f>
        <v>0</v>
      </c>
      <c r="BJ3471" s="13" t="s">
        <v>74</v>
      </c>
      <c r="BK3471" s="116">
        <f>ROUND(I3471*H3471,2)</f>
        <v>13600</v>
      </c>
      <c r="BL3471" s="13" t="s">
        <v>112</v>
      </c>
      <c r="BM3471" s="115" t="s">
        <v>7400</v>
      </c>
    </row>
    <row r="3472" spans="2:65" s="1" customFormat="1" ht="11.25">
      <c r="B3472" s="25"/>
      <c r="D3472" s="117" t="s">
        <v>114</v>
      </c>
      <c r="F3472" s="118" t="s">
        <v>7399</v>
      </c>
      <c r="L3472" s="25"/>
      <c r="M3472" s="119"/>
      <c r="T3472" s="46"/>
      <c r="AT3472" s="13" t="s">
        <v>114</v>
      </c>
      <c r="AU3472" s="13" t="s">
        <v>66</v>
      </c>
    </row>
    <row r="3473" spans="2:65" s="1" customFormat="1" ht="16.5" customHeight="1">
      <c r="B3473" s="104"/>
      <c r="C3473" s="120" t="s">
        <v>7401</v>
      </c>
      <c r="D3473" s="120" t="s">
        <v>5109</v>
      </c>
      <c r="E3473" s="121" t="s">
        <v>7402</v>
      </c>
      <c r="F3473" s="122" t="s">
        <v>7403</v>
      </c>
      <c r="G3473" s="123" t="s">
        <v>6189</v>
      </c>
      <c r="H3473" s="124">
        <v>1</v>
      </c>
      <c r="I3473" s="125">
        <v>1010</v>
      </c>
      <c r="J3473" s="125">
        <f>ROUND(I3473*H3473,2)</f>
        <v>1010</v>
      </c>
      <c r="K3473" s="122" t="s">
        <v>111</v>
      </c>
      <c r="L3473" s="126"/>
      <c r="M3473" s="127" t="s">
        <v>3</v>
      </c>
      <c r="N3473" s="128" t="s">
        <v>37</v>
      </c>
      <c r="O3473" s="113">
        <v>0</v>
      </c>
      <c r="P3473" s="113">
        <f>O3473*H3473</f>
        <v>0</v>
      </c>
      <c r="Q3473" s="113">
        <v>0</v>
      </c>
      <c r="R3473" s="113">
        <f>Q3473*H3473</f>
        <v>0</v>
      </c>
      <c r="S3473" s="113">
        <v>0</v>
      </c>
      <c r="T3473" s="114">
        <f>S3473*H3473</f>
        <v>0</v>
      </c>
      <c r="AR3473" s="115" t="s">
        <v>112</v>
      </c>
      <c r="AT3473" s="115" t="s">
        <v>5109</v>
      </c>
      <c r="AU3473" s="115" t="s">
        <v>66</v>
      </c>
      <c r="AY3473" s="13" t="s">
        <v>113</v>
      </c>
      <c r="BE3473" s="116">
        <f>IF(N3473="základní",J3473,0)</f>
        <v>1010</v>
      </c>
      <c r="BF3473" s="116">
        <f>IF(N3473="snížená",J3473,0)</f>
        <v>0</v>
      </c>
      <c r="BG3473" s="116">
        <f>IF(N3473="zákl. přenesená",J3473,0)</f>
        <v>0</v>
      </c>
      <c r="BH3473" s="116">
        <f>IF(N3473="sníž. přenesená",J3473,0)</f>
        <v>0</v>
      </c>
      <c r="BI3473" s="116">
        <f>IF(N3473="nulová",J3473,0)</f>
        <v>0</v>
      </c>
      <c r="BJ3473" s="13" t="s">
        <v>74</v>
      </c>
      <c r="BK3473" s="116">
        <f>ROUND(I3473*H3473,2)</f>
        <v>1010</v>
      </c>
      <c r="BL3473" s="13" t="s">
        <v>112</v>
      </c>
      <c r="BM3473" s="115" t="s">
        <v>7404</v>
      </c>
    </row>
    <row r="3474" spans="2:65" s="1" customFormat="1" ht="11.25">
      <c r="B3474" s="25"/>
      <c r="D3474" s="117" t="s">
        <v>114</v>
      </c>
      <c r="F3474" s="118" t="s">
        <v>7403</v>
      </c>
      <c r="L3474" s="25"/>
      <c r="M3474" s="119"/>
      <c r="T3474" s="46"/>
      <c r="AT3474" s="13" t="s">
        <v>114</v>
      </c>
      <c r="AU3474" s="13" t="s">
        <v>66</v>
      </c>
    </row>
    <row r="3475" spans="2:65" s="1" customFormat="1" ht="16.5" customHeight="1">
      <c r="B3475" s="104"/>
      <c r="C3475" s="105" t="s">
        <v>3932</v>
      </c>
      <c r="D3475" s="105" t="s">
        <v>107</v>
      </c>
      <c r="E3475" s="106" t="s">
        <v>7405</v>
      </c>
      <c r="F3475" s="107" t="s">
        <v>7406</v>
      </c>
      <c r="G3475" s="108" t="s">
        <v>6240</v>
      </c>
      <c r="H3475" s="109">
        <v>20</v>
      </c>
      <c r="I3475" s="110">
        <v>1240</v>
      </c>
      <c r="J3475" s="110">
        <f>ROUND(I3475*H3475,2)</f>
        <v>24800</v>
      </c>
      <c r="K3475" s="107" t="s">
        <v>111</v>
      </c>
      <c r="L3475" s="25"/>
      <c r="M3475" s="111" t="s">
        <v>3</v>
      </c>
      <c r="N3475" s="112" t="s">
        <v>37</v>
      </c>
      <c r="O3475" s="113">
        <v>0</v>
      </c>
      <c r="P3475" s="113">
        <f>O3475*H3475</f>
        <v>0</v>
      </c>
      <c r="Q3475" s="113">
        <v>0</v>
      </c>
      <c r="R3475" s="113">
        <f>Q3475*H3475</f>
        <v>0</v>
      </c>
      <c r="S3475" s="113">
        <v>0</v>
      </c>
      <c r="T3475" s="114">
        <f>S3475*H3475</f>
        <v>0</v>
      </c>
      <c r="AR3475" s="115" t="s">
        <v>112</v>
      </c>
      <c r="AT3475" s="115" t="s">
        <v>107</v>
      </c>
      <c r="AU3475" s="115" t="s">
        <v>66</v>
      </c>
      <c r="AY3475" s="13" t="s">
        <v>113</v>
      </c>
      <c r="BE3475" s="116">
        <f>IF(N3475="základní",J3475,0)</f>
        <v>24800</v>
      </c>
      <c r="BF3475" s="116">
        <f>IF(N3475="snížená",J3475,0)</f>
        <v>0</v>
      </c>
      <c r="BG3475" s="116">
        <f>IF(N3475="zákl. přenesená",J3475,0)</f>
        <v>0</v>
      </c>
      <c r="BH3475" s="116">
        <f>IF(N3475="sníž. přenesená",J3475,0)</f>
        <v>0</v>
      </c>
      <c r="BI3475" s="116">
        <f>IF(N3475="nulová",J3475,0)</f>
        <v>0</v>
      </c>
      <c r="BJ3475" s="13" t="s">
        <v>74</v>
      </c>
      <c r="BK3475" s="116">
        <f>ROUND(I3475*H3475,2)</f>
        <v>24800</v>
      </c>
      <c r="BL3475" s="13" t="s">
        <v>112</v>
      </c>
      <c r="BM3475" s="115" t="s">
        <v>7407</v>
      </c>
    </row>
    <row r="3476" spans="2:65" s="1" customFormat="1" ht="19.5">
      <c r="B3476" s="25"/>
      <c r="D3476" s="117" t="s">
        <v>114</v>
      </c>
      <c r="F3476" s="118" t="s">
        <v>7408</v>
      </c>
      <c r="L3476" s="25"/>
      <c r="M3476" s="119"/>
      <c r="T3476" s="46"/>
      <c r="AT3476" s="13" t="s">
        <v>114</v>
      </c>
      <c r="AU3476" s="13" t="s">
        <v>66</v>
      </c>
    </row>
    <row r="3477" spans="2:65" s="1" customFormat="1" ht="16.5" customHeight="1">
      <c r="B3477" s="104"/>
      <c r="C3477" s="105" t="s">
        <v>7409</v>
      </c>
      <c r="D3477" s="105" t="s">
        <v>107</v>
      </c>
      <c r="E3477" s="106" t="s">
        <v>7410</v>
      </c>
      <c r="F3477" s="107" t="s">
        <v>7411</v>
      </c>
      <c r="G3477" s="108" t="s">
        <v>6240</v>
      </c>
      <c r="H3477" s="109">
        <v>20</v>
      </c>
      <c r="I3477" s="110">
        <v>885</v>
      </c>
      <c r="J3477" s="110">
        <f>ROUND(I3477*H3477,2)</f>
        <v>17700</v>
      </c>
      <c r="K3477" s="107" t="s">
        <v>111</v>
      </c>
      <c r="L3477" s="25"/>
      <c r="M3477" s="111" t="s">
        <v>3</v>
      </c>
      <c r="N3477" s="112" t="s">
        <v>37</v>
      </c>
      <c r="O3477" s="113">
        <v>0</v>
      </c>
      <c r="P3477" s="113">
        <f>O3477*H3477</f>
        <v>0</v>
      </c>
      <c r="Q3477" s="113">
        <v>0</v>
      </c>
      <c r="R3477" s="113">
        <f>Q3477*H3477</f>
        <v>0</v>
      </c>
      <c r="S3477" s="113">
        <v>0</v>
      </c>
      <c r="T3477" s="114">
        <f>S3477*H3477</f>
        <v>0</v>
      </c>
      <c r="AR3477" s="115" t="s">
        <v>112</v>
      </c>
      <c r="AT3477" s="115" t="s">
        <v>107</v>
      </c>
      <c r="AU3477" s="115" t="s">
        <v>66</v>
      </c>
      <c r="AY3477" s="13" t="s">
        <v>113</v>
      </c>
      <c r="BE3477" s="116">
        <f>IF(N3477="základní",J3477,0)</f>
        <v>17700</v>
      </c>
      <c r="BF3477" s="116">
        <f>IF(N3477="snížená",J3477,0)</f>
        <v>0</v>
      </c>
      <c r="BG3477" s="116">
        <f>IF(N3477="zákl. přenesená",J3477,0)</f>
        <v>0</v>
      </c>
      <c r="BH3477" s="116">
        <f>IF(N3477="sníž. přenesená",J3477,0)</f>
        <v>0</v>
      </c>
      <c r="BI3477" s="116">
        <f>IF(N3477="nulová",J3477,0)</f>
        <v>0</v>
      </c>
      <c r="BJ3477" s="13" t="s">
        <v>74</v>
      </c>
      <c r="BK3477" s="116">
        <f>ROUND(I3477*H3477,2)</f>
        <v>17700</v>
      </c>
      <c r="BL3477" s="13" t="s">
        <v>112</v>
      </c>
      <c r="BM3477" s="115" t="s">
        <v>7412</v>
      </c>
    </row>
    <row r="3478" spans="2:65" s="1" customFormat="1" ht="19.5">
      <c r="B3478" s="25"/>
      <c r="D3478" s="117" t="s">
        <v>114</v>
      </c>
      <c r="F3478" s="118" t="s">
        <v>7413</v>
      </c>
      <c r="L3478" s="25"/>
      <c r="M3478" s="119"/>
      <c r="T3478" s="46"/>
      <c r="AT3478" s="13" t="s">
        <v>114</v>
      </c>
      <c r="AU3478" s="13" t="s">
        <v>66</v>
      </c>
    </row>
    <row r="3479" spans="2:65" s="1" customFormat="1" ht="16.5" customHeight="1">
      <c r="B3479" s="104"/>
      <c r="C3479" s="105" t="s">
        <v>3936</v>
      </c>
      <c r="D3479" s="105" t="s">
        <v>107</v>
      </c>
      <c r="E3479" s="106" t="s">
        <v>7414</v>
      </c>
      <c r="F3479" s="107" t="s">
        <v>7415</v>
      </c>
      <c r="G3479" s="108" t="s">
        <v>6240</v>
      </c>
      <c r="H3479" s="109">
        <v>20</v>
      </c>
      <c r="I3479" s="110">
        <v>1680</v>
      </c>
      <c r="J3479" s="110">
        <f>ROUND(I3479*H3479,2)</f>
        <v>33600</v>
      </c>
      <c r="K3479" s="107" t="s">
        <v>111</v>
      </c>
      <c r="L3479" s="25"/>
      <c r="M3479" s="111" t="s">
        <v>3</v>
      </c>
      <c r="N3479" s="112" t="s">
        <v>37</v>
      </c>
      <c r="O3479" s="113">
        <v>0</v>
      </c>
      <c r="P3479" s="113">
        <f>O3479*H3479</f>
        <v>0</v>
      </c>
      <c r="Q3479" s="113">
        <v>0</v>
      </c>
      <c r="R3479" s="113">
        <f>Q3479*H3479</f>
        <v>0</v>
      </c>
      <c r="S3479" s="113">
        <v>0</v>
      </c>
      <c r="T3479" s="114">
        <f>S3479*H3479</f>
        <v>0</v>
      </c>
      <c r="AR3479" s="115" t="s">
        <v>112</v>
      </c>
      <c r="AT3479" s="115" t="s">
        <v>107</v>
      </c>
      <c r="AU3479" s="115" t="s">
        <v>66</v>
      </c>
      <c r="AY3479" s="13" t="s">
        <v>113</v>
      </c>
      <c r="BE3479" s="116">
        <f>IF(N3479="základní",J3479,0)</f>
        <v>33600</v>
      </c>
      <c r="BF3479" s="116">
        <f>IF(N3479="snížená",J3479,0)</f>
        <v>0</v>
      </c>
      <c r="BG3479" s="116">
        <f>IF(N3479="zákl. přenesená",J3479,0)</f>
        <v>0</v>
      </c>
      <c r="BH3479" s="116">
        <f>IF(N3479="sníž. přenesená",J3479,0)</f>
        <v>0</v>
      </c>
      <c r="BI3479" s="116">
        <f>IF(N3479="nulová",J3479,0)</f>
        <v>0</v>
      </c>
      <c r="BJ3479" s="13" t="s">
        <v>74</v>
      </c>
      <c r="BK3479" s="116">
        <f>ROUND(I3479*H3479,2)</f>
        <v>33600</v>
      </c>
      <c r="BL3479" s="13" t="s">
        <v>112</v>
      </c>
      <c r="BM3479" s="115" t="s">
        <v>7416</v>
      </c>
    </row>
    <row r="3480" spans="2:65" s="1" customFormat="1" ht="11.25">
      <c r="B3480" s="25"/>
      <c r="D3480" s="117" t="s">
        <v>114</v>
      </c>
      <c r="F3480" s="118" t="s">
        <v>7417</v>
      </c>
      <c r="L3480" s="25"/>
      <c r="M3480" s="119"/>
      <c r="T3480" s="46"/>
      <c r="AT3480" s="13" t="s">
        <v>114</v>
      </c>
      <c r="AU3480" s="13" t="s">
        <v>66</v>
      </c>
    </row>
    <row r="3481" spans="2:65" s="1" customFormat="1" ht="16.5" customHeight="1">
      <c r="B3481" s="104"/>
      <c r="C3481" s="105" t="s">
        <v>7418</v>
      </c>
      <c r="D3481" s="105" t="s">
        <v>107</v>
      </c>
      <c r="E3481" s="106" t="s">
        <v>7419</v>
      </c>
      <c r="F3481" s="107" t="s">
        <v>7420</v>
      </c>
      <c r="G3481" s="108" t="s">
        <v>6240</v>
      </c>
      <c r="H3481" s="109">
        <v>20</v>
      </c>
      <c r="I3481" s="110">
        <v>628</v>
      </c>
      <c r="J3481" s="110">
        <f>ROUND(I3481*H3481,2)</f>
        <v>12560</v>
      </c>
      <c r="K3481" s="107" t="s">
        <v>111</v>
      </c>
      <c r="L3481" s="25"/>
      <c r="M3481" s="111" t="s">
        <v>3</v>
      </c>
      <c r="N3481" s="112" t="s">
        <v>37</v>
      </c>
      <c r="O3481" s="113">
        <v>0</v>
      </c>
      <c r="P3481" s="113">
        <f>O3481*H3481</f>
        <v>0</v>
      </c>
      <c r="Q3481" s="113">
        <v>0</v>
      </c>
      <c r="R3481" s="113">
        <f>Q3481*H3481</f>
        <v>0</v>
      </c>
      <c r="S3481" s="113">
        <v>0</v>
      </c>
      <c r="T3481" s="114">
        <f>S3481*H3481</f>
        <v>0</v>
      </c>
      <c r="AR3481" s="115" t="s">
        <v>112</v>
      </c>
      <c r="AT3481" s="115" t="s">
        <v>107</v>
      </c>
      <c r="AU3481" s="115" t="s">
        <v>66</v>
      </c>
      <c r="AY3481" s="13" t="s">
        <v>113</v>
      </c>
      <c r="BE3481" s="116">
        <f>IF(N3481="základní",J3481,0)</f>
        <v>12560</v>
      </c>
      <c r="BF3481" s="116">
        <f>IF(N3481="snížená",J3481,0)</f>
        <v>0</v>
      </c>
      <c r="BG3481" s="116">
        <f>IF(N3481="zákl. přenesená",J3481,0)</f>
        <v>0</v>
      </c>
      <c r="BH3481" s="116">
        <f>IF(N3481="sníž. přenesená",J3481,0)</f>
        <v>0</v>
      </c>
      <c r="BI3481" s="116">
        <f>IF(N3481="nulová",J3481,0)</f>
        <v>0</v>
      </c>
      <c r="BJ3481" s="13" t="s">
        <v>74</v>
      </c>
      <c r="BK3481" s="116">
        <f>ROUND(I3481*H3481,2)</f>
        <v>12560</v>
      </c>
      <c r="BL3481" s="13" t="s">
        <v>112</v>
      </c>
      <c r="BM3481" s="115" t="s">
        <v>7421</v>
      </c>
    </row>
    <row r="3482" spans="2:65" s="1" customFormat="1" ht="29.25">
      <c r="B3482" s="25"/>
      <c r="D3482" s="117" t="s">
        <v>114</v>
      </c>
      <c r="F3482" s="118" t="s">
        <v>7422</v>
      </c>
      <c r="L3482" s="25"/>
      <c r="M3482" s="119"/>
      <c r="T3482" s="46"/>
      <c r="AT3482" s="13" t="s">
        <v>114</v>
      </c>
      <c r="AU3482" s="13" t="s">
        <v>66</v>
      </c>
    </row>
    <row r="3483" spans="2:65" s="1" customFormat="1" ht="16.5" customHeight="1">
      <c r="B3483" s="104"/>
      <c r="C3483" s="105" t="s">
        <v>3941</v>
      </c>
      <c r="D3483" s="105" t="s">
        <v>107</v>
      </c>
      <c r="E3483" s="106" t="s">
        <v>7423</v>
      </c>
      <c r="F3483" s="107" t="s">
        <v>7424</v>
      </c>
      <c r="G3483" s="108" t="s">
        <v>6240</v>
      </c>
      <c r="H3483" s="109">
        <v>100</v>
      </c>
      <c r="I3483" s="110">
        <v>369</v>
      </c>
      <c r="J3483" s="110">
        <f>ROUND(I3483*H3483,2)</f>
        <v>36900</v>
      </c>
      <c r="K3483" s="107" t="s">
        <v>111</v>
      </c>
      <c r="L3483" s="25"/>
      <c r="M3483" s="111" t="s">
        <v>3</v>
      </c>
      <c r="N3483" s="112" t="s">
        <v>37</v>
      </c>
      <c r="O3483" s="113">
        <v>0</v>
      </c>
      <c r="P3483" s="113">
        <f>O3483*H3483</f>
        <v>0</v>
      </c>
      <c r="Q3483" s="113">
        <v>0</v>
      </c>
      <c r="R3483" s="113">
        <f>Q3483*H3483</f>
        <v>0</v>
      </c>
      <c r="S3483" s="113">
        <v>0</v>
      </c>
      <c r="T3483" s="114">
        <f>S3483*H3483</f>
        <v>0</v>
      </c>
      <c r="AR3483" s="115" t="s">
        <v>112</v>
      </c>
      <c r="AT3483" s="115" t="s">
        <v>107</v>
      </c>
      <c r="AU3483" s="115" t="s">
        <v>66</v>
      </c>
      <c r="AY3483" s="13" t="s">
        <v>113</v>
      </c>
      <c r="BE3483" s="116">
        <f>IF(N3483="základní",J3483,0)</f>
        <v>36900</v>
      </c>
      <c r="BF3483" s="116">
        <f>IF(N3483="snížená",J3483,0)</f>
        <v>0</v>
      </c>
      <c r="BG3483" s="116">
        <f>IF(N3483="zákl. přenesená",J3483,0)</f>
        <v>0</v>
      </c>
      <c r="BH3483" s="116">
        <f>IF(N3483="sníž. přenesená",J3483,0)</f>
        <v>0</v>
      </c>
      <c r="BI3483" s="116">
        <f>IF(N3483="nulová",J3483,0)</f>
        <v>0</v>
      </c>
      <c r="BJ3483" s="13" t="s">
        <v>74</v>
      </c>
      <c r="BK3483" s="116">
        <f>ROUND(I3483*H3483,2)</f>
        <v>36900</v>
      </c>
      <c r="BL3483" s="13" t="s">
        <v>112</v>
      </c>
      <c r="BM3483" s="115" t="s">
        <v>7425</v>
      </c>
    </row>
    <row r="3484" spans="2:65" s="1" customFormat="1" ht="29.25">
      <c r="B3484" s="25"/>
      <c r="D3484" s="117" t="s">
        <v>114</v>
      </c>
      <c r="F3484" s="118" t="s">
        <v>7426</v>
      </c>
      <c r="L3484" s="25"/>
      <c r="M3484" s="119"/>
      <c r="T3484" s="46"/>
      <c r="AT3484" s="13" t="s">
        <v>114</v>
      </c>
      <c r="AU3484" s="13" t="s">
        <v>66</v>
      </c>
    </row>
    <row r="3485" spans="2:65" s="1" customFormat="1" ht="16.5" customHeight="1">
      <c r="B3485" s="104"/>
      <c r="C3485" s="105" t="s">
        <v>7427</v>
      </c>
      <c r="D3485" s="105" t="s">
        <v>107</v>
      </c>
      <c r="E3485" s="106" t="s">
        <v>7428</v>
      </c>
      <c r="F3485" s="107" t="s">
        <v>7429</v>
      </c>
      <c r="G3485" s="108" t="s">
        <v>6240</v>
      </c>
      <c r="H3485" s="109">
        <v>100</v>
      </c>
      <c r="I3485" s="110">
        <v>202</v>
      </c>
      <c r="J3485" s="110">
        <f>ROUND(I3485*H3485,2)</f>
        <v>20200</v>
      </c>
      <c r="K3485" s="107" t="s">
        <v>111</v>
      </c>
      <c r="L3485" s="25"/>
      <c r="M3485" s="111" t="s">
        <v>3</v>
      </c>
      <c r="N3485" s="112" t="s">
        <v>37</v>
      </c>
      <c r="O3485" s="113">
        <v>0</v>
      </c>
      <c r="P3485" s="113">
        <f>O3485*H3485</f>
        <v>0</v>
      </c>
      <c r="Q3485" s="113">
        <v>0</v>
      </c>
      <c r="R3485" s="113">
        <f>Q3485*H3485</f>
        <v>0</v>
      </c>
      <c r="S3485" s="113">
        <v>0</v>
      </c>
      <c r="T3485" s="114">
        <f>S3485*H3485</f>
        <v>0</v>
      </c>
      <c r="AR3485" s="115" t="s">
        <v>112</v>
      </c>
      <c r="AT3485" s="115" t="s">
        <v>107</v>
      </c>
      <c r="AU3485" s="115" t="s">
        <v>66</v>
      </c>
      <c r="AY3485" s="13" t="s">
        <v>113</v>
      </c>
      <c r="BE3485" s="116">
        <f>IF(N3485="základní",J3485,0)</f>
        <v>20200</v>
      </c>
      <c r="BF3485" s="116">
        <f>IF(N3485="snížená",J3485,0)</f>
        <v>0</v>
      </c>
      <c r="BG3485" s="116">
        <f>IF(N3485="zákl. přenesená",J3485,0)</f>
        <v>0</v>
      </c>
      <c r="BH3485" s="116">
        <f>IF(N3485="sníž. přenesená",J3485,0)</f>
        <v>0</v>
      </c>
      <c r="BI3485" s="116">
        <f>IF(N3485="nulová",J3485,0)</f>
        <v>0</v>
      </c>
      <c r="BJ3485" s="13" t="s">
        <v>74</v>
      </c>
      <c r="BK3485" s="116">
        <f>ROUND(I3485*H3485,2)</f>
        <v>20200</v>
      </c>
      <c r="BL3485" s="13" t="s">
        <v>112</v>
      </c>
      <c r="BM3485" s="115" t="s">
        <v>7430</v>
      </c>
    </row>
    <row r="3486" spans="2:65" s="1" customFormat="1" ht="29.25">
      <c r="B3486" s="25"/>
      <c r="D3486" s="117" t="s">
        <v>114</v>
      </c>
      <c r="F3486" s="118" t="s">
        <v>7431</v>
      </c>
      <c r="L3486" s="25"/>
      <c r="M3486" s="119"/>
      <c r="T3486" s="46"/>
      <c r="AT3486" s="13" t="s">
        <v>114</v>
      </c>
      <c r="AU3486" s="13" t="s">
        <v>66</v>
      </c>
    </row>
    <row r="3487" spans="2:65" s="1" customFormat="1" ht="16.5" customHeight="1">
      <c r="B3487" s="104"/>
      <c r="C3487" s="105" t="s">
        <v>3945</v>
      </c>
      <c r="D3487" s="105" t="s">
        <v>107</v>
      </c>
      <c r="E3487" s="106" t="s">
        <v>7432</v>
      </c>
      <c r="F3487" s="107" t="s">
        <v>7433</v>
      </c>
      <c r="G3487" s="108" t="s">
        <v>6240</v>
      </c>
      <c r="H3487" s="109">
        <v>100</v>
      </c>
      <c r="I3487" s="110">
        <v>992</v>
      </c>
      <c r="J3487" s="110">
        <f>ROUND(I3487*H3487,2)</f>
        <v>99200</v>
      </c>
      <c r="K3487" s="107" t="s">
        <v>111</v>
      </c>
      <c r="L3487" s="25"/>
      <c r="M3487" s="111" t="s">
        <v>3</v>
      </c>
      <c r="N3487" s="112" t="s">
        <v>37</v>
      </c>
      <c r="O3487" s="113">
        <v>0</v>
      </c>
      <c r="P3487" s="113">
        <f>O3487*H3487</f>
        <v>0</v>
      </c>
      <c r="Q3487" s="113">
        <v>0</v>
      </c>
      <c r="R3487" s="113">
        <f>Q3487*H3487</f>
        <v>0</v>
      </c>
      <c r="S3487" s="113">
        <v>0</v>
      </c>
      <c r="T3487" s="114">
        <f>S3487*H3487</f>
        <v>0</v>
      </c>
      <c r="AR3487" s="115" t="s">
        <v>112</v>
      </c>
      <c r="AT3487" s="115" t="s">
        <v>107</v>
      </c>
      <c r="AU3487" s="115" t="s">
        <v>66</v>
      </c>
      <c r="AY3487" s="13" t="s">
        <v>113</v>
      </c>
      <c r="BE3487" s="116">
        <f>IF(N3487="základní",J3487,0)</f>
        <v>99200</v>
      </c>
      <c r="BF3487" s="116">
        <f>IF(N3487="snížená",J3487,0)</f>
        <v>0</v>
      </c>
      <c r="BG3487" s="116">
        <f>IF(N3487="zákl. přenesená",J3487,0)</f>
        <v>0</v>
      </c>
      <c r="BH3487" s="116">
        <f>IF(N3487="sníž. přenesená",J3487,0)</f>
        <v>0</v>
      </c>
      <c r="BI3487" s="116">
        <f>IF(N3487="nulová",J3487,0)</f>
        <v>0</v>
      </c>
      <c r="BJ3487" s="13" t="s">
        <v>74</v>
      </c>
      <c r="BK3487" s="116">
        <f>ROUND(I3487*H3487,2)</f>
        <v>99200</v>
      </c>
      <c r="BL3487" s="13" t="s">
        <v>112</v>
      </c>
      <c r="BM3487" s="115" t="s">
        <v>7434</v>
      </c>
    </row>
    <row r="3488" spans="2:65" s="1" customFormat="1" ht="19.5">
      <c r="B3488" s="25"/>
      <c r="D3488" s="117" t="s">
        <v>114</v>
      </c>
      <c r="F3488" s="118" t="s">
        <v>7435</v>
      </c>
      <c r="L3488" s="25"/>
      <c r="M3488" s="119"/>
      <c r="T3488" s="46"/>
      <c r="AT3488" s="13" t="s">
        <v>114</v>
      </c>
      <c r="AU3488" s="13" t="s">
        <v>66</v>
      </c>
    </row>
    <row r="3489" spans="2:65" s="1" customFormat="1" ht="16.5" customHeight="1">
      <c r="B3489" s="104"/>
      <c r="C3489" s="105" t="s">
        <v>7436</v>
      </c>
      <c r="D3489" s="105" t="s">
        <v>107</v>
      </c>
      <c r="E3489" s="106" t="s">
        <v>7437</v>
      </c>
      <c r="F3489" s="107" t="s">
        <v>7438</v>
      </c>
      <c r="G3489" s="108" t="s">
        <v>6240</v>
      </c>
      <c r="H3489" s="109">
        <v>100</v>
      </c>
      <c r="I3489" s="110">
        <v>489</v>
      </c>
      <c r="J3489" s="110">
        <f>ROUND(I3489*H3489,2)</f>
        <v>48900</v>
      </c>
      <c r="K3489" s="107" t="s">
        <v>111</v>
      </c>
      <c r="L3489" s="25"/>
      <c r="M3489" s="111" t="s">
        <v>3</v>
      </c>
      <c r="N3489" s="112" t="s">
        <v>37</v>
      </c>
      <c r="O3489" s="113">
        <v>0</v>
      </c>
      <c r="P3489" s="113">
        <f>O3489*H3489</f>
        <v>0</v>
      </c>
      <c r="Q3489" s="113">
        <v>0</v>
      </c>
      <c r="R3489" s="113">
        <f>Q3489*H3489</f>
        <v>0</v>
      </c>
      <c r="S3489" s="113">
        <v>0</v>
      </c>
      <c r="T3489" s="114">
        <f>S3489*H3489</f>
        <v>0</v>
      </c>
      <c r="AR3489" s="115" t="s">
        <v>112</v>
      </c>
      <c r="AT3489" s="115" t="s">
        <v>107</v>
      </c>
      <c r="AU3489" s="115" t="s">
        <v>66</v>
      </c>
      <c r="AY3489" s="13" t="s">
        <v>113</v>
      </c>
      <c r="BE3489" s="116">
        <f>IF(N3489="základní",J3489,0)</f>
        <v>48900</v>
      </c>
      <c r="BF3489" s="116">
        <f>IF(N3489="snížená",J3489,0)</f>
        <v>0</v>
      </c>
      <c r="BG3489" s="116">
        <f>IF(N3489="zákl. přenesená",J3489,0)</f>
        <v>0</v>
      </c>
      <c r="BH3489" s="116">
        <f>IF(N3489="sníž. přenesená",J3489,0)</f>
        <v>0</v>
      </c>
      <c r="BI3489" s="116">
        <f>IF(N3489="nulová",J3489,0)</f>
        <v>0</v>
      </c>
      <c r="BJ3489" s="13" t="s">
        <v>74</v>
      </c>
      <c r="BK3489" s="116">
        <f>ROUND(I3489*H3489,2)</f>
        <v>48900</v>
      </c>
      <c r="BL3489" s="13" t="s">
        <v>112</v>
      </c>
      <c r="BM3489" s="115" t="s">
        <v>7439</v>
      </c>
    </row>
    <row r="3490" spans="2:65" s="1" customFormat="1" ht="19.5">
      <c r="B3490" s="25"/>
      <c r="D3490" s="117" t="s">
        <v>114</v>
      </c>
      <c r="F3490" s="118" t="s">
        <v>7440</v>
      </c>
      <c r="L3490" s="25"/>
      <c r="M3490" s="119"/>
      <c r="T3490" s="46"/>
      <c r="AT3490" s="13" t="s">
        <v>114</v>
      </c>
      <c r="AU3490" s="13" t="s">
        <v>66</v>
      </c>
    </row>
    <row r="3491" spans="2:65" s="1" customFormat="1" ht="16.5" customHeight="1">
      <c r="B3491" s="104"/>
      <c r="C3491" s="105" t="s">
        <v>3950</v>
      </c>
      <c r="D3491" s="105" t="s">
        <v>107</v>
      </c>
      <c r="E3491" s="106" t="s">
        <v>7441</v>
      </c>
      <c r="F3491" s="107" t="s">
        <v>7442</v>
      </c>
      <c r="G3491" s="108" t="s">
        <v>6240</v>
      </c>
      <c r="H3491" s="109">
        <v>100</v>
      </c>
      <c r="I3491" s="110">
        <v>339</v>
      </c>
      <c r="J3491" s="110">
        <f>ROUND(I3491*H3491,2)</f>
        <v>33900</v>
      </c>
      <c r="K3491" s="107" t="s">
        <v>111</v>
      </c>
      <c r="L3491" s="25"/>
      <c r="M3491" s="111" t="s">
        <v>3</v>
      </c>
      <c r="N3491" s="112" t="s">
        <v>37</v>
      </c>
      <c r="O3491" s="113">
        <v>0</v>
      </c>
      <c r="P3491" s="113">
        <f>O3491*H3491</f>
        <v>0</v>
      </c>
      <c r="Q3491" s="113">
        <v>0</v>
      </c>
      <c r="R3491" s="113">
        <f>Q3491*H3491</f>
        <v>0</v>
      </c>
      <c r="S3491" s="113">
        <v>0</v>
      </c>
      <c r="T3491" s="114">
        <f>S3491*H3491</f>
        <v>0</v>
      </c>
      <c r="AR3491" s="115" t="s">
        <v>112</v>
      </c>
      <c r="AT3491" s="115" t="s">
        <v>107</v>
      </c>
      <c r="AU3491" s="115" t="s">
        <v>66</v>
      </c>
      <c r="AY3491" s="13" t="s">
        <v>113</v>
      </c>
      <c r="BE3491" s="116">
        <f>IF(N3491="základní",J3491,0)</f>
        <v>33900</v>
      </c>
      <c r="BF3491" s="116">
        <f>IF(N3491="snížená",J3491,0)</f>
        <v>0</v>
      </c>
      <c r="BG3491" s="116">
        <f>IF(N3491="zákl. přenesená",J3491,0)</f>
        <v>0</v>
      </c>
      <c r="BH3491" s="116">
        <f>IF(N3491="sníž. přenesená",J3491,0)</f>
        <v>0</v>
      </c>
      <c r="BI3491" s="116">
        <f>IF(N3491="nulová",J3491,0)</f>
        <v>0</v>
      </c>
      <c r="BJ3491" s="13" t="s">
        <v>74</v>
      </c>
      <c r="BK3491" s="116">
        <f>ROUND(I3491*H3491,2)</f>
        <v>33900</v>
      </c>
      <c r="BL3491" s="13" t="s">
        <v>112</v>
      </c>
      <c r="BM3491" s="115" t="s">
        <v>7443</v>
      </c>
    </row>
    <row r="3492" spans="2:65" s="1" customFormat="1" ht="19.5">
      <c r="B3492" s="25"/>
      <c r="D3492" s="117" t="s">
        <v>114</v>
      </c>
      <c r="F3492" s="118" t="s">
        <v>7444</v>
      </c>
      <c r="L3492" s="25"/>
      <c r="M3492" s="119"/>
      <c r="T3492" s="46"/>
      <c r="AT3492" s="13" t="s">
        <v>114</v>
      </c>
      <c r="AU3492" s="13" t="s">
        <v>66</v>
      </c>
    </row>
    <row r="3493" spans="2:65" s="1" customFormat="1" ht="16.5" customHeight="1">
      <c r="B3493" s="104"/>
      <c r="C3493" s="120" t="s">
        <v>7445</v>
      </c>
      <c r="D3493" s="120" t="s">
        <v>5109</v>
      </c>
      <c r="E3493" s="121" t="s">
        <v>7446</v>
      </c>
      <c r="F3493" s="122" t="s">
        <v>7447</v>
      </c>
      <c r="G3493" s="123" t="s">
        <v>110</v>
      </c>
      <c r="H3493" s="124">
        <v>10</v>
      </c>
      <c r="I3493" s="125">
        <v>1580</v>
      </c>
      <c r="J3493" s="125">
        <f>ROUND(I3493*H3493,2)</f>
        <v>15800</v>
      </c>
      <c r="K3493" s="122" t="s">
        <v>111</v>
      </c>
      <c r="L3493" s="126"/>
      <c r="M3493" s="127" t="s">
        <v>3</v>
      </c>
      <c r="N3493" s="128" t="s">
        <v>37</v>
      </c>
      <c r="O3493" s="113">
        <v>0</v>
      </c>
      <c r="P3493" s="113">
        <f>O3493*H3493</f>
        <v>0</v>
      </c>
      <c r="Q3493" s="113">
        <v>0</v>
      </c>
      <c r="R3493" s="113">
        <f>Q3493*H3493</f>
        <v>0</v>
      </c>
      <c r="S3493" s="113">
        <v>0</v>
      </c>
      <c r="T3493" s="114">
        <f>S3493*H3493</f>
        <v>0</v>
      </c>
      <c r="AR3493" s="115" t="s">
        <v>112</v>
      </c>
      <c r="AT3493" s="115" t="s">
        <v>5109</v>
      </c>
      <c r="AU3493" s="115" t="s">
        <v>66</v>
      </c>
      <c r="AY3493" s="13" t="s">
        <v>113</v>
      </c>
      <c r="BE3493" s="116">
        <f>IF(N3493="základní",J3493,0)</f>
        <v>15800</v>
      </c>
      <c r="BF3493" s="116">
        <f>IF(N3493="snížená",J3493,0)</f>
        <v>0</v>
      </c>
      <c r="BG3493" s="116">
        <f>IF(N3493="zákl. přenesená",J3493,0)</f>
        <v>0</v>
      </c>
      <c r="BH3493" s="116">
        <f>IF(N3493="sníž. přenesená",J3493,0)</f>
        <v>0</v>
      </c>
      <c r="BI3493" s="116">
        <f>IF(N3493="nulová",J3493,0)</f>
        <v>0</v>
      </c>
      <c r="BJ3493" s="13" t="s">
        <v>74</v>
      </c>
      <c r="BK3493" s="116">
        <f>ROUND(I3493*H3493,2)</f>
        <v>15800</v>
      </c>
      <c r="BL3493" s="13" t="s">
        <v>112</v>
      </c>
      <c r="BM3493" s="115" t="s">
        <v>7448</v>
      </c>
    </row>
    <row r="3494" spans="2:65" s="1" customFormat="1" ht="11.25">
      <c r="B3494" s="25"/>
      <c r="D3494" s="117" t="s">
        <v>114</v>
      </c>
      <c r="F3494" s="118" t="s">
        <v>7447</v>
      </c>
      <c r="L3494" s="25"/>
      <c r="M3494" s="119"/>
      <c r="T3494" s="46"/>
      <c r="AT3494" s="13" t="s">
        <v>114</v>
      </c>
      <c r="AU3494" s="13" t="s">
        <v>66</v>
      </c>
    </row>
    <row r="3495" spans="2:65" s="1" customFormat="1" ht="16.5" customHeight="1">
      <c r="B3495" s="104"/>
      <c r="C3495" s="120" t="s">
        <v>3954</v>
      </c>
      <c r="D3495" s="120" t="s">
        <v>5109</v>
      </c>
      <c r="E3495" s="121" t="s">
        <v>7449</v>
      </c>
      <c r="F3495" s="122" t="s">
        <v>7450</v>
      </c>
      <c r="G3495" s="123" t="s">
        <v>110</v>
      </c>
      <c r="H3495" s="124">
        <v>20</v>
      </c>
      <c r="I3495" s="125">
        <v>1870</v>
      </c>
      <c r="J3495" s="125">
        <f>ROUND(I3495*H3495,2)</f>
        <v>37400</v>
      </c>
      <c r="K3495" s="122" t="s">
        <v>111</v>
      </c>
      <c r="L3495" s="126"/>
      <c r="M3495" s="127" t="s">
        <v>3</v>
      </c>
      <c r="N3495" s="128" t="s">
        <v>37</v>
      </c>
      <c r="O3495" s="113">
        <v>0</v>
      </c>
      <c r="P3495" s="113">
        <f>O3495*H3495</f>
        <v>0</v>
      </c>
      <c r="Q3495" s="113">
        <v>0</v>
      </c>
      <c r="R3495" s="113">
        <f>Q3495*H3495</f>
        <v>0</v>
      </c>
      <c r="S3495" s="113">
        <v>0</v>
      </c>
      <c r="T3495" s="114">
        <f>S3495*H3495</f>
        <v>0</v>
      </c>
      <c r="AR3495" s="115" t="s">
        <v>112</v>
      </c>
      <c r="AT3495" s="115" t="s">
        <v>5109</v>
      </c>
      <c r="AU3495" s="115" t="s">
        <v>66</v>
      </c>
      <c r="AY3495" s="13" t="s">
        <v>113</v>
      </c>
      <c r="BE3495" s="116">
        <f>IF(N3495="základní",J3495,0)</f>
        <v>37400</v>
      </c>
      <c r="BF3495" s="116">
        <f>IF(N3495="snížená",J3495,0)</f>
        <v>0</v>
      </c>
      <c r="BG3495" s="116">
        <f>IF(N3495="zákl. přenesená",J3495,0)</f>
        <v>0</v>
      </c>
      <c r="BH3495" s="116">
        <f>IF(N3495="sníž. přenesená",J3495,0)</f>
        <v>0</v>
      </c>
      <c r="BI3495" s="116">
        <f>IF(N3495="nulová",J3495,0)</f>
        <v>0</v>
      </c>
      <c r="BJ3495" s="13" t="s">
        <v>74</v>
      </c>
      <c r="BK3495" s="116">
        <f>ROUND(I3495*H3495,2)</f>
        <v>37400</v>
      </c>
      <c r="BL3495" s="13" t="s">
        <v>112</v>
      </c>
      <c r="BM3495" s="115" t="s">
        <v>7451</v>
      </c>
    </row>
    <row r="3496" spans="2:65" s="1" customFormat="1" ht="11.25">
      <c r="B3496" s="25"/>
      <c r="D3496" s="117" t="s">
        <v>114</v>
      </c>
      <c r="F3496" s="118" t="s">
        <v>7450</v>
      </c>
      <c r="L3496" s="25"/>
      <c r="M3496" s="119"/>
      <c r="T3496" s="46"/>
      <c r="AT3496" s="13" t="s">
        <v>114</v>
      </c>
      <c r="AU3496" s="13" t="s">
        <v>66</v>
      </c>
    </row>
    <row r="3497" spans="2:65" s="1" customFormat="1" ht="16.5" customHeight="1">
      <c r="B3497" s="104"/>
      <c r="C3497" s="120" t="s">
        <v>7452</v>
      </c>
      <c r="D3497" s="120" t="s">
        <v>5109</v>
      </c>
      <c r="E3497" s="121" t="s">
        <v>7453</v>
      </c>
      <c r="F3497" s="122" t="s">
        <v>7454</v>
      </c>
      <c r="G3497" s="123" t="s">
        <v>110</v>
      </c>
      <c r="H3497" s="124">
        <v>10</v>
      </c>
      <c r="I3497" s="125">
        <v>244</v>
      </c>
      <c r="J3497" s="125">
        <f>ROUND(I3497*H3497,2)</f>
        <v>2440</v>
      </c>
      <c r="K3497" s="122" t="s">
        <v>111</v>
      </c>
      <c r="L3497" s="126"/>
      <c r="M3497" s="127" t="s">
        <v>3</v>
      </c>
      <c r="N3497" s="128" t="s">
        <v>37</v>
      </c>
      <c r="O3497" s="113">
        <v>0</v>
      </c>
      <c r="P3497" s="113">
        <f>O3497*H3497</f>
        <v>0</v>
      </c>
      <c r="Q3497" s="113">
        <v>0</v>
      </c>
      <c r="R3497" s="113">
        <f>Q3497*H3497</f>
        <v>0</v>
      </c>
      <c r="S3497" s="113">
        <v>0</v>
      </c>
      <c r="T3497" s="114">
        <f>S3497*H3497</f>
        <v>0</v>
      </c>
      <c r="AR3497" s="115" t="s">
        <v>112</v>
      </c>
      <c r="AT3497" s="115" t="s">
        <v>5109</v>
      </c>
      <c r="AU3497" s="115" t="s">
        <v>66</v>
      </c>
      <c r="AY3497" s="13" t="s">
        <v>113</v>
      </c>
      <c r="BE3497" s="116">
        <f>IF(N3497="základní",J3497,0)</f>
        <v>2440</v>
      </c>
      <c r="BF3497" s="116">
        <f>IF(N3497="snížená",J3497,0)</f>
        <v>0</v>
      </c>
      <c r="BG3497" s="116">
        <f>IF(N3497="zákl. přenesená",J3497,0)</f>
        <v>0</v>
      </c>
      <c r="BH3497" s="116">
        <f>IF(N3497="sníž. přenesená",J3497,0)</f>
        <v>0</v>
      </c>
      <c r="BI3497" s="116">
        <f>IF(N3497="nulová",J3497,0)</f>
        <v>0</v>
      </c>
      <c r="BJ3497" s="13" t="s">
        <v>74</v>
      </c>
      <c r="BK3497" s="116">
        <f>ROUND(I3497*H3497,2)</f>
        <v>2440</v>
      </c>
      <c r="BL3497" s="13" t="s">
        <v>112</v>
      </c>
      <c r="BM3497" s="115" t="s">
        <v>7455</v>
      </c>
    </row>
    <row r="3498" spans="2:65" s="1" customFormat="1" ht="11.25">
      <c r="B3498" s="25"/>
      <c r="D3498" s="117" t="s">
        <v>114</v>
      </c>
      <c r="F3498" s="118" t="s">
        <v>7454</v>
      </c>
      <c r="L3498" s="25"/>
      <c r="M3498" s="119"/>
      <c r="T3498" s="46"/>
      <c r="AT3498" s="13" t="s">
        <v>114</v>
      </c>
      <c r="AU3498" s="13" t="s">
        <v>66</v>
      </c>
    </row>
    <row r="3499" spans="2:65" s="1" customFormat="1" ht="16.5" customHeight="1">
      <c r="B3499" s="104"/>
      <c r="C3499" s="120" t="s">
        <v>3959</v>
      </c>
      <c r="D3499" s="120" t="s">
        <v>5109</v>
      </c>
      <c r="E3499" s="121" t="s">
        <v>7456</v>
      </c>
      <c r="F3499" s="122" t="s">
        <v>7457</v>
      </c>
      <c r="G3499" s="123" t="s">
        <v>110</v>
      </c>
      <c r="H3499" s="124">
        <v>20</v>
      </c>
      <c r="I3499" s="125">
        <v>365</v>
      </c>
      <c r="J3499" s="125">
        <f>ROUND(I3499*H3499,2)</f>
        <v>7300</v>
      </c>
      <c r="K3499" s="122" t="s">
        <v>111</v>
      </c>
      <c r="L3499" s="126"/>
      <c r="M3499" s="127" t="s">
        <v>3</v>
      </c>
      <c r="N3499" s="128" t="s">
        <v>37</v>
      </c>
      <c r="O3499" s="113">
        <v>0</v>
      </c>
      <c r="P3499" s="113">
        <f>O3499*H3499</f>
        <v>0</v>
      </c>
      <c r="Q3499" s="113">
        <v>0</v>
      </c>
      <c r="R3499" s="113">
        <f>Q3499*H3499</f>
        <v>0</v>
      </c>
      <c r="S3499" s="113">
        <v>0</v>
      </c>
      <c r="T3499" s="114">
        <f>S3499*H3499</f>
        <v>0</v>
      </c>
      <c r="AR3499" s="115" t="s">
        <v>112</v>
      </c>
      <c r="AT3499" s="115" t="s">
        <v>5109</v>
      </c>
      <c r="AU3499" s="115" t="s">
        <v>66</v>
      </c>
      <c r="AY3499" s="13" t="s">
        <v>113</v>
      </c>
      <c r="BE3499" s="116">
        <f>IF(N3499="základní",J3499,0)</f>
        <v>7300</v>
      </c>
      <c r="BF3499" s="116">
        <f>IF(N3499="snížená",J3499,0)</f>
        <v>0</v>
      </c>
      <c r="BG3499" s="116">
        <f>IF(N3499="zákl. přenesená",J3499,0)</f>
        <v>0</v>
      </c>
      <c r="BH3499" s="116">
        <f>IF(N3499="sníž. přenesená",J3499,0)</f>
        <v>0</v>
      </c>
      <c r="BI3499" s="116">
        <f>IF(N3499="nulová",J3499,0)</f>
        <v>0</v>
      </c>
      <c r="BJ3499" s="13" t="s">
        <v>74</v>
      </c>
      <c r="BK3499" s="116">
        <f>ROUND(I3499*H3499,2)</f>
        <v>7300</v>
      </c>
      <c r="BL3499" s="13" t="s">
        <v>112</v>
      </c>
      <c r="BM3499" s="115" t="s">
        <v>7458</v>
      </c>
    </row>
    <row r="3500" spans="2:65" s="1" customFormat="1" ht="11.25">
      <c r="B3500" s="25"/>
      <c r="D3500" s="117" t="s">
        <v>114</v>
      </c>
      <c r="F3500" s="118" t="s">
        <v>7457</v>
      </c>
      <c r="L3500" s="25"/>
      <c r="M3500" s="119"/>
      <c r="T3500" s="46"/>
      <c r="AT3500" s="13" t="s">
        <v>114</v>
      </c>
      <c r="AU3500" s="13" t="s">
        <v>66</v>
      </c>
    </row>
    <row r="3501" spans="2:65" s="1" customFormat="1" ht="16.5" customHeight="1">
      <c r="B3501" s="104"/>
      <c r="C3501" s="120" t="s">
        <v>7459</v>
      </c>
      <c r="D3501" s="120" t="s">
        <v>5109</v>
      </c>
      <c r="E3501" s="121" t="s">
        <v>7460</v>
      </c>
      <c r="F3501" s="122" t="s">
        <v>7461</v>
      </c>
      <c r="G3501" s="123" t="s">
        <v>110</v>
      </c>
      <c r="H3501" s="124">
        <v>20</v>
      </c>
      <c r="I3501" s="125">
        <v>814</v>
      </c>
      <c r="J3501" s="125">
        <f>ROUND(I3501*H3501,2)</f>
        <v>16280</v>
      </c>
      <c r="K3501" s="122" t="s">
        <v>111</v>
      </c>
      <c r="L3501" s="126"/>
      <c r="M3501" s="127" t="s">
        <v>3</v>
      </c>
      <c r="N3501" s="128" t="s">
        <v>37</v>
      </c>
      <c r="O3501" s="113">
        <v>0</v>
      </c>
      <c r="P3501" s="113">
        <f>O3501*H3501</f>
        <v>0</v>
      </c>
      <c r="Q3501" s="113">
        <v>0</v>
      </c>
      <c r="R3501" s="113">
        <f>Q3501*H3501</f>
        <v>0</v>
      </c>
      <c r="S3501" s="113">
        <v>0</v>
      </c>
      <c r="T3501" s="114">
        <f>S3501*H3501</f>
        <v>0</v>
      </c>
      <c r="AR3501" s="115" t="s">
        <v>112</v>
      </c>
      <c r="AT3501" s="115" t="s">
        <v>5109</v>
      </c>
      <c r="AU3501" s="115" t="s">
        <v>66</v>
      </c>
      <c r="AY3501" s="13" t="s">
        <v>113</v>
      </c>
      <c r="BE3501" s="116">
        <f>IF(N3501="základní",J3501,0)</f>
        <v>16280</v>
      </c>
      <c r="BF3501" s="116">
        <f>IF(N3501="snížená",J3501,0)</f>
        <v>0</v>
      </c>
      <c r="BG3501" s="116">
        <f>IF(N3501="zákl. přenesená",J3501,0)</f>
        <v>0</v>
      </c>
      <c r="BH3501" s="116">
        <f>IF(N3501="sníž. přenesená",J3501,0)</f>
        <v>0</v>
      </c>
      <c r="BI3501" s="116">
        <f>IF(N3501="nulová",J3501,0)</f>
        <v>0</v>
      </c>
      <c r="BJ3501" s="13" t="s">
        <v>74</v>
      </c>
      <c r="BK3501" s="116">
        <f>ROUND(I3501*H3501,2)</f>
        <v>16280</v>
      </c>
      <c r="BL3501" s="13" t="s">
        <v>112</v>
      </c>
      <c r="BM3501" s="115" t="s">
        <v>7462</v>
      </c>
    </row>
    <row r="3502" spans="2:65" s="1" customFormat="1" ht="11.25">
      <c r="B3502" s="25"/>
      <c r="D3502" s="117" t="s">
        <v>114</v>
      </c>
      <c r="F3502" s="118" t="s">
        <v>7461</v>
      </c>
      <c r="L3502" s="25"/>
      <c r="M3502" s="119"/>
      <c r="T3502" s="46"/>
      <c r="AT3502" s="13" t="s">
        <v>114</v>
      </c>
      <c r="AU3502" s="13" t="s">
        <v>66</v>
      </c>
    </row>
    <row r="3503" spans="2:65" s="1" customFormat="1" ht="16.5" customHeight="1">
      <c r="B3503" s="104"/>
      <c r="C3503" s="120" t="s">
        <v>3963</v>
      </c>
      <c r="D3503" s="120" t="s">
        <v>5109</v>
      </c>
      <c r="E3503" s="121" t="s">
        <v>7463</v>
      </c>
      <c r="F3503" s="122" t="s">
        <v>7464</v>
      </c>
      <c r="G3503" s="123" t="s">
        <v>110</v>
      </c>
      <c r="H3503" s="124">
        <v>20</v>
      </c>
      <c r="I3503" s="125">
        <v>1020</v>
      </c>
      <c r="J3503" s="125">
        <f>ROUND(I3503*H3503,2)</f>
        <v>20400</v>
      </c>
      <c r="K3503" s="122" t="s">
        <v>111</v>
      </c>
      <c r="L3503" s="126"/>
      <c r="M3503" s="127" t="s">
        <v>3</v>
      </c>
      <c r="N3503" s="128" t="s">
        <v>37</v>
      </c>
      <c r="O3503" s="113">
        <v>0</v>
      </c>
      <c r="P3503" s="113">
        <f>O3503*H3503</f>
        <v>0</v>
      </c>
      <c r="Q3503" s="113">
        <v>0</v>
      </c>
      <c r="R3503" s="113">
        <f>Q3503*H3503</f>
        <v>0</v>
      </c>
      <c r="S3503" s="113">
        <v>0</v>
      </c>
      <c r="T3503" s="114">
        <f>S3503*H3503</f>
        <v>0</v>
      </c>
      <c r="AR3503" s="115" t="s">
        <v>112</v>
      </c>
      <c r="AT3503" s="115" t="s">
        <v>5109</v>
      </c>
      <c r="AU3503" s="115" t="s">
        <v>66</v>
      </c>
      <c r="AY3503" s="13" t="s">
        <v>113</v>
      </c>
      <c r="BE3503" s="116">
        <f>IF(N3503="základní",J3503,0)</f>
        <v>20400</v>
      </c>
      <c r="BF3503" s="116">
        <f>IF(N3503="snížená",J3503,0)</f>
        <v>0</v>
      </c>
      <c r="BG3503" s="116">
        <f>IF(N3503="zákl. přenesená",J3503,0)</f>
        <v>0</v>
      </c>
      <c r="BH3503" s="116">
        <f>IF(N3503="sníž. přenesená",J3503,0)</f>
        <v>0</v>
      </c>
      <c r="BI3503" s="116">
        <f>IF(N3503="nulová",J3503,0)</f>
        <v>0</v>
      </c>
      <c r="BJ3503" s="13" t="s">
        <v>74</v>
      </c>
      <c r="BK3503" s="116">
        <f>ROUND(I3503*H3503,2)</f>
        <v>20400</v>
      </c>
      <c r="BL3503" s="13" t="s">
        <v>112</v>
      </c>
      <c r="BM3503" s="115" t="s">
        <v>7465</v>
      </c>
    </row>
    <row r="3504" spans="2:65" s="1" customFormat="1" ht="11.25">
      <c r="B3504" s="25"/>
      <c r="D3504" s="117" t="s">
        <v>114</v>
      </c>
      <c r="F3504" s="118" t="s">
        <v>7464</v>
      </c>
      <c r="L3504" s="25"/>
      <c r="M3504" s="119"/>
      <c r="T3504" s="46"/>
      <c r="AT3504" s="13" t="s">
        <v>114</v>
      </c>
      <c r="AU3504" s="13" t="s">
        <v>66</v>
      </c>
    </row>
    <row r="3505" spans="2:65" s="1" customFormat="1" ht="24.2" customHeight="1">
      <c r="B3505" s="104"/>
      <c r="C3505" s="120" t="s">
        <v>7466</v>
      </c>
      <c r="D3505" s="120" t="s">
        <v>5109</v>
      </c>
      <c r="E3505" s="121" t="s">
        <v>7467</v>
      </c>
      <c r="F3505" s="122" t="s">
        <v>7468</v>
      </c>
      <c r="G3505" s="123" t="s">
        <v>110</v>
      </c>
      <c r="H3505" s="124">
        <v>2</v>
      </c>
      <c r="I3505" s="125">
        <v>0</v>
      </c>
      <c r="J3505" s="125">
        <f>ROUND(I3505*H3505,2)</f>
        <v>0</v>
      </c>
      <c r="K3505" s="122" t="s">
        <v>111</v>
      </c>
      <c r="L3505" s="126"/>
      <c r="M3505" s="127" t="s">
        <v>3</v>
      </c>
      <c r="N3505" s="128" t="s">
        <v>37</v>
      </c>
      <c r="O3505" s="113">
        <v>0</v>
      </c>
      <c r="P3505" s="113">
        <f>O3505*H3505</f>
        <v>0</v>
      </c>
      <c r="Q3505" s="113">
        <v>0</v>
      </c>
      <c r="R3505" s="113">
        <f>Q3505*H3505</f>
        <v>0</v>
      </c>
      <c r="S3505" s="113">
        <v>0</v>
      </c>
      <c r="T3505" s="114">
        <f>S3505*H3505</f>
        <v>0</v>
      </c>
      <c r="AR3505" s="115" t="s">
        <v>112</v>
      </c>
      <c r="AT3505" s="115" t="s">
        <v>5109</v>
      </c>
      <c r="AU3505" s="115" t="s">
        <v>66</v>
      </c>
      <c r="AY3505" s="13" t="s">
        <v>113</v>
      </c>
      <c r="BE3505" s="116">
        <f>IF(N3505="základní",J3505,0)</f>
        <v>0</v>
      </c>
      <c r="BF3505" s="116">
        <f>IF(N3505="snížená",J3505,0)</f>
        <v>0</v>
      </c>
      <c r="BG3505" s="116">
        <f>IF(N3505="zákl. přenesená",J3505,0)</f>
        <v>0</v>
      </c>
      <c r="BH3505" s="116">
        <f>IF(N3505="sníž. přenesená",J3505,0)</f>
        <v>0</v>
      </c>
      <c r="BI3505" s="116">
        <f>IF(N3505="nulová",J3505,0)</f>
        <v>0</v>
      </c>
      <c r="BJ3505" s="13" t="s">
        <v>74</v>
      </c>
      <c r="BK3505" s="116">
        <f>ROUND(I3505*H3505,2)</f>
        <v>0</v>
      </c>
      <c r="BL3505" s="13" t="s">
        <v>112</v>
      </c>
      <c r="BM3505" s="115" t="s">
        <v>7469</v>
      </c>
    </row>
    <row r="3506" spans="2:65" s="1" customFormat="1" ht="19.5">
      <c r="B3506" s="25"/>
      <c r="D3506" s="117" t="s">
        <v>114</v>
      </c>
      <c r="F3506" s="118" t="s">
        <v>7468</v>
      </c>
      <c r="L3506" s="25"/>
      <c r="M3506" s="119"/>
      <c r="T3506" s="46"/>
      <c r="AT3506" s="13" t="s">
        <v>114</v>
      </c>
      <c r="AU3506" s="13" t="s">
        <v>66</v>
      </c>
    </row>
    <row r="3507" spans="2:65" s="1" customFormat="1" ht="24.2" customHeight="1">
      <c r="B3507" s="104"/>
      <c r="C3507" s="120" t="s">
        <v>3968</v>
      </c>
      <c r="D3507" s="120" t="s">
        <v>5109</v>
      </c>
      <c r="E3507" s="121" t="s">
        <v>7470</v>
      </c>
      <c r="F3507" s="122" t="s">
        <v>7471</v>
      </c>
      <c r="G3507" s="123" t="s">
        <v>110</v>
      </c>
      <c r="H3507" s="124">
        <v>2</v>
      </c>
      <c r="I3507" s="125">
        <v>2570</v>
      </c>
      <c r="J3507" s="125">
        <f>ROUND(I3507*H3507,2)</f>
        <v>5140</v>
      </c>
      <c r="K3507" s="122" t="s">
        <v>111</v>
      </c>
      <c r="L3507" s="126"/>
      <c r="M3507" s="127" t="s">
        <v>3</v>
      </c>
      <c r="N3507" s="128" t="s">
        <v>37</v>
      </c>
      <c r="O3507" s="113">
        <v>0</v>
      </c>
      <c r="P3507" s="113">
        <f>O3507*H3507</f>
        <v>0</v>
      </c>
      <c r="Q3507" s="113">
        <v>0</v>
      </c>
      <c r="R3507" s="113">
        <f>Q3507*H3507</f>
        <v>0</v>
      </c>
      <c r="S3507" s="113">
        <v>0</v>
      </c>
      <c r="T3507" s="114">
        <f>S3507*H3507</f>
        <v>0</v>
      </c>
      <c r="AR3507" s="115" t="s">
        <v>112</v>
      </c>
      <c r="AT3507" s="115" t="s">
        <v>5109</v>
      </c>
      <c r="AU3507" s="115" t="s">
        <v>66</v>
      </c>
      <c r="AY3507" s="13" t="s">
        <v>113</v>
      </c>
      <c r="BE3507" s="116">
        <f>IF(N3507="základní",J3507,0)</f>
        <v>5140</v>
      </c>
      <c r="BF3507" s="116">
        <f>IF(N3507="snížená",J3507,0)</f>
        <v>0</v>
      </c>
      <c r="BG3507" s="116">
        <f>IF(N3507="zákl. přenesená",J3507,0)</f>
        <v>0</v>
      </c>
      <c r="BH3507" s="116">
        <f>IF(N3507="sníž. přenesená",J3507,0)</f>
        <v>0</v>
      </c>
      <c r="BI3507" s="116">
        <f>IF(N3507="nulová",J3507,0)</f>
        <v>0</v>
      </c>
      <c r="BJ3507" s="13" t="s">
        <v>74</v>
      </c>
      <c r="BK3507" s="116">
        <f>ROUND(I3507*H3507,2)</f>
        <v>5140</v>
      </c>
      <c r="BL3507" s="13" t="s">
        <v>112</v>
      </c>
      <c r="BM3507" s="115" t="s">
        <v>7472</v>
      </c>
    </row>
    <row r="3508" spans="2:65" s="1" customFormat="1" ht="19.5">
      <c r="B3508" s="25"/>
      <c r="D3508" s="117" t="s">
        <v>114</v>
      </c>
      <c r="F3508" s="118" t="s">
        <v>7471</v>
      </c>
      <c r="L3508" s="25"/>
      <c r="M3508" s="119"/>
      <c r="T3508" s="46"/>
      <c r="AT3508" s="13" t="s">
        <v>114</v>
      </c>
      <c r="AU3508" s="13" t="s">
        <v>66</v>
      </c>
    </row>
    <row r="3509" spans="2:65" s="1" customFormat="1" ht="24.2" customHeight="1">
      <c r="B3509" s="104"/>
      <c r="C3509" s="120" t="s">
        <v>7473</v>
      </c>
      <c r="D3509" s="120" t="s">
        <v>5109</v>
      </c>
      <c r="E3509" s="121" t="s">
        <v>7474</v>
      </c>
      <c r="F3509" s="122" t="s">
        <v>7475</v>
      </c>
      <c r="G3509" s="123" t="s">
        <v>110</v>
      </c>
      <c r="H3509" s="124">
        <v>2</v>
      </c>
      <c r="I3509" s="125">
        <v>0</v>
      </c>
      <c r="J3509" s="125">
        <f>ROUND(I3509*H3509,2)</f>
        <v>0</v>
      </c>
      <c r="K3509" s="122" t="s">
        <v>111</v>
      </c>
      <c r="L3509" s="126"/>
      <c r="M3509" s="127" t="s">
        <v>3</v>
      </c>
      <c r="N3509" s="128" t="s">
        <v>37</v>
      </c>
      <c r="O3509" s="113">
        <v>0</v>
      </c>
      <c r="P3509" s="113">
        <f>O3509*H3509</f>
        <v>0</v>
      </c>
      <c r="Q3509" s="113">
        <v>0</v>
      </c>
      <c r="R3509" s="113">
        <f>Q3509*H3509</f>
        <v>0</v>
      </c>
      <c r="S3509" s="113">
        <v>0</v>
      </c>
      <c r="T3509" s="114">
        <f>S3509*H3509</f>
        <v>0</v>
      </c>
      <c r="AR3509" s="115" t="s">
        <v>112</v>
      </c>
      <c r="AT3509" s="115" t="s">
        <v>5109</v>
      </c>
      <c r="AU3509" s="115" t="s">
        <v>66</v>
      </c>
      <c r="AY3509" s="13" t="s">
        <v>113</v>
      </c>
      <c r="BE3509" s="116">
        <f>IF(N3509="základní",J3509,0)</f>
        <v>0</v>
      </c>
      <c r="BF3509" s="116">
        <f>IF(N3509="snížená",J3509,0)</f>
        <v>0</v>
      </c>
      <c r="BG3509" s="116">
        <f>IF(N3509="zákl. přenesená",J3509,0)</f>
        <v>0</v>
      </c>
      <c r="BH3509" s="116">
        <f>IF(N3509="sníž. přenesená",J3509,0)</f>
        <v>0</v>
      </c>
      <c r="BI3509" s="116">
        <f>IF(N3509="nulová",J3509,0)</f>
        <v>0</v>
      </c>
      <c r="BJ3509" s="13" t="s">
        <v>74</v>
      </c>
      <c r="BK3509" s="116">
        <f>ROUND(I3509*H3509,2)</f>
        <v>0</v>
      </c>
      <c r="BL3509" s="13" t="s">
        <v>112</v>
      </c>
      <c r="BM3509" s="115" t="s">
        <v>7476</v>
      </c>
    </row>
    <row r="3510" spans="2:65" s="1" customFormat="1" ht="19.5">
      <c r="B3510" s="25"/>
      <c r="D3510" s="117" t="s">
        <v>114</v>
      </c>
      <c r="F3510" s="118" t="s">
        <v>7475</v>
      </c>
      <c r="L3510" s="25"/>
      <c r="M3510" s="119"/>
      <c r="T3510" s="46"/>
      <c r="AT3510" s="13" t="s">
        <v>114</v>
      </c>
      <c r="AU3510" s="13" t="s">
        <v>66</v>
      </c>
    </row>
    <row r="3511" spans="2:65" s="1" customFormat="1" ht="33" customHeight="1">
      <c r="B3511" s="104"/>
      <c r="C3511" s="120" t="s">
        <v>3972</v>
      </c>
      <c r="D3511" s="120" t="s">
        <v>5109</v>
      </c>
      <c r="E3511" s="121" t="s">
        <v>7477</v>
      </c>
      <c r="F3511" s="122" t="s">
        <v>7478</v>
      </c>
      <c r="G3511" s="123" t="s">
        <v>110</v>
      </c>
      <c r="H3511" s="124">
        <v>2</v>
      </c>
      <c r="I3511" s="125">
        <v>0</v>
      </c>
      <c r="J3511" s="125">
        <f>ROUND(I3511*H3511,2)</f>
        <v>0</v>
      </c>
      <c r="K3511" s="122" t="s">
        <v>111</v>
      </c>
      <c r="L3511" s="126"/>
      <c r="M3511" s="127" t="s">
        <v>3</v>
      </c>
      <c r="N3511" s="128" t="s">
        <v>37</v>
      </c>
      <c r="O3511" s="113">
        <v>0</v>
      </c>
      <c r="P3511" s="113">
        <f>O3511*H3511</f>
        <v>0</v>
      </c>
      <c r="Q3511" s="113">
        <v>0</v>
      </c>
      <c r="R3511" s="113">
        <f>Q3511*H3511</f>
        <v>0</v>
      </c>
      <c r="S3511" s="113">
        <v>0</v>
      </c>
      <c r="T3511" s="114">
        <f>S3511*H3511</f>
        <v>0</v>
      </c>
      <c r="AR3511" s="115" t="s">
        <v>112</v>
      </c>
      <c r="AT3511" s="115" t="s">
        <v>5109</v>
      </c>
      <c r="AU3511" s="115" t="s">
        <v>66</v>
      </c>
      <c r="AY3511" s="13" t="s">
        <v>113</v>
      </c>
      <c r="BE3511" s="116">
        <f>IF(N3511="základní",J3511,0)</f>
        <v>0</v>
      </c>
      <c r="BF3511" s="116">
        <f>IF(N3511="snížená",J3511,0)</f>
        <v>0</v>
      </c>
      <c r="BG3511" s="116">
        <f>IF(N3511="zákl. přenesená",J3511,0)</f>
        <v>0</v>
      </c>
      <c r="BH3511" s="116">
        <f>IF(N3511="sníž. přenesená",J3511,0)</f>
        <v>0</v>
      </c>
      <c r="BI3511" s="116">
        <f>IF(N3511="nulová",J3511,0)</f>
        <v>0</v>
      </c>
      <c r="BJ3511" s="13" t="s">
        <v>74</v>
      </c>
      <c r="BK3511" s="116">
        <f>ROUND(I3511*H3511,2)</f>
        <v>0</v>
      </c>
      <c r="BL3511" s="13" t="s">
        <v>112</v>
      </c>
      <c r="BM3511" s="115" t="s">
        <v>7479</v>
      </c>
    </row>
    <row r="3512" spans="2:65" s="1" customFormat="1" ht="19.5">
      <c r="B3512" s="25"/>
      <c r="D3512" s="117" t="s">
        <v>114</v>
      </c>
      <c r="F3512" s="118" t="s">
        <v>7478</v>
      </c>
      <c r="L3512" s="25"/>
      <c r="M3512" s="119"/>
      <c r="T3512" s="46"/>
      <c r="AT3512" s="13" t="s">
        <v>114</v>
      </c>
      <c r="AU3512" s="13" t="s">
        <v>66</v>
      </c>
    </row>
    <row r="3513" spans="2:65" s="1" customFormat="1" ht="33" customHeight="1">
      <c r="B3513" s="104"/>
      <c r="C3513" s="120" t="s">
        <v>7480</v>
      </c>
      <c r="D3513" s="120" t="s">
        <v>5109</v>
      </c>
      <c r="E3513" s="121" t="s">
        <v>7481</v>
      </c>
      <c r="F3513" s="122" t="s">
        <v>7482</v>
      </c>
      <c r="G3513" s="123" t="s">
        <v>110</v>
      </c>
      <c r="H3513" s="124">
        <v>2</v>
      </c>
      <c r="I3513" s="125">
        <v>2190</v>
      </c>
      <c r="J3513" s="125">
        <f>ROUND(I3513*H3513,2)</f>
        <v>4380</v>
      </c>
      <c r="K3513" s="122" t="s">
        <v>111</v>
      </c>
      <c r="L3513" s="126"/>
      <c r="M3513" s="127" t="s">
        <v>3</v>
      </c>
      <c r="N3513" s="128" t="s">
        <v>37</v>
      </c>
      <c r="O3513" s="113">
        <v>0</v>
      </c>
      <c r="P3513" s="113">
        <f>O3513*H3513</f>
        <v>0</v>
      </c>
      <c r="Q3513" s="113">
        <v>0</v>
      </c>
      <c r="R3513" s="113">
        <f>Q3513*H3513</f>
        <v>0</v>
      </c>
      <c r="S3513" s="113">
        <v>0</v>
      </c>
      <c r="T3513" s="114">
        <f>S3513*H3513</f>
        <v>0</v>
      </c>
      <c r="AR3513" s="115" t="s">
        <v>112</v>
      </c>
      <c r="AT3513" s="115" t="s">
        <v>5109</v>
      </c>
      <c r="AU3513" s="115" t="s">
        <v>66</v>
      </c>
      <c r="AY3513" s="13" t="s">
        <v>113</v>
      </c>
      <c r="BE3513" s="116">
        <f>IF(N3513="základní",J3513,0)</f>
        <v>4380</v>
      </c>
      <c r="BF3513" s="116">
        <f>IF(N3513="snížená",J3513,0)</f>
        <v>0</v>
      </c>
      <c r="BG3513" s="116">
        <f>IF(N3513="zákl. přenesená",J3513,0)</f>
        <v>0</v>
      </c>
      <c r="BH3513" s="116">
        <f>IF(N3513="sníž. přenesená",J3513,0)</f>
        <v>0</v>
      </c>
      <c r="BI3513" s="116">
        <f>IF(N3513="nulová",J3513,0)</f>
        <v>0</v>
      </c>
      <c r="BJ3513" s="13" t="s">
        <v>74</v>
      </c>
      <c r="BK3513" s="116">
        <f>ROUND(I3513*H3513,2)</f>
        <v>4380</v>
      </c>
      <c r="BL3513" s="13" t="s">
        <v>112</v>
      </c>
      <c r="BM3513" s="115" t="s">
        <v>7483</v>
      </c>
    </row>
    <row r="3514" spans="2:65" s="1" customFormat="1" ht="19.5">
      <c r="B3514" s="25"/>
      <c r="D3514" s="117" t="s">
        <v>114</v>
      </c>
      <c r="F3514" s="118" t="s">
        <v>7482</v>
      </c>
      <c r="L3514" s="25"/>
      <c r="M3514" s="119"/>
      <c r="T3514" s="46"/>
      <c r="AT3514" s="13" t="s">
        <v>114</v>
      </c>
      <c r="AU3514" s="13" t="s">
        <v>66</v>
      </c>
    </row>
    <row r="3515" spans="2:65" s="1" customFormat="1" ht="24.2" customHeight="1">
      <c r="B3515" s="104"/>
      <c r="C3515" s="120" t="s">
        <v>3977</v>
      </c>
      <c r="D3515" s="120" t="s">
        <v>5109</v>
      </c>
      <c r="E3515" s="121" t="s">
        <v>7484</v>
      </c>
      <c r="F3515" s="122" t="s">
        <v>7485</v>
      </c>
      <c r="G3515" s="123" t="s">
        <v>110</v>
      </c>
      <c r="H3515" s="124">
        <v>2</v>
      </c>
      <c r="I3515" s="125">
        <v>3680</v>
      </c>
      <c r="J3515" s="125">
        <f>ROUND(I3515*H3515,2)</f>
        <v>7360</v>
      </c>
      <c r="K3515" s="122" t="s">
        <v>111</v>
      </c>
      <c r="L3515" s="126"/>
      <c r="M3515" s="127" t="s">
        <v>3</v>
      </c>
      <c r="N3515" s="128" t="s">
        <v>37</v>
      </c>
      <c r="O3515" s="113">
        <v>0</v>
      </c>
      <c r="P3515" s="113">
        <f>O3515*H3515</f>
        <v>0</v>
      </c>
      <c r="Q3515" s="113">
        <v>0</v>
      </c>
      <c r="R3515" s="113">
        <f>Q3515*H3515</f>
        <v>0</v>
      </c>
      <c r="S3515" s="113">
        <v>0</v>
      </c>
      <c r="T3515" s="114">
        <f>S3515*H3515</f>
        <v>0</v>
      </c>
      <c r="AR3515" s="115" t="s">
        <v>112</v>
      </c>
      <c r="AT3515" s="115" t="s">
        <v>5109</v>
      </c>
      <c r="AU3515" s="115" t="s">
        <v>66</v>
      </c>
      <c r="AY3515" s="13" t="s">
        <v>113</v>
      </c>
      <c r="BE3515" s="116">
        <f>IF(N3515="základní",J3515,0)</f>
        <v>7360</v>
      </c>
      <c r="BF3515" s="116">
        <f>IF(N3515="snížená",J3515,0)</f>
        <v>0</v>
      </c>
      <c r="BG3515" s="116">
        <f>IF(N3515="zákl. přenesená",J3515,0)</f>
        <v>0</v>
      </c>
      <c r="BH3515" s="116">
        <f>IF(N3515="sníž. přenesená",J3515,0)</f>
        <v>0</v>
      </c>
      <c r="BI3515" s="116">
        <f>IF(N3515="nulová",J3515,0)</f>
        <v>0</v>
      </c>
      <c r="BJ3515" s="13" t="s">
        <v>74</v>
      </c>
      <c r="BK3515" s="116">
        <f>ROUND(I3515*H3515,2)</f>
        <v>7360</v>
      </c>
      <c r="BL3515" s="13" t="s">
        <v>112</v>
      </c>
      <c r="BM3515" s="115" t="s">
        <v>7486</v>
      </c>
    </row>
    <row r="3516" spans="2:65" s="1" customFormat="1" ht="19.5">
      <c r="B3516" s="25"/>
      <c r="D3516" s="117" t="s">
        <v>114</v>
      </c>
      <c r="F3516" s="118" t="s">
        <v>7485</v>
      </c>
      <c r="L3516" s="25"/>
      <c r="M3516" s="119"/>
      <c r="T3516" s="46"/>
      <c r="AT3516" s="13" t="s">
        <v>114</v>
      </c>
      <c r="AU3516" s="13" t="s">
        <v>66</v>
      </c>
    </row>
    <row r="3517" spans="2:65" s="1" customFormat="1" ht="24.2" customHeight="1">
      <c r="B3517" s="104"/>
      <c r="C3517" s="120" t="s">
        <v>7487</v>
      </c>
      <c r="D3517" s="120" t="s">
        <v>5109</v>
      </c>
      <c r="E3517" s="121" t="s">
        <v>7488</v>
      </c>
      <c r="F3517" s="122" t="s">
        <v>7489</v>
      </c>
      <c r="G3517" s="123" t="s">
        <v>110</v>
      </c>
      <c r="H3517" s="124">
        <v>2</v>
      </c>
      <c r="I3517" s="125">
        <v>4830</v>
      </c>
      <c r="J3517" s="125">
        <f>ROUND(I3517*H3517,2)</f>
        <v>9660</v>
      </c>
      <c r="K3517" s="122" t="s">
        <v>111</v>
      </c>
      <c r="L3517" s="126"/>
      <c r="M3517" s="127" t="s">
        <v>3</v>
      </c>
      <c r="N3517" s="128" t="s">
        <v>37</v>
      </c>
      <c r="O3517" s="113">
        <v>0</v>
      </c>
      <c r="P3517" s="113">
        <f>O3517*H3517</f>
        <v>0</v>
      </c>
      <c r="Q3517" s="113">
        <v>0</v>
      </c>
      <c r="R3517" s="113">
        <f>Q3517*H3517</f>
        <v>0</v>
      </c>
      <c r="S3517" s="113">
        <v>0</v>
      </c>
      <c r="T3517" s="114">
        <f>S3517*H3517</f>
        <v>0</v>
      </c>
      <c r="AR3517" s="115" t="s">
        <v>112</v>
      </c>
      <c r="AT3517" s="115" t="s">
        <v>5109</v>
      </c>
      <c r="AU3517" s="115" t="s">
        <v>66</v>
      </c>
      <c r="AY3517" s="13" t="s">
        <v>113</v>
      </c>
      <c r="BE3517" s="116">
        <f>IF(N3517="základní",J3517,0)</f>
        <v>9660</v>
      </c>
      <c r="BF3517" s="116">
        <f>IF(N3517="snížená",J3517,0)</f>
        <v>0</v>
      </c>
      <c r="BG3517" s="116">
        <f>IF(N3517="zákl. přenesená",J3517,0)</f>
        <v>0</v>
      </c>
      <c r="BH3517" s="116">
        <f>IF(N3517="sníž. přenesená",J3517,0)</f>
        <v>0</v>
      </c>
      <c r="BI3517" s="116">
        <f>IF(N3517="nulová",J3517,0)</f>
        <v>0</v>
      </c>
      <c r="BJ3517" s="13" t="s">
        <v>74</v>
      </c>
      <c r="BK3517" s="116">
        <f>ROUND(I3517*H3517,2)</f>
        <v>9660</v>
      </c>
      <c r="BL3517" s="13" t="s">
        <v>112</v>
      </c>
      <c r="BM3517" s="115" t="s">
        <v>7490</v>
      </c>
    </row>
    <row r="3518" spans="2:65" s="1" customFormat="1" ht="19.5">
      <c r="B3518" s="25"/>
      <c r="D3518" s="117" t="s">
        <v>114</v>
      </c>
      <c r="F3518" s="118" t="s">
        <v>7489</v>
      </c>
      <c r="L3518" s="25"/>
      <c r="M3518" s="119"/>
      <c r="T3518" s="46"/>
      <c r="AT3518" s="13" t="s">
        <v>114</v>
      </c>
      <c r="AU3518" s="13" t="s">
        <v>66</v>
      </c>
    </row>
    <row r="3519" spans="2:65" s="1" customFormat="1" ht="24.2" customHeight="1">
      <c r="B3519" s="104"/>
      <c r="C3519" s="120" t="s">
        <v>3981</v>
      </c>
      <c r="D3519" s="120" t="s">
        <v>5109</v>
      </c>
      <c r="E3519" s="121" t="s">
        <v>7491</v>
      </c>
      <c r="F3519" s="122" t="s">
        <v>7492</v>
      </c>
      <c r="G3519" s="123" t="s">
        <v>110</v>
      </c>
      <c r="H3519" s="124">
        <v>1</v>
      </c>
      <c r="I3519" s="125">
        <v>2650</v>
      </c>
      <c r="J3519" s="125">
        <f>ROUND(I3519*H3519,2)</f>
        <v>2650</v>
      </c>
      <c r="K3519" s="122" t="s">
        <v>111</v>
      </c>
      <c r="L3519" s="126"/>
      <c r="M3519" s="127" t="s">
        <v>3</v>
      </c>
      <c r="N3519" s="128" t="s">
        <v>37</v>
      </c>
      <c r="O3519" s="113">
        <v>0</v>
      </c>
      <c r="P3519" s="113">
        <f>O3519*H3519</f>
        <v>0</v>
      </c>
      <c r="Q3519" s="113">
        <v>0</v>
      </c>
      <c r="R3519" s="113">
        <f>Q3519*H3519</f>
        <v>0</v>
      </c>
      <c r="S3519" s="113">
        <v>0</v>
      </c>
      <c r="T3519" s="114">
        <f>S3519*H3519</f>
        <v>0</v>
      </c>
      <c r="AR3519" s="115" t="s">
        <v>112</v>
      </c>
      <c r="AT3519" s="115" t="s">
        <v>5109</v>
      </c>
      <c r="AU3519" s="115" t="s">
        <v>66</v>
      </c>
      <c r="AY3519" s="13" t="s">
        <v>113</v>
      </c>
      <c r="BE3519" s="116">
        <f>IF(N3519="základní",J3519,0)</f>
        <v>2650</v>
      </c>
      <c r="BF3519" s="116">
        <f>IF(N3519="snížená",J3519,0)</f>
        <v>0</v>
      </c>
      <c r="BG3519" s="116">
        <f>IF(N3519="zákl. přenesená",J3519,0)</f>
        <v>0</v>
      </c>
      <c r="BH3519" s="116">
        <f>IF(N3519="sníž. přenesená",J3519,0)</f>
        <v>0</v>
      </c>
      <c r="BI3519" s="116">
        <f>IF(N3519="nulová",J3519,0)</f>
        <v>0</v>
      </c>
      <c r="BJ3519" s="13" t="s">
        <v>74</v>
      </c>
      <c r="BK3519" s="116">
        <f>ROUND(I3519*H3519,2)</f>
        <v>2650</v>
      </c>
      <c r="BL3519" s="13" t="s">
        <v>112</v>
      </c>
      <c r="BM3519" s="115" t="s">
        <v>7493</v>
      </c>
    </row>
    <row r="3520" spans="2:65" s="1" customFormat="1" ht="19.5">
      <c r="B3520" s="25"/>
      <c r="D3520" s="117" t="s">
        <v>114</v>
      </c>
      <c r="F3520" s="118" t="s">
        <v>7492</v>
      </c>
      <c r="L3520" s="25"/>
      <c r="M3520" s="119"/>
      <c r="T3520" s="46"/>
      <c r="AT3520" s="13" t="s">
        <v>114</v>
      </c>
      <c r="AU3520" s="13" t="s">
        <v>66</v>
      </c>
    </row>
    <row r="3521" spans="2:65" s="1" customFormat="1" ht="24.2" customHeight="1">
      <c r="B3521" s="104"/>
      <c r="C3521" s="120" t="s">
        <v>7494</v>
      </c>
      <c r="D3521" s="120" t="s">
        <v>5109</v>
      </c>
      <c r="E3521" s="121" t="s">
        <v>7495</v>
      </c>
      <c r="F3521" s="122" t="s">
        <v>7496</v>
      </c>
      <c r="G3521" s="123" t="s">
        <v>110</v>
      </c>
      <c r="H3521" s="124">
        <v>1</v>
      </c>
      <c r="I3521" s="125">
        <v>2790</v>
      </c>
      <c r="J3521" s="125">
        <f>ROUND(I3521*H3521,2)</f>
        <v>2790</v>
      </c>
      <c r="K3521" s="122" t="s">
        <v>111</v>
      </c>
      <c r="L3521" s="126"/>
      <c r="M3521" s="127" t="s">
        <v>3</v>
      </c>
      <c r="N3521" s="128" t="s">
        <v>37</v>
      </c>
      <c r="O3521" s="113">
        <v>0</v>
      </c>
      <c r="P3521" s="113">
        <f>O3521*H3521</f>
        <v>0</v>
      </c>
      <c r="Q3521" s="113">
        <v>0</v>
      </c>
      <c r="R3521" s="113">
        <f>Q3521*H3521</f>
        <v>0</v>
      </c>
      <c r="S3521" s="113">
        <v>0</v>
      </c>
      <c r="T3521" s="114">
        <f>S3521*H3521</f>
        <v>0</v>
      </c>
      <c r="AR3521" s="115" t="s">
        <v>112</v>
      </c>
      <c r="AT3521" s="115" t="s">
        <v>5109</v>
      </c>
      <c r="AU3521" s="115" t="s">
        <v>66</v>
      </c>
      <c r="AY3521" s="13" t="s">
        <v>113</v>
      </c>
      <c r="BE3521" s="116">
        <f>IF(N3521="základní",J3521,0)</f>
        <v>2790</v>
      </c>
      <c r="BF3521" s="116">
        <f>IF(N3521="snížená",J3521,0)</f>
        <v>0</v>
      </c>
      <c r="BG3521" s="116">
        <f>IF(N3521="zákl. přenesená",J3521,0)</f>
        <v>0</v>
      </c>
      <c r="BH3521" s="116">
        <f>IF(N3521="sníž. přenesená",J3521,0)</f>
        <v>0</v>
      </c>
      <c r="BI3521" s="116">
        <f>IF(N3521="nulová",J3521,0)</f>
        <v>0</v>
      </c>
      <c r="BJ3521" s="13" t="s">
        <v>74</v>
      </c>
      <c r="BK3521" s="116">
        <f>ROUND(I3521*H3521,2)</f>
        <v>2790</v>
      </c>
      <c r="BL3521" s="13" t="s">
        <v>112</v>
      </c>
      <c r="BM3521" s="115" t="s">
        <v>7497</v>
      </c>
    </row>
    <row r="3522" spans="2:65" s="1" customFormat="1" ht="19.5">
      <c r="B3522" s="25"/>
      <c r="D3522" s="117" t="s">
        <v>114</v>
      </c>
      <c r="F3522" s="118" t="s">
        <v>7496</v>
      </c>
      <c r="L3522" s="25"/>
      <c r="M3522" s="119"/>
      <c r="T3522" s="46"/>
      <c r="AT3522" s="13" t="s">
        <v>114</v>
      </c>
      <c r="AU3522" s="13" t="s">
        <v>66</v>
      </c>
    </row>
    <row r="3523" spans="2:65" s="1" customFormat="1" ht="24.2" customHeight="1">
      <c r="B3523" s="104"/>
      <c r="C3523" s="120" t="s">
        <v>3986</v>
      </c>
      <c r="D3523" s="120" t="s">
        <v>5109</v>
      </c>
      <c r="E3523" s="121" t="s">
        <v>7498</v>
      </c>
      <c r="F3523" s="122" t="s">
        <v>7499</v>
      </c>
      <c r="G3523" s="123" t="s">
        <v>110</v>
      </c>
      <c r="H3523" s="124">
        <v>2</v>
      </c>
      <c r="I3523" s="125">
        <v>2570</v>
      </c>
      <c r="J3523" s="125">
        <f>ROUND(I3523*H3523,2)</f>
        <v>5140</v>
      </c>
      <c r="K3523" s="122" t="s">
        <v>111</v>
      </c>
      <c r="L3523" s="126"/>
      <c r="M3523" s="127" t="s">
        <v>3</v>
      </c>
      <c r="N3523" s="128" t="s">
        <v>37</v>
      </c>
      <c r="O3523" s="113">
        <v>0</v>
      </c>
      <c r="P3523" s="113">
        <f>O3523*H3523</f>
        <v>0</v>
      </c>
      <c r="Q3523" s="113">
        <v>0</v>
      </c>
      <c r="R3523" s="113">
        <f>Q3523*H3523</f>
        <v>0</v>
      </c>
      <c r="S3523" s="113">
        <v>0</v>
      </c>
      <c r="T3523" s="114">
        <f>S3523*H3523</f>
        <v>0</v>
      </c>
      <c r="AR3523" s="115" t="s">
        <v>112</v>
      </c>
      <c r="AT3523" s="115" t="s">
        <v>5109</v>
      </c>
      <c r="AU3523" s="115" t="s">
        <v>66</v>
      </c>
      <c r="AY3523" s="13" t="s">
        <v>113</v>
      </c>
      <c r="BE3523" s="116">
        <f>IF(N3523="základní",J3523,0)</f>
        <v>5140</v>
      </c>
      <c r="BF3523" s="116">
        <f>IF(N3523="snížená",J3523,0)</f>
        <v>0</v>
      </c>
      <c r="BG3523" s="116">
        <f>IF(N3523="zákl. přenesená",J3523,0)</f>
        <v>0</v>
      </c>
      <c r="BH3523" s="116">
        <f>IF(N3523="sníž. přenesená",J3523,0)</f>
        <v>0</v>
      </c>
      <c r="BI3523" s="116">
        <f>IF(N3523="nulová",J3523,0)</f>
        <v>0</v>
      </c>
      <c r="BJ3523" s="13" t="s">
        <v>74</v>
      </c>
      <c r="BK3523" s="116">
        <f>ROUND(I3523*H3523,2)</f>
        <v>5140</v>
      </c>
      <c r="BL3523" s="13" t="s">
        <v>112</v>
      </c>
      <c r="BM3523" s="115" t="s">
        <v>7500</v>
      </c>
    </row>
    <row r="3524" spans="2:65" s="1" customFormat="1" ht="11.25">
      <c r="B3524" s="25"/>
      <c r="D3524" s="117" t="s">
        <v>114</v>
      </c>
      <c r="F3524" s="118" t="s">
        <v>7499</v>
      </c>
      <c r="L3524" s="25"/>
      <c r="M3524" s="119"/>
      <c r="T3524" s="46"/>
      <c r="AT3524" s="13" t="s">
        <v>114</v>
      </c>
      <c r="AU3524" s="13" t="s">
        <v>66</v>
      </c>
    </row>
    <row r="3525" spans="2:65" s="1" customFormat="1" ht="24.2" customHeight="1">
      <c r="B3525" s="104"/>
      <c r="C3525" s="120" t="s">
        <v>7501</v>
      </c>
      <c r="D3525" s="120" t="s">
        <v>5109</v>
      </c>
      <c r="E3525" s="121" t="s">
        <v>7502</v>
      </c>
      <c r="F3525" s="122" t="s">
        <v>7503</v>
      </c>
      <c r="G3525" s="123" t="s">
        <v>110</v>
      </c>
      <c r="H3525" s="124">
        <v>2</v>
      </c>
      <c r="I3525" s="125">
        <v>4600</v>
      </c>
      <c r="J3525" s="125">
        <f>ROUND(I3525*H3525,2)</f>
        <v>9200</v>
      </c>
      <c r="K3525" s="122" t="s">
        <v>111</v>
      </c>
      <c r="L3525" s="126"/>
      <c r="M3525" s="127" t="s">
        <v>3</v>
      </c>
      <c r="N3525" s="128" t="s">
        <v>37</v>
      </c>
      <c r="O3525" s="113">
        <v>0</v>
      </c>
      <c r="P3525" s="113">
        <f>O3525*H3525</f>
        <v>0</v>
      </c>
      <c r="Q3525" s="113">
        <v>0</v>
      </c>
      <c r="R3525" s="113">
        <f>Q3525*H3525</f>
        <v>0</v>
      </c>
      <c r="S3525" s="113">
        <v>0</v>
      </c>
      <c r="T3525" s="114">
        <f>S3525*H3525</f>
        <v>0</v>
      </c>
      <c r="AR3525" s="115" t="s">
        <v>112</v>
      </c>
      <c r="AT3525" s="115" t="s">
        <v>5109</v>
      </c>
      <c r="AU3525" s="115" t="s">
        <v>66</v>
      </c>
      <c r="AY3525" s="13" t="s">
        <v>113</v>
      </c>
      <c r="BE3525" s="116">
        <f>IF(N3525="základní",J3525,0)</f>
        <v>9200</v>
      </c>
      <c r="BF3525" s="116">
        <f>IF(N3525="snížená",J3525,0)</f>
        <v>0</v>
      </c>
      <c r="BG3525" s="116">
        <f>IF(N3525="zákl. přenesená",J3525,0)</f>
        <v>0</v>
      </c>
      <c r="BH3525" s="116">
        <f>IF(N3525="sníž. přenesená",J3525,0)</f>
        <v>0</v>
      </c>
      <c r="BI3525" s="116">
        <f>IF(N3525="nulová",J3525,0)</f>
        <v>0</v>
      </c>
      <c r="BJ3525" s="13" t="s">
        <v>74</v>
      </c>
      <c r="BK3525" s="116">
        <f>ROUND(I3525*H3525,2)</f>
        <v>9200</v>
      </c>
      <c r="BL3525" s="13" t="s">
        <v>112</v>
      </c>
      <c r="BM3525" s="115" t="s">
        <v>7504</v>
      </c>
    </row>
    <row r="3526" spans="2:65" s="1" customFormat="1" ht="11.25">
      <c r="B3526" s="25"/>
      <c r="D3526" s="117" t="s">
        <v>114</v>
      </c>
      <c r="F3526" s="118" t="s">
        <v>7503</v>
      </c>
      <c r="L3526" s="25"/>
      <c r="M3526" s="119"/>
      <c r="T3526" s="46"/>
      <c r="AT3526" s="13" t="s">
        <v>114</v>
      </c>
      <c r="AU3526" s="13" t="s">
        <v>66</v>
      </c>
    </row>
    <row r="3527" spans="2:65" s="1" customFormat="1" ht="21.75" customHeight="1">
      <c r="B3527" s="104"/>
      <c r="C3527" s="120" t="s">
        <v>3990</v>
      </c>
      <c r="D3527" s="120" t="s">
        <v>5109</v>
      </c>
      <c r="E3527" s="121" t="s">
        <v>7505</v>
      </c>
      <c r="F3527" s="122" t="s">
        <v>7506</v>
      </c>
      <c r="G3527" s="123" t="s">
        <v>110</v>
      </c>
      <c r="H3527" s="124">
        <v>2</v>
      </c>
      <c r="I3527" s="125">
        <v>0</v>
      </c>
      <c r="J3527" s="125">
        <f>ROUND(I3527*H3527,2)</f>
        <v>0</v>
      </c>
      <c r="K3527" s="122" t="s">
        <v>111</v>
      </c>
      <c r="L3527" s="126"/>
      <c r="M3527" s="127" t="s">
        <v>3</v>
      </c>
      <c r="N3527" s="128" t="s">
        <v>37</v>
      </c>
      <c r="O3527" s="113">
        <v>0</v>
      </c>
      <c r="P3527" s="113">
        <f>O3527*H3527</f>
        <v>0</v>
      </c>
      <c r="Q3527" s="113">
        <v>0</v>
      </c>
      <c r="R3527" s="113">
        <f>Q3527*H3527</f>
        <v>0</v>
      </c>
      <c r="S3527" s="113">
        <v>0</v>
      </c>
      <c r="T3527" s="114">
        <f>S3527*H3527</f>
        <v>0</v>
      </c>
      <c r="AR3527" s="115" t="s">
        <v>112</v>
      </c>
      <c r="AT3527" s="115" t="s">
        <v>5109</v>
      </c>
      <c r="AU3527" s="115" t="s">
        <v>66</v>
      </c>
      <c r="AY3527" s="13" t="s">
        <v>113</v>
      </c>
      <c r="BE3527" s="116">
        <f>IF(N3527="základní",J3527,0)</f>
        <v>0</v>
      </c>
      <c r="BF3527" s="116">
        <f>IF(N3527="snížená",J3527,0)</f>
        <v>0</v>
      </c>
      <c r="BG3527" s="116">
        <f>IF(N3527="zákl. přenesená",J3527,0)</f>
        <v>0</v>
      </c>
      <c r="BH3527" s="116">
        <f>IF(N3527="sníž. přenesená",J3527,0)</f>
        <v>0</v>
      </c>
      <c r="BI3527" s="116">
        <f>IF(N3527="nulová",J3527,0)</f>
        <v>0</v>
      </c>
      <c r="BJ3527" s="13" t="s">
        <v>74</v>
      </c>
      <c r="BK3527" s="116">
        <f>ROUND(I3527*H3527,2)</f>
        <v>0</v>
      </c>
      <c r="BL3527" s="13" t="s">
        <v>112</v>
      </c>
      <c r="BM3527" s="115" t="s">
        <v>7507</v>
      </c>
    </row>
    <row r="3528" spans="2:65" s="1" customFormat="1" ht="11.25">
      <c r="B3528" s="25"/>
      <c r="D3528" s="117" t="s">
        <v>114</v>
      </c>
      <c r="F3528" s="118" t="s">
        <v>7506</v>
      </c>
      <c r="L3528" s="25"/>
      <c r="M3528" s="119"/>
      <c r="T3528" s="46"/>
      <c r="AT3528" s="13" t="s">
        <v>114</v>
      </c>
      <c r="AU3528" s="13" t="s">
        <v>66</v>
      </c>
    </row>
    <row r="3529" spans="2:65" s="1" customFormat="1" ht="16.5" customHeight="1">
      <c r="B3529" s="104"/>
      <c r="C3529" s="105" t="s">
        <v>7508</v>
      </c>
      <c r="D3529" s="105" t="s">
        <v>107</v>
      </c>
      <c r="E3529" s="106" t="s">
        <v>7509</v>
      </c>
      <c r="F3529" s="107" t="s">
        <v>7510</v>
      </c>
      <c r="G3529" s="108" t="s">
        <v>110</v>
      </c>
      <c r="H3529" s="109">
        <v>2</v>
      </c>
      <c r="I3529" s="110">
        <v>546</v>
      </c>
      <c r="J3529" s="110">
        <f>ROUND(I3529*H3529,2)</f>
        <v>1092</v>
      </c>
      <c r="K3529" s="107" t="s">
        <v>111</v>
      </c>
      <c r="L3529" s="25"/>
      <c r="M3529" s="111" t="s">
        <v>3</v>
      </c>
      <c r="N3529" s="112" t="s">
        <v>37</v>
      </c>
      <c r="O3529" s="113">
        <v>0</v>
      </c>
      <c r="P3529" s="113">
        <f>O3529*H3529</f>
        <v>0</v>
      </c>
      <c r="Q3529" s="113">
        <v>0</v>
      </c>
      <c r="R3529" s="113">
        <f>Q3529*H3529</f>
        <v>0</v>
      </c>
      <c r="S3529" s="113">
        <v>0</v>
      </c>
      <c r="T3529" s="114">
        <f>S3529*H3529</f>
        <v>0</v>
      </c>
      <c r="AR3529" s="115" t="s">
        <v>112</v>
      </c>
      <c r="AT3529" s="115" t="s">
        <v>107</v>
      </c>
      <c r="AU3529" s="115" t="s">
        <v>66</v>
      </c>
      <c r="AY3529" s="13" t="s">
        <v>113</v>
      </c>
      <c r="BE3529" s="116">
        <f>IF(N3529="základní",J3529,0)</f>
        <v>1092</v>
      </c>
      <c r="BF3529" s="116">
        <f>IF(N3529="snížená",J3529,0)</f>
        <v>0</v>
      </c>
      <c r="BG3529" s="116">
        <f>IF(N3529="zákl. přenesená",J3529,0)</f>
        <v>0</v>
      </c>
      <c r="BH3529" s="116">
        <f>IF(N3529="sníž. přenesená",J3529,0)</f>
        <v>0</v>
      </c>
      <c r="BI3529" s="116">
        <f>IF(N3529="nulová",J3529,0)</f>
        <v>0</v>
      </c>
      <c r="BJ3529" s="13" t="s">
        <v>74</v>
      </c>
      <c r="BK3529" s="116">
        <f>ROUND(I3529*H3529,2)</f>
        <v>1092</v>
      </c>
      <c r="BL3529" s="13" t="s">
        <v>112</v>
      </c>
      <c r="BM3529" s="115" t="s">
        <v>7511</v>
      </c>
    </row>
    <row r="3530" spans="2:65" s="1" customFormat="1" ht="11.25">
      <c r="B3530" s="25"/>
      <c r="D3530" s="117" t="s">
        <v>114</v>
      </c>
      <c r="F3530" s="118" t="s">
        <v>7510</v>
      </c>
      <c r="L3530" s="25"/>
      <c r="M3530" s="119"/>
      <c r="T3530" s="46"/>
      <c r="AT3530" s="13" t="s">
        <v>114</v>
      </c>
      <c r="AU3530" s="13" t="s">
        <v>66</v>
      </c>
    </row>
    <row r="3531" spans="2:65" s="1" customFormat="1" ht="24.2" customHeight="1">
      <c r="B3531" s="104"/>
      <c r="C3531" s="105" t="s">
        <v>3995</v>
      </c>
      <c r="D3531" s="105" t="s">
        <v>107</v>
      </c>
      <c r="E3531" s="106" t="s">
        <v>7512</v>
      </c>
      <c r="F3531" s="107" t="s">
        <v>7513</v>
      </c>
      <c r="G3531" s="108" t="s">
        <v>110</v>
      </c>
      <c r="H3531" s="109">
        <v>2</v>
      </c>
      <c r="I3531" s="110">
        <v>395</v>
      </c>
      <c r="J3531" s="110">
        <f>ROUND(I3531*H3531,2)</f>
        <v>790</v>
      </c>
      <c r="K3531" s="107" t="s">
        <v>111</v>
      </c>
      <c r="L3531" s="25"/>
      <c r="M3531" s="111" t="s">
        <v>3</v>
      </c>
      <c r="N3531" s="112" t="s">
        <v>37</v>
      </c>
      <c r="O3531" s="113">
        <v>0</v>
      </c>
      <c r="P3531" s="113">
        <f>O3531*H3531</f>
        <v>0</v>
      </c>
      <c r="Q3531" s="113">
        <v>0</v>
      </c>
      <c r="R3531" s="113">
        <f>Q3531*H3531</f>
        <v>0</v>
      </c>
      <c r="S3531" s="113">
        <v>0</v>
      </c>
      <c r="T3531" s="114">
        <f>S3531*H3531</f>
        <v>0</v>
      </c>
      <c r="AR3531" s="115" t="s">
        <v>112</v>
      </c>
      <c r="AT3531" s="115" t="s">
        <v>107</v>
      </c>
      <c r="AU3531" s="115" t="s">
        <v>66</v>
      </c>
      <c r="AY3531" s="13" t="s">
        <v>113</v>
      </c>
      <c r="BE3531" s="116">
        <f>IF(N3531="základní",J3531,0)</f>
        <v>790</v>
      </c>
      <c r="BF3531" s="116">
        <f>IF(N3531="snížená",J3531,0)</f>
        <v>0</v>
      </c>
      <c r="BG3531" s="116">
        <f>IF(N3531="zákl. přenesená",J3531,0)</f>
        <v>0</v>
      </c>
      <c r="BH3531" s="116">
        <f>IF(N3531="sníž. přenesená",J3531,0)</f>
        <v>0</v>
      </c>
      <c r="BI3531" s="116">
        <f>IF(N3531="nulová",J3531,0)</f>
        <v>0</v>
      </c>
      <c r="BJ3531" s="13" t="s">
        <v>74</v>
      </c>
      <c r="BK3531" s="116">
        <f>ROUND(I3531*H3531,2)</f>
        <v>790</v>
      </c>
      <c r="BL3531" s="13" t="s">
        <v>112</v>
      </c>
      <c r="BM3531" s="115" t="s">
        <v>7514</v>
      </c>
    </row>
    <row r="3532" spans="2:65" s="1" customFormat="1" ht="19.5">
      <c r="B3532" s="25"/>
      <c r="D3532" s="117" t="s">
        <v>114</v>
      </c>
      <c r="F3532" s="118" t="s">
        <v>7515</v>
      </c>
      <c r="L3532" s="25"/>
      <c r="M3532" s="119"/>
      <c r="T3532" s="46"/>
      <c r="AT3532" s="13" t="s">
        <v>114</v>
      </c>
      <c r="AU3532" s="13" t="s">
        <v>66</v>
      </c>
    </row>
    <row r="3533" spans="2:65" s="1" customFormat="1" ht="24.2" customHeight="1">
      <c r="B3533" s="104"/>
      <c r="C3533" s="105" t="s">
        <v>7516</v>
      </c>
      <c r="D3533" s="105" t="s">
        <v>107</v>
      </c>
      <c r="E3533" s="106" t="s">
        <v>7517</v>
      </c>
      <c r="F3533" s="107" t="s">
        <v>7518</v>
      </c>
      <c r="G3533" s="108" t="s">
        <v>110</v>
      </c>
      <c r="H3533" s="109">
        <v>1</v>
      </c>
      <c r="I3533" s="110">
        <v>9910</v>
      </c>
      <c r="J3533" s="110">
        <f>ROUND(I3533*H3533,2)</f>
        <v>9910</v>
      </c>
      <c r="K3533" s="107" t="s">
        <v>111</v>
      </c>
      <c r="L3533" s="25"/>
      <c r="M3533" s="111" t="s">
        <v>3</v>
      </c>
      <c r="N3533" s="112" t="s">
        <v>37</v>
      </c>
      <c r="O3533" s="113">
        <v>0</v>
      </c>
      <c r="P3533" s="113">
        <f>O3533*H3533</f>
        <v>0</v>
      </c>
      <c r="Q3533" s="113">
        <v>0</v>
      </c>
      <c r="R3533" s="113">
        <f>Q3533*H3533</f>
        <v>0</v>
      </c>
      <c r="S3533" s="113">
        <v>0</v>
      </c>
      <c r="T3533" s="114">
        <f>S3533*H3533</f>
        <v>0</v>
      </c>
      <c r="AR3533" s="115" t="s">
        <v>112</v>
      </c>
      <c r="AT3533" s="115" t="s">
        <v>107</v>
      </c>
      <c r="AU3533" s="115" t="s">
        <v>66</v>
      </c>
      <c r="AY3533" s="13" t="s">
        <v>113</v>
      </c>
      <c r="BE3533" s="116">
        <f>IF(N3533="základní",J3533,0)</f>
        <v>9910</v>
      </c>
      <c r="BF3533" s="116">
        <f>IF(N3533="snížená",J3533,0)</f>
        <v>0</v>
      </c>
      <c r="BG3533" s="116">
        <f>IF(N3533="zákl. přenesená",J3533,0)</f>
        <v>0</v>
      </c>
      <c r="BH3533" s="116">
        <f>IF(N3533="sníž. přenesená",J3533,0)</f>
        <v>0</v>
      </c>
      <c r="BI3533" s="116">
        <f>IF(N3533="nulová",J3533,0)</f>
        <v>0</v>
      </c>
      <c r="BJ3533" s="13" t="s">
        <v>74</v>
      </c>
      <c r="BK3533" s="116">
        <f>ROUND(I3533*H3533,2)</f>
        <v>9910</v>
      </c>
      <c r="BL3533" s="13" t="s">
        <v>112</v>
      </c>
      <c r="BM3533" s="115" t="s">
        <v>7519</v>
      </c>
    </row>
    <row r="3534" spans="2:65" s="1" customFormat="1" ht="11.25">
      <c r="B3534" s="25"/>
      <c r="D3534" s="117" t="s">
        <v>114</v>
      </c>
      <c r="F3534" s="118" t="s">
        <v>7518</v>
      </c>
      <c r="L3534" s="25"/>
      <c r="M3534" s="119"/>
      <c r="T3534" s="46"/>
      <c r="AT3534" s="13" t="s">
        <v>114</v>
      </c>
      <c r="AU3534" s="13" t="s">
        <v>66</v>
      </c>
    </row>
    <row r="3535" spans="2:65" s="1" customFormat="1" ht="21.75" customHeight="1">
      <c r="B3535" s="104"/>
      <c r="C3535" s="120" t="s">
        <v>3999</v>
      </c>
      <c r="D3535" s="120" t="s">
        <v>5109</v>
      </c>
      <c r="E3535" s="121" t="s">
        <v>7520</v>
      </c>
      <c r="F3535" s="122" t="s">
        <v>7521</v>
      </c>
      <c r="G3535" s="123" t="s">
        <v>124</v>
      </c>
      <c r="H3535" s="124">
        <v>100</v>
      </c>
      <c r="I3535" s="125">
        <v>46.4</v>
      </c>
      <c r="J3535" s="125">
        <f>ROUND(I3535*H3535,2)</f>
        <v>4640</v>
      </c>
      <c r="K3535" s="122" t="s">
        <v>111</v>
      </c>
      <c r="L3535" s="126"/>
      <c r="M3535" s="127" t="s">
        <v>3</v>
      </c>
      <c r="N3535" s="128" t="s">
        <v>37</v>
      </c>
      <c r="O3535" s="113">
        <v>0</v>
      </c>
      <c r="P3535" s="113">
        <f>O3535*H3535</f>
        <v>0</v>
      </c>
      <c r="Q3535" s="113">
        <v>0</v>
      </c>
      <c r="R3535" s="113">
        <f>Q3535*H3535</f>
        <v>0</v>
      </c>
      <c r="S3535" s="113">
        <v>0</v>
      </c>
      <c r="T3535" s="114">
        <f>S3535*H3535</f>
        <v>0</v>
      </c>
      <c r="AR3535" s="115" t="s">
        <v>112</v>
      </c>
      <c r="AT3535" s="115" t="s">
        <v>5109</v>
      </c>
      <c r="AU3535" s="115" t="s">
        <v>66</v>
      </c>
      <c r="AY3535" s="13" t="s">
        <v>113</v>
      </c>
      <c r="BE3535" s="116">
        <f>IF(N3535="základní",J3535,0)</f>
        <v>4640</v>
      </c>
      <c r="BF3535" s="116">
        <f>IF(N3535="snížená",J3535,0)</f>
        <v>0</v>
      </c>
      <c r="BG3535" s="116">
        <f>IF(N3535="zákl. přenesená",J3535,0)</f>
        <v>0</v>
      </c>
      <c r="BH3535" s="116">
        <f>IF(N3535="sníž. přenesená",J3535,0)</f>
        <v>0</v>
      </c>
      <c r="BI3535" s="116">
        <f>IF(N3535="nulová",J3535,0)</f>
        <v>0</v>
      </c>
      <c r="BJ3535" s="13" t="s">
        <v>74</v>
      </c>
      <c r="BK3535" s="116">
        <f>ROUND(I3535*H3535,2)</f>
        <v>4640</v>
      </c>
      <c r="BL3535" s="13" t="s">
        <v>112</v>
      </c>
      <c r="BM3535" s="115" t="s">
        <v>7522</v>
      </c>
    </row>
    <row r="3536" spans="2:65" s="1" customFormat="1" ht="11.25">
      <c r="B3536" s="25"/>
      <c r="D3536" s="117" t="s">
        <v>114</v>
      </c>
      <c r="F3536" s="118" t="s">
        <v>7521</v>
      </c>
      <c r="L3536" s="25"/>
      <c r="M3536" s="119"/>
      <c r="T3536" s="46"/>
      <c r="AT3536" s="13" t="s">
        <v>114</v>
      </c>
      <c r="AU3536" s="13" t="s">
        <v>66</v>
      </c>
    </row>
    <row r="3537" spans="2:65" s="1" customFormat="1" ht="21.75" customHeight="1">
      <c r="B3537" s="104"/>
      <c r="C3537" s="120" t="s">
        <v>7523</v>
      </c>
      <c r="D3537" s="120" t="s">
        <v>5109</v>
      </c>
      <c r="E3537" s="121" t="s">
        <v>7524</v>
      </c>
      <c r="F3537" s="122" t="s">
        <v>7525</v>
      </c>
      <c r="G3537" s="123" t="s">
        <v>124</v>
      </c>
      <c r="H3537" s="124">
        <v>100</v>
      </c>
      <c r="I3537" s="125">
        <v>76.900000000000006</v>
      </c>
      <c r="J3537" s="125">
        <f>ROUND(I3537*H3537,2)</f>
        <v>7690</v>
      </c>
      <c r="K3537" s="122" t="s">
        <v>111</v>
      </c>
      <c r="L3537" s="126"/>
      <c r="M3537" s="127" t="s">
        <v>3</v>
      </c>
      <c r="N3537" s="128" t="s">
        <v>37</v>
      </c>
      <c r="O3537" s="113">
        <v>0</v>
      </c>
      <c r="P3537" s="113">
        <f>O3537*H3537</f>
        <v>0</v>
      </c>
      <c r="Q3537" s="113">
        <v>0</v>
      </c>
      <c r="R3537" s="113">
        <f>Q3537*H3537</f>
        <v>0</v>
      </c>
      <c r="S3537" s="113">
        <v>0</v>
      </c>
      <c r="T3537" s="114">
        <f>S3537*H3537</f>
        <v>0</v>
      </c>
      <c r="AR3537" s="115" t="s">
        <v>112</v>
      </c>
      <c r="AT3537" s="115" t="s">
        <v>5109</v>
      </c>
      <c r="AU3537" s="115" t="s">
        <v>66</v>
      </c>
      <c r="AY3537" s="13" t="s">
        <v>113</v>
      </c>
      <c r="BE3537" s="116">
        <f>IF(N3537="základní",J3537,0)</f>
        <v>7690</v>
      </c>
      <c r="BF3537" s="116">
        <f>IF(N3537="snížená",J3537,0)</f>
        <v>0</v>
      </c>
      <c r="BG3537" s="116">
        <f>IF(N3537="zákl. přenesená",J3537,0)</f>
        <v>0</v>
      </c>
      <c r="BH3537" s="116">
        <f>IF(N3537="sníž. přenesená",J3537,0)</f>
        <v>0</v>
      </c>
      <c r="BI3537" s="116">
        <f>IF(N3537="nulová",J3537,0)</f>
        <v>0</v>
      </c>
      <c r="BJ3537" s="13" t="s">
        <v>74</v>
      </c>
      <c r="BK3537" s="116">
        <f>ROUND(I3537*H3537,2)</f>
        <v>7690</v>
      </c>
      <c r="BL3537" s="13" t="s">
        <v>112</v>
      </c>
      <c r="BM3537" s="115" t="s">
        <v>7526</v>
      </c>
    </row>
    <row r="3538" spans="2:65" s="1" customFormat="1" ht="11.25">
      <c r="B3538" s="25"/>
      <c r="D3538" s="117" t="s">
        <v>114</v>
      </c>
      <c r="F3538" s="118" t="s">
        <v>7525</v>
      </c>
      <c r="L3538" s="25"/>
      <c r="M3538" s="119"/>
      <c r="T3538" s="46"/>
      <c r="AT3538" s="13" t="s">
        <v>114</v>
      </c>
      <c r="AU3538" s="13" t="s">
        <v>66</v>
      </c>
    </row>
    <row r="3539" spans="2:65" s="1" customFormat="1" ht="21.75" customHeight="1">
      <c r="B3539" s="104"/>
      <c r="C3539" s="105" t="s">
        <v>4004</v>
      </c>
      <c r="D3539" s="105" t="s">
        <v>107</v>
      </c>
      <c r="E3539" s="106" t="s">
        <v>7527</v>
      </c>
      <c r="F3539" s="107" t="s">
        <v>7528</v>
      </c>
      <c r="G3539" s="108" t="s">
        <v>110</v>
      </c>
      <c r="H3539" s="109">
        <v>1</v>
      </c>
      <c r="I3539" s="110">
        <v>3420</v>
      </c>
      <c r="J3539" s="110">
        <f>ROUND(I3539*H3539,2)</f>
        <v>3420</v>
      </c>
      <c r="K3539" s="107" t="s">
        <v>111</v>
      </c>
      <c r="L3539" s="25"/>
      <c r="M3539" s="111" t="s">
        <v>3</v>
      </c>
      <c r="N3539" s="112" t="s">
        <v>37</v>
      </c>
      <c r="O3539" s="113">
        <v>0</v>
      </c>
      <c r="P3539" s="113">
        <f>O3539*H3539</f>
        <v>0</v>
      </c>
      <c r="Q3539" s="113">
        <v>0</v>
      </c>
      <c r="R3539" s="113">
        <f>Q3539*H3539</f>
        <v>0</v>
      </c>
      <c r="S3539" s="113">
        <v>0</v>
      </c>
      <c r="T3539" s="114">
        <f>S3539*H3539</f>
        <v>0</v>
      </c>
      <c r="AR3539" s="115" t="s">
        <v>112</v>
      </c>
      <c r="AT3539" s="115" t="s">
        <v>107</v>
      </c>
      <c r="AU3539" s="115" t="s">
        <v>66</v>
      </c>
      <c r="AY3539" s="13" t="s">
        <v>113</v>
      </c>
      <c r="BE3539" s="116">
        <f>IF(N3539="základní",J3539,0)</f>
        <v>3420</v>
      </c>
      <c r="BF3539" s="116">
        <f>IF(N3539="snížená",J3539,0)</f>
        <v>0</v>
      </c>
      <c r="BG3539" s="116">
        <f>IF(N3539="zákl. přenesená",J3539,0)</f>
        <v>0</v>
      </c>
      <c r="BH3539" s="116">
        <f>IF(N3539="sníž. přenesená",J3539,0)</f>
        <v>0</v>
      </c>
      <c r="BI3539" s="116">
        <f>IF(N3539="nulová",J3539,0)</f>
        <v>0</v>
      </c>
      <c r="BJ3539" s="13" t="s">
        <v>74</v>
      </c>
      <c r="BK3539" s="116">
        <f>ROUND(I3539*H3539,2)</f>
        <v>3420</v>
      </c>
      <c r="BL3539" s="13" t="s">
        <v>112</v>
      </c>
      <c r="BM3539" s="115" t="s">
        <v>7529</v>
      </c>
    </row>
    <row r="3540" spans="2:65" s="1" customFormat="1" ht="19.5">
      <c r="B3540" s="25"/>
      <c r="D3540" s="117" t="s">
        <v>114</v>
      </c>
      <c r="F3540" s="118" t="s">
        <v>7530</v>
      </c>
      <c r="L3540" s="25"/>
      <c r="M3540" s="119"/>
      <c r="T3540" s="46"/>
      <c r="AT3540" s="13" t="s">
        <v>114</v>
      </c>
      <c r="AU3540" s="13" t="s">
        <v>66</v>
      </c>
    </row>
    <row r="3541" spans="2:65" s="1" customFormat="1" ht="21.75" customHeight="1">
      <c r="B3541" s="104"/>
      <c r="C3541" s="105" t="s">
        <v>7531</v>
      </c>
      <c r="D3541" s="105" t="s">
        <v>107</v>
      </c>
      <c r="E3541" s="106" t="s">
        <v>7532</v>
      </c>
      <c r="F3541" s="107" t="s">
        <v>7533</v>
      </c>
      <c r="G3541" s="108" t="s">
        <v>110</v>
      </c>
      <c r="H3541" s="109">
        <v>1</v>
      </c>
      <c r="I3541" s="110">
        <v>3830</v>
      </c>
      <c r="J3541" s="110">
        <f>ROUND(I3541*H3541,2)</f>
        <v>3830</v>
      </c>
      <c r="K3541" s="107" t="s">
        <v>111</v>
      </c>
      <c r="L3541" s="25"/>
      <c r="M3541" s="111" t="s">
        <v>3</v>
      </c>
      <c r="N3541" s="112" t="s">
        <v>37</v>
      </c>
      <c r="O3541" s="113">
        <v>0</v>
      </c>
      <c r="P3541" s="113">
        <f>O3541*H3541</f>
        <v>0</v>
      </c>
      <c r="Q3541" s="113">
        <v>0</v>
      </c>
      <c r="R3541" s="113">
        <f>Q3541*H3541</f>
        <v>0</v>
      </c>
      <c r="S3541" s="113">
        <v>0</v>
      </c>
      <c r="T3541" s="114">
        <f>S3541*H3541</f>
        <v>0</v>
      </c>
      <c r="AR3541" s="115" t="s">
        <v>112</v>
      </c>
      <c r="AT3541" s="115" t="s">
        <v>107</v>
      </c>
      <c r="AU3541" s="115" t="s">
        <v>66</v>
      </c>
      <c r="AY3541" s="13" t="s">
        <v>113</v>
      </c>
      <c r="BE3541" s="116">
        <f>IF(N3541="základní",J3541,0)</f>
        <v>3830</v>
      </c>
      <c r="BF3541" s="116">
        <f>IF(N3541="snížená",J3541,0)</f>
        <v>0</v>
      </c>
      <c r="BG3541" s="116">
        <f>IF(N3541="zákl. přenesená",J3541,0)</f>
        <v>0</v>
      </c>
      <c r="BH3541" s="116">
        <f>IF(N3541="sníž. přenesená",J3541,0)</f>
        <v>0</v>
      </c>
      <c r="BI3541" s="116">
        <f>IF(N3541="nulová",J3541,0)</f>
        <v>0</v>
      </c>
      <c r="BJ3541" s="13" t="s">
        <v>74</v>
      </c>
      <c r="BK3541" s="116">
        <f>ROUND(I3541*H3541,2)</f>
        <v>3830</v>
      </c>
      <c r="BL3541" s="13" t="s">
        <v>112</v>
      </c>
      <c r="BM3541" s="115" t="s">
        <v>7534</v>
      </c>
    </row>
    <row r="3542" spans="2:65" s="1" customFormat="1" ht="19.5">
      <c r="B3542" s="25"/>
      <c r="D3542" s="117" t="s">
        <v>114</v>
      </c>
      <c r="F3542" s="118" t="s">
        <v>7535</v>
      </c>
      <c r="L3542" s="25"/>
      <c r="M3542" s="119"/>
      <c r="T3542" s="46"/>
      <c r="AT3542" s="13" t="s">
        <v>114</v>
      </c>
      <c r="AU3542" s="13" t="s">
        <v>66</v>
      </c>
    </row>
    <row r="3543" spans="2:65" s="1" customFormat="1" ht="24.2" customHeight="1">
      <c r="B3543" s="104"/>
      <c r="C3543" s="120" t="s">
        <v>4008</v>
      </c>
      <c r="D3543" s="120" t="s">
        <v>5109</v>
      </c>
      <c r="E3543" s="121" t="s">
        <v>7536</v>
      </c>
      <c r="F3543" s="122" t="s">
        <v>7537</v>
      </c>
      <c r="G3543" s="123" t="s">
        <v>110</v>
      </c>
      <c r="H3543" s="124">
        <v>1</v>
      </c>
      <c r="I3543" s="125">
        <v>4410</v>
      </c>
      <c r="J3543" s="125">
        <f>ROUND(I3543*H3543,2)</f>
        <v>4410</v>
      </c>
      <c r="K3543" s="122" t="s">
        <v>111</v>
      </c>
      <c r="L3543" s="126"/>
      <c r="M3543" s="127" t="s">
        <v>3</v>
      </c>
      <c r="N3543" s="128" t="s">
        <v>37</v>
      </c>
      <c r="O3543" s="113">
        <v>0</v>
      </c>
      <c r="P3543" s="113">
        <f>O3543*H3543</f>
        <v>0</v>
      </c>
      <c r="Q3543" s="113">
        <v>0</v>
      </c>
      <c r="R3543" s="113">
        <f>Q3543*H3543</f>
        <v>0</v>
      </c>
      <c r="S3543" s="113">
        <v>0</v>
      </c>
      <c r="T3543" s="114">
        <f>S3543*H3543</f>
        <v>0</v>
      </c>
      <c r="AR3543" s="115" t="s">
        <v>112</v>
      </c>
      <c r="AT3543" s="115" t="s">
        <v>5109</v>
      </c>
      <c r="AU3543" s="115" t="s">
        <v>66</v>
      </c>
      <c r="AY3543" s="13" t="s">
        <v>113</v>
      </c>
      <c r="BE3543" s="116">
        <f>IF(N3543="základní",J3543,0)</f>
        <v>4410</v>
      </c>
      <c r="BF3543" s="116">
        <f>IF(N3543="snížená",J3543,0)</f>
        <v>0</v>
      </c>
      <c r="BG3543" s="116">
        <f>IF(N3543="zákl. přenesená",J3543,0)</f>
        <v>0</v>
      </c>
      <c r="BH3543" s="116">
        <f>IF(N3543="sníž. přenesená",J3543,0)</f>
        <v>0</v>
      </c>
      <c r="BI3543" s="116">
        <f>IF(N3543="nulová",J3543,0)</f>
        <v>0</v>
      </c>
      <c r="BJ3543" s="13" t="s">
        <v>74</v>
      </c>
      <c r="BK3543" s="116">
        <f>ROUND(I3543*H3543,2)</f>
        <v>4410</v>
      </c>
      <c r="BL3543" s="13" t="s">
        <v>112</v>
      </c>
      <c r="BM3543" s="115" t="s">
        <v>7538</v>
      </c>
    </row>
    <row r="3544" spans="2:65" s="1" customFormat="1" ht="19.5">
      <c r="B3544" s="25"/>
      <c r="D3544" s="117" t="s">
        <v>114</v>
      </c>
      <c r="F3544" s="118" t="s">
        <v>7537</v>
      </c>
      <c r="L3544" s="25"/>
      <c r="M3544" s="119"/>
      <c r="T3544" s="46"/>
      <c r="AT3544" s="13" t="s">
        <v>114</v>
      </c>
      <c r="AU3544" s="13" t="s">
        <v>66</v>
      </c>
    </row>
    <row r="3545" spans="2:65" s="1" customFormat="1" ht="16.5" customHeight="1">
      <c r="B3545" s="104"/>
      <c r="C3545" s="105" t="s">
        <v>7539</v>
      </c>
      <c r="D3545" s="105" t="s">
        <v>107</v>
      </c>
      <c r="E3545" s="106" t="s">
        <v>7540</v>
      </c>
      <c r="F3545" s="107" t="s">
        <v>7541</v>
      </c>
      <c r="G3545" s="108" t="s">
        <v>110</v>
      </c>
      <c r="H3545" s="109">
        <v>1</v>
      </c>
      <c r="I3545" s="110">
        <v>2380</v>
      </c>
      <c r="J3545" s="110">
        <f>ROUND(I3545*H3545,2)</f>
        <v>2380</v>
      </c>
      <c r="K3545" s="107" t="s">
        <v>111</v>
      </c>
      <c r="L3545" s="25"/>
      <c r="M3545" s="111" t="s">
        <v>3</v>
      </c>
      <c r="N3545" s="112" t="s">
        <v>37</v>
      </c>
      <c r="O3545" s="113">
        <v>0</v>
      </c>
      <c r="P3545" s="113">
        <f>O3545*H3545</f>
        <v>0</v>
      </c>
      <c r="Q3545" s="113">
        <v>0</v>
      </c>
      <c r="R3545" s="113">
        <f>Q3545*H3545</f>
        <v>0</v>
      </c>
      <c r="S3545" s="113">
        <v>0</v>
      </c>
      <c r="T3545" s="114">
        <f>S3545*H3545</f>
        <v>0</v>
      </c>
      <c r="AR3545" s="115" t="s">
        <v>112</v>
      </c>
      <c r="AT3545" s="115" t="s">
        <v>107</v>
      </c>
      <c r="AU3545" s="115" t="s">
        <v>66</v>
      </c>
      <c r="AY3545" s="13" t="s">
        <v>113</v>
      </c>
      <c r="BE3545" s="116">
        <f>IF(N3545="základní",J3545,0)</f>
        <v>2380</v>
      </c>
      <c r="BF3545" s="116">
        <f>IF(N3545="snížená",J3545,0)</f>
        <v>0</v>
      </c>
      <c r="BG3545" s="116">
        <f>IF(N3545="zákl. přenesená",J3545,0)</f>
        <v>0</v>
      </c>
      <c r="BH3545" s="116">
        <f>IF(N3545="sníž. přenesená",J3545,0)</f>
        <v>0</v>
      </c>
      <c r="BI3545" s="116">
        <f>IF(N3545="nulová",J3545,0)</f>
        <v>0</v>
      </c>
      <c r="BJ3545" s="13" t="s">
        <v>74</v>
      </c>
      <c r="BK3545" s="116">
        <f>ROUND(I3545*H3545,2)</f>
        <v>2380</v>
      </c>
      <c r="BL3545" s="13" t="s">
        <v>112</v>
      </c>
      <c r="BM3545" s="115" t="s">
        <v>7542</v>
      </c>
    </row>
    <row r="3546" spans="2:65" s="1" customFormat="1" ht="29.25">
      <c r="B3546" s="25"/>
      <c r="D3546" s="117" t="s">
        <v>114</v>
      </c>
      <c r="F3546" s="118" t="s">
        <v>7543</v>
      </c>
      <c r="L3546" s="25"/>
      <c r="M3546" s="119"/>
      <c r="T3546" s="46"/>
      <c r="AT3546" s="13" t="s">
        <v>114</v>
      </c>
      <c r="AU3546" s="13" t="s">
        <v>66</v>
      </c>
    </row>
    <row r="3547" spans="2:65" s="1" customFormat="1" ht="16.5" customHeight="1">
      <c r="B3547" s="104"/>
      <c r="C3547" s="105" t="s">
        <v>4013</v>
      </c>
      <c r="D3547" s="105" t="s">
        <v>107</v>
      </c>
      <c r="E3547" s="106" t="s">
        <v>7540</v>
      </c>
      <c r="F3547" s="107" t="s">
        <v>7541</v>
      </c>
      <c r="G3547" s="108" t="s">
        <v>110</v>
      </c>
      <c r="H3547" s="109">
        <v>1</v>
      </c>
      <c r="I3547" s="110">
        <v>2380</v>
      </c>
      <c r="J3547" s="110">
        <f>ROUND(I3547*H3547,2)</f>
        <v>2380</v>
      </c>
      <c r="K3547" s="107" t="s">
        <v>111</v>
      </c>
      <c r="L3547" s="25"/>
      <c r="M3547" s="111" t="s">
        <v>3</v>
      </c>
      <c r="N3547" s="112" t="s">
        <v>37</v>
      </c>
      <c r="O3547" s="113">
        <v>0</v>
      </c>
      <c r="P3547" s="113">
        <f>O3547*H3547</f>
        <v>0</v>
      </c>
      <c r="Q3547" s="113">
        <v>0</v>
      </c>
      <c r="R3547" s="113">
        <f>Q3547*H3547</f>
        <v>0</v>
      </c>
      <c r="S3547" s="113">
        <v>0</v>
      </c>
      <c r="T3547" s="114">
        <f>S3547*H3547</f>
        <v>0</v>
      </c>
      <c r="AR3547" s="115" t="s">
        <v>112</v>
      </c>
      <c r="AT3547" s="115" t="s">
        <v>107</v>
      </c>
      <c r="AU3547" s="115" t="s">
        <v>66</v>
      </c>
      <c r="AY3547" s="13" t="s">
        <v>113</v>
      </c>
      <c r="BE3547" s="116">
        <f>IF(N3547="základní",J3547,0)</f>
        <v>2380</v>
      </c>
      <c r="BF3547" s="116">
        <f>IF(N3547="snížená",J3547,0)</f>
        <v>0</v>
      </c>
      <c r="BG3547" s="116">
        <f>IF(N3547="zákl. přenesená",J3547,0)</f>
        <v>0</v>
      </c>
      <c r="BH3547" s="116">
        <f>IF(N3547="sníž. přenesená",J3547,0)</f>
        <v>0</v>
      </c>
      <c r="BI3547" s="116">
        <f>IF(N3547="nulová",J3547,0)</f>
        <v>0</v>
      </c>
      <c r="BJ3547" s="13" t="s">
        <v>74</v>
      </c>
      <c r="BK3547" s="116">
        <f>ROUND(I3547*H3547,2)</f>
        <v>2380</v>
      </c>
      <c r="BL3547" s="13" t="s">
        <v>112</v>
      </c>
      <c r="BM3547" s="115" t="s">
        <v>7544</v>
      </c>
    </row>
    <row r="3548" spans="2:65" s="1" customFormat="1" ht="29.25">
      <c r="B3548" s="25"/>
      <c r="D3548" s="117" t="s">
        <v>114</v>
      </c>
      <c r="F3548" s="118" t="s">
        <v>7543</v>
      </c>
      <c r="L3548" s="25"/>
      <c r="M3548" s="119"/>
      <c r="T3548" s="46"/>
      <c r="AT3548" s="13" t="s">
        <v>114</v>
      </c>
      <c r="AU3548" s="13" t="s">
        <v>66</v>
      </c>
    </row>
    <row r="3549" spans="2:65" s="1" customFormat="1" ht="16.5" customHeight="1">
      <c r="B3549" s="104"/>
      <c r="C3549" s="105" t="s">
        <v>7545</v>
      </c>
      <c r="D3549" s="105" t="s">
        <v>107</v>
      </c>
      <c r="E3549" s="106" t="s">
        <v>7546</v>
      </c>
      <c r="F3549" s="107" t="s">
        <v>7547</v>
      </c>
      <c r="G3549" s="108" t="s">
        <v>110</v>
      </c>
      <c r="H3549" s="109">
        <v>1</v>
      </c>
      <c r="I3549" s="110">
        <v>3220</v>
      </c>
      <c r="J3549" s="110">
        <f>ROUND(I3549*H3549,2)</f>
        <v>3220</v>
      </c>
      <c r="K3549" s="107" t="s">
        <v>111</v>
      </c>
      <c r="L3549" s="25"/>
      <c r="M3549" s="111" t="s">
        <v>3</v>
      </c>
      <c r="N3549" s="112" t="s">
        <v>37</v>
      </c>
      <c r="O3549" s="113">
        <v>0</v>
      </c>
      <c r="P3549" s="113">
        <f>O3549*H3549</f>
        <v>0</v>
      </c>
      <c r="Q3549" s="113">
        <v>0</v>
      </c>
      <c r="R3549" s="113">
        <f>Q3549*H3549</f>
        <v>0</v>
      </c>
      <c r="S3549" s="113">
        <v>0</v>
      </c>
      <c r="T3549" s="114">
        <f>S3549*H3549</f>
        <v>0</v>
      </c>
      <c r="AR3549" s="115" t="s">
        <v>112</v>
      </c>
      <c r="AT3549" s="115" t="s">
        <v>107</v>
      </c>
      <c r="AU3549" s="115" t="s">
        <v>66</v>
      </c>
      <c r="AY3549" s="13" t="s">
        <v>113</v>
      </c>
      <c r="BE3549" s="116">
        <f>IF(N3549="základní",J3549,0)</f>
        <v>3220</v>
      </c>
      <c r="BF3549" s="116">
        <f>IF(N3549="snížená",J3549,0)</f>
        <v>0</v>
      </c>
      <c r="BG3549" s="116">
        <f>IF(N3549="zákl. přenesená",J3549,0)</f>
        <v>0</v>
      </c>
      <c r="BH3549" s="116">
        <f>IF(N3549="sníž. přenesená",J3549,0)</f>
        <v>0</v>
      </c>
      <c r="BI3549" s="116">
        <f>IF(N3549="nulová",J3549,0)</f>
        <v>0</v>
      </c>
      <c r="BJ3549" s="13" t="s">
        <v>74</v>
      </c>
      <c r="BK3549" s="116">
        <f>ROUND(I3549*H3549,2)</f>
        <v>3220</v>
      </c>
      <c r="BL3549" s="13" t="s">
        <v>112</v>
      </c>
      <c r="BM3549" s="115" t="s">
        <v>7548</v>
      </c>
    </row>
    <row r="3550" spans="2:65" s="1" customFormat="1" ht="29.25">
      <c r="B3550" s="25"/>
      <c r="D3550" s="117" t="s">
        <v>114</v>
      </c>
      <c r="F3550" s="118" t="s">
        <v>7549</v>
      </c>
      <c r="L3550" s="25"/>
      <c r="M3550" s="119"/>
      <c r="T3550" s="46"/>
      <c r="AT3550" s="13" t="s">
        <v>114</v>
      </c>
      <c r="AU3550" s="13" t="s">
        <v>66</v>
      </c>
    </row>
    <row r="3551" spans="2:65" s="1" customFormat="1" ht="16.5" customHeight="1">
      <c r="B3551" s="104"/>
      <c r="C3551" s="105" t="s">
        <v>4017</v>
      </c>
      <c r="D3551" s="105" t="s">
        <v>107</v>
      </c>
      <c r="E3551" s="106" t="s">
        <v>7546</v>
      </c>
      <c r="F3551" s="107" t="s">
        <v>7547</v>
      </c>
      <c r="G3551" s="108" t="s">
        <v>110</v>
      </c>
      <c r="H3551" s="109">
        <v>1</v>
      </c>
      <c r="I3551" s="110">
        <v>3220</v>
      </c>
      <c r="J3551" s="110">
        <f>ROUND(I3551*H3551,2)</f>
        <v>3220</v>
      </c>
      <c r="K3551" s="107" t="s">
        <v>111</v>
      </c>
      <c r="L3551" s="25"/>
      <c r="M3551" s="111" t="s">
        <v>3</v>
      </c>
      <c r="N3551" s="112" t="s">
        <v>37</v>
      </c>
      <c r="O3551" s="113">
        <v>0</v>
      </c>
      <c r="P3551" s="113">
        <f>O3551*H3551</f>
        <v>0</v>
      </c>
      <c r="Q3551" s="113">
        <v>0</v>
      </c>
      <c r="R3551" s="113">
        <f>Q3551*H3551</f>
        <v>0</v>
      </c>
      <c r="S3551" s="113">
        <v>0</v>
      </c>
      <c r="T3551" s="114">
        <f>S3551*H3551</f>
        <v>0</v>
      </c>
      <c r="AR3551" s="115" t="s">
        <v>112</v>
      </c>
      <c r="AT3551" s="115" t="s">
        <v>107</v>
      </c>
      <c r="AU3551" s="115" t="s">
        <v>66</v>
      </c>
      <c r="AY3551" s="13" t="s">
        <v>113</v>
      </c>
      <c r="BE3551" s="116">
        <f>IF(N3551="základní",J3551,0)</f>
        <v>3220</v>
      </c>
      <c r="BF3551" s="116">
        <f>IF(N3551="snížená",J3551,0)</f>
        <v>0</v>
      </c>
      <c r="BG3551" s="116">
        <f>IF(N3551="zákl. přenesená",J3551,0)</f>
        <v>0</v>
      </c>
      <c r="BH3551" s="116">
        <f>IF(N3551="sníž. přenesená",J3551,0)</f>
        <v>0</v>
      </c>
      <c r="BI3551" s="116">
        <f>IF(N3551="nulová",J3551,0)</f>
        <v>0</v>
      </c>
      <c r="BJ3551" s="13" t="s">
        <v>74</v>
      </c>
      <c r="BK3551" s="116">
        <f>ROUND(I3551*H3551,2)</f>
        <v>3220</v>
      </c>
      <c r="BL3551" s="13" t="s">
        <v>112</v>
      </c>
      <c r="BM3551" s="115" t="s">
        <v>7550</v>
      </c>
    </row>
    <row r="3552" spans="2:65" s="1" customFormat="1" ht="29.25">
      <c r="B3552" s="25"/>
      <c r="D3552" s="117" t="s">
        <v>114</v>
      </c>
      <c r="F3552" s="118" t="s">
        <v>7549</v>
      </c>
      <c r="L3552" s="25"/>
      <c r="M3552" s="119"/>
      <c r="T3552" s="46"/>
      <c r="AT3552" s="13" t="s">
        <v>114</v>
      </c>
      <c r="AU3552" s="13" t="s">
        <v>66</v>
      </c>
    </row>
    <row r="3553" spans="2:65" s="1" customFormat="1" ht="16.5" customHeight="1">
      <c r="B3553" s="104"/>
      <c r="C3553" s="105" t="s">
        <v>7551</v>
      </c>
      <c r="D3553" s="105" t="s">
        <v>107</v>
      </c>
      <c r="E3553" s="106" t="s">
        <v>7552</v>
      </c>
      <c r="F3553" s="107" t="s">
        <v>7553</v>
      </c>
      <c r="G3553" s="108" t="s">
        <v>110</v>
      </c>
      <c r="H3553" s="109">
        <v>1</v>
      </c>
      <c r="I3553" s="110">
        <v>10200</v>
      </c>
      <c r="J3553" s="110">
        <f>ROUND(I3553*H3553,2)</f>
        <v>10200</v>
      </c>
      <c r="K3553" s="107" t="s">
        <v>111</v>
      </c>
      <c r="L3553" s="25"/>
      <c r="M3553" s="111" t="s">
        <v>3</v>
      </c>
      <c r="N3553" s="112" t="s">
        <v>37</v>
      </c>
      <c r="O3553" s="113">
        <v>0</v>
      </c>
      <c r="P3553" s="113">
        <f>O3553*H3553</f>
        <v>0</v>
      </c>
      <c r="Q3553" s="113">
        <v>0</v>
      </c>
      <c r="R3553" s="113">
        <f>Q3553*H3553</f>
        <v>0</v>
      </c>
      <c r="S3553" s="113">
        <v>0</v>
      </c>
      <c r="T3553" s="114">
        <f>S3553*H3553</f>
        <v>0</v>
      </c>
      <c r="AR3553" s="115" t="s">
        <v>112</v>
      </c>
      <c r="AT3553" s="115" t="s">
        <v>107</v>
      </c>
      <c r="AU3553" s="115" t="s">
        <v>66</v>
      </c>
      <c r="AY3553" s="13" t="s">
        <v>113</v>
      </c>
      <c r="BE3553" s="116">
        <f>IF(N3553="základní",J3553,0)</f>
        <v>10200</v>
      </c>
      <c r="BF3553" s="116">
        <f>IF(N3553="snížená",J3553,0)</f>
        <v>0</v>
      </c>
      <c r="BG3553" s="116">
        <f>IF(N3553="zákl. přenesená",J3553,0)</f>
        <v>0</v>
      </c>
      <c r="BH3553" s="116">
        <f>IF(N3553="sníž. přenesená",J3553,0)</f>
        <v>0</v>
      </c>
      <c r="BI3553" s="116">
        <f>IF(N3553="nulová",J3553,0)</f>
        <v>0</v>
      </c>
      <c r="BJ3553" s="13" t="s">
        <v>74</v>
      </c>
      <c r="BK3553" s="116">
        <f>ROUND(I3553*H3553,2)</f>
        <v>10200</v>
      </c>
      <c r="BL3553" s="13" t="s">
        <v>112</v>
      </c>
      <c r="BM3553" s="115" t="s">
        <v>7554</v>
      </c>
    </row>
    <row r="3554" spans="2:65" s="1" customFormat="1" ht="29.25">
      <c r="B3554" s="25"/>
      <c r="D3554" s="117" t="s">
        <v>114</v>
      </c>
      <c r="F3554" s="118" t="s">
        <v>7555</v>
      </c>
      <c r="L3554" s="25"/>
      <c r="M3554" s="119"/>
      <c r="T3554" s="46"/>
      <c r="AT3554" s="13" t="s">
        <v>114</v>
      </c>
      <c r="AU3554" s="13" t="s">
        <v>66</v>
      </c>
    </row>
    <row r="3555" spans="2:65" s="1" customFormat="1" ht="16.5" customHeight="1">
      <c r="B3555" s="104"/>
      <c r="C3555" s="105" t="s">
        <v>4022</v>
      </c>
      <c r="D3555" s="105" t="s">
        <v>107</v>
      </c>
      <c r="E3555" s="106" t="s">
        <v>7556</v>
      </c>
      <c r="F3555" s="107" t="s">
        <v>7557</v>
      </c>
      <c r="G3555" s="108" t="s">
        <v>110</v>
      </c>
      <c r="H3555" s="109">
        <v>1</v>
      </c>
      <c r="I3555" s="110">
        <v>5420</v>
      </c>
      <c r="J3555" s="110">
        <f>ROUND(I3555*H3555,2)</f>
        <v>5420</v>
      </c>
      <c r="K3555" s="107" t="s">
        <v>111</v>
      </c>
      <c r="L3555" s="25"/>
      <c r="M3555" s="111" t="s">
        <v>3</v>
      </c>
      <c r="N3555" s="112" t="s">
        <v>37</v>
      </c>
      <c r="O3555" s="113">
        <v>0</v>
      </c>
      <c r="P3555" s="113">
        <f>O3555*H3555</f>
        <v>0</v>
      </c>
      <c r="Q3555" s="113">
        <v>0</v>
      </c>
      <c r="R3555" s="113">
        <f>Q3555*H3555</f>
        <v>0</v>
      </c>
      <c r="S3555" s="113">
        <v>0</v>
      </c>
      <c r="T3555" s="114">
        <f>S3555*H3555</f>
        <v>0</v>
      </c>
      <c r="AR3555" s="115" t="s">
        <v>112</v>
      </c>
      <c r="AT3555" s="115" t="s">
        <v>107</v>
      </c>
      <c r="AU3555" s="115" t="s">
        <v>66</v>
      </c>
      <c r="AY3555" s="13" t="s">
        <v>113</v>
      </c>
      <c r="BE3555" s="116">
        <f>IF(N3555="základní",J3555,0)</f>
        <v>5420</v>
      </c>
      <c r="BF3555" s="116">
        <f>IF(N3555="snížená",J3555,0)</f>
        <v>0</v>
      </c>
      <c r="BG3555" s="116">
        <f>IF(N3555="zákl. přenesená",J3555,0)</f>
        <v>0</v>
      </c>
      <c r="BH3555" s="116">
        <f>IF(N3555="sníž. přenesená",J3555,0)</f>
        <v>0</v>
      </c>
      <c r="BI3555" s="116">
        <f>IF(N3555="nulová",J3555,0)</f>
        <v>0</v>
      </c>
      <c r="BJ3555" s="13" t="s">
        <v>74</v>
      </c>
      <c r="BK3555" s="116">
        <f>ROUND(I3555*H3555,2)</f>
        <v>5420</v>
      </c>
      <c r="BL3555" s="13" t="s">
        <v>112</v>
      </c>
      <c r="BM3555" s="115" t="s">
        <v>7558</v>
      </c>
    </row>
    <row r="3556" spans="2:65" s="1" customFormat="1" ht="11.25">
      <c r="B3556" s="25"/>
      <c r="D3556" s="117" t="s">
        <v>114</v>
      </c>
      <c r="F3556" s="118" t="s">
        <v>7557</v>
      </c>
      <c r="L3556" s="25"/>
      <c r="M3556" s="119"/>
      <c r="T3556" s="46"/>
      <c r="AT3556" s="13" t="s">
        <v>114</v>
      </c>
      <c r="AU3556" s="13" t="s">
        <v>66</v>
      </c>
    </row>
    <row r="3557" spans="2:65" s="1" customFormat="1" ht="16.5" customHeight="1">
      <c r="B3557" s="104"/>
      <c r="C3557" s="105" t="s">
        <v>7559</v>
      </c>
      <c r="D3557" s="105" t="s">
        <v>107</v>
      </c>
      <c r="E3557" s="106" t="s">
        <v>7560</v>
      </c>
      <c r="F3557" s="107" t="s">
        <v>7561</v>
      </c>
      <c r="G3557" s="108" t="s">
        <v>110</v>
      </c>
      <c r="H3557" s="109">
        <v>1</v>
      </c>
      <c r="I3557" s="110">
        <v>13900</v>
      </c>
      <c r="J3557" s="110">
        <f>ROUND(I3557*H3557,2)</f>
        <v>13900</v>
      </c>
      <c r="K3557" s="107" t="s">
        <v>111</v>
      </c>
      <c r="L3557" s="25"/>
      <c r="M3557" s="111" t="s">
        <v>3</v>
      </c>
      <c r="N3557" s="112" t="s">
        <v>37</v>
      </c>
      <c r="O3557" s="113">
        <v>0</v>
      </c>
      <c r="P3557" s="113">
        <f>O3557*H3557</f>
        <v>0</v>
      </c>
      <c r="Q3557" s="113">
        <v>0</v>
      </c>
      <c r="R3557" s="113">
        <f>Q3557*H3557</f>
        <v>0</v>
      </c>
      <c r="S3557" s="113">
        <v>0</v>
      </c>
      <c r="T3557" s="114">
        <f>S3557*H3557</f>
        <v>0</v>
      </c>
      <c r="AR3557" s="115" t="s">
        <v>112</v>
      </c>
      <c r="AT3557" s="115" t="s">
        <v>107</v>
      </c>
      <c r="AU3557" s="115" t="s">
        <v>66</v>
      </c>
      <c r="AY3557" s="13" t="s">
        <v>113</v>
      </c>
      <c r="BE3557" s="116">
        <f>IF(N3557="základní",J3557,0)</f>
        <v>13900</v>
      </c>
      <c r="BF3557" s="116">
        <f>IF(N3557="snížená",J3557,0)</f>
        <v>0</v>
      </c>
      <c r="BG3557" s="116">
        <f>IF(N3557="zákl. přenesená",J3557,0)</f>
        <v>0</v>
      </c>
      <c r="BH3557" s="116">
        <f>IF(N3557="sníž. přenesená",J3557,0)</f>
        <v>0</v>
      </c>
      <c r="BI3557" s="116">
        <f>IF(N3557="nulová",J3557,0)</f>
        <v>0</v>
      </c>
      <c r="BJ3557" s="13" t="s">
        <v>74</v>
      </c>
      <c r="BK3557" s="116">
        <f>ROUND(I3557*H3557,2)</f>
        <v>13900</v>
      </c>
      <c r="BL3557" s="13" t="s">
        <v>112</v>
      </c>
      <c r="BM3557" s="115" t="s">
        <v>7562</v>
      </c>
    </row>
    <row r="3558" spans="2:65" s="1" customFormat="1" ht="19.5">
      <c r="B3558" s="25"/>
      <c r="D3558" s="117" t="s">
        <v>114</v>
      </c>
      <c r="F3558" s="118" t="s">
        <v>7563</v>
      </c>
      <c r="L3558" s="25"/>
      <c r="M3558" s="119"/>
      <c r="T3558" s="46"/>
      <c r="AT3558" s="13" t="s">
        <v>114</v>
      </c>
      <c r="AU3558" s="13" t="s">
        <v>66</v>
      </c>
    </row>
    <row r="3559" spans="2:65" s="1" customFormat="1" ht="21.75" customHeight="1">
      <c r="B3559" s="104"/>
      <c r="C3559" s="105" t="s">
        <v>4026</v>
      </c>
      <c r="D3559" s="105" t="s">
        <v>107</v>
      </c>
      <c r="E3559" s="106" t="s">
        <v>7564</v>
      </c>
      <c r="F3559" s="107" t="s">
        <v>7565</v>
      </c>
      <c r="G3559" s="108" t="s">
        <v>110</v>
      </c>
      <c r="H3559" s="109">
        <v>2</v>
      </c>
      <c r="I3559" s="110">
        <v>18400</v>
      </c>
      <c r="J3559" s="110">
        <f>ROUND(I3559*H3559,2)</f>
        <v>36800</v>
      </c>
      <c r="K3559" s="107" t="s">
        <v>111</v>
      </c>
      <c r="L3559" s="25"/>
      <c r="M3559" s="111" t="s">
        <v>3</v>
      </c>
      <c r="N3559" s="112" t="s">
        <v>37</v>
      </c>
      <c r="O3559" s="113">
        <v>0</v>
      </c>
      <c r="P3559" s="113">
        <f>O3559*H3559</f>
        <v>0</v>
      </c>
      <c r="Q3559" s="113">
        <v>0</v>
      </c>
      <c r="R3559" s="113">
        <f>Q3559*H3559</f>
        <v>0</v>
      </c>
      <c r="S3559" s="113">
        <v>0</v>
      </c>
      <c r="T3559" s="114">
        <f>S3559*H3559</f>
        <v>0</v>
      </c>
      <c r="AR3559" s="115" t="s">
        <v>112</v>
      </c>
      <c r="AT3559" s="115" t="s">
        <v>107</v>
      </c>
      <c r="AU3559" s="115" t="s">
        <v>66</v>
      </c>
      <c r="AY3559" s="13" t="s">
        <v>113</v>
      </c>
      <c r="BE3559" s="116">
        <f>IF(N3559="základní",J3559,0)</f>
        <v>36800</v>
      </c>
      <c r="BF3559" s="116">
        <f>IF(N3559="snížená",J3559,0)</f>
        <v>0</v>
      </c>
      <c r="BG3559" s="116">
        <f>IF(N3559="zákl. přenesená",J3559,0)</f>
        <v>0</v>
      </c>
      <c r="BH3559" s="116">
        <f>IF(N3559="sníž. přenesená",J3559,0)</f>
        <v>0</v>
      </c>
      <c r="BI3559" s="116">
        <f>IF(N3559="nulová",J3559,0)</f>
        <v>0</v>
      </c>
      <c r="BJ3559" s="13" t="s">
        <v>74</v>
      </c>
      <c r="BK3559" s="116">
        <f>ROUND(I3559*H3559,2)</f>
        <v>36800</v>
      </c>
      <c r="BL3559" s="13" t="s">
        <v>112</v>
      </c>
      <c r="BM3559" s="115" t="s">
        <v>7566</v>
      </c>
    </row>
    <row r="3560" spans="2:65" s="1" customFormat="1" ht="29.25">
      <c r="B3560" s="25"/>
      <c r="D3560" s="117" t="s">
        <v>114</v>
      </c>
      <c r="F3560" s="118" t="s">
        <v>7567</v>
      </c>
      <c r="L3560" s="25"/>
      <c r="M3560" s="119"/>
      <c r="T3560" s="46"/>
      <c r="AT3560" s="13" t="s">
        <v>114</v>
      </c>
      <c r="AU3560" s="13" t="s">
        <v>66</v>
      </c>
    </row>
    <row r="3561" spans="2:65" s="1" customFormat="1" ht="21.75" customHeight="1">
      <c r="B3561" s="104"/>
      <c r="C3561" s="105" t="s">
        <v>7568</v>
      </c>
      <c r="D3561" s="105" t="s">
        <v>107</v>
      </c>
      <c r="E3561" s="106" t="s">
        <v>7569</v>
      </c>
      <c r="F3561" s="107" t="s">
        <v>7570</v>
      </c>
      <c r="G3561" s="108" t="s">
        <v>110</v>
      </c>
      <c r="H3561" s="109">
        <v>2</v>
      </c>
      <c r="I3561" s="110">
        <v>14300</v>
      </c>
      <c r="J3561" s="110">
        <f>ROUND(I3561*H3561,2)</f>
        <v>28600</v>
      </c>
      <c r="K3561" s="107" t="s">
        <v>111</v>
      </c>
      <c r="L3561" s="25"/>
      <c r="M3561" s="111" t="s">
        <v>3</v>
      </c>
      <c r="N3561" s="112" t="s">
        <v>37</v>
      </c>
      <c r="O3561" s="113">
        <v>0</v>
      </c>
      <c r="P3561" s="113">
        <f>O3561*H3561</f>
        <v>0</v>
      </c>
      <c r="Q3561" s="113">
        <v>0</v>
      </c>
      <c r="R3561" s="113">
        <f>Q3561*H3561</f>
        <v>0</v>
      </c>
      <c r="S3561" s="113">
        <v>0</v>
      </c>
      <c r="T3561" s="114">
        <f>S3561*H3561</f>
        <v>0</v>
      </c>
      <c r="AR3561" s="115" t="s">
        <v>112</v>
      </c>
      <c r="AT3561" s="115" t="s">
        <v>107</v>
      </c>
      <c r="AU3561" s="115" t="s">
        <v>66</v>
      </c>
      <c r="AY3561" s="13" t="s">
        <v>113</v>
      </c>
      <c r="BE3561" s="116">
        <f>IF(N3561="základní",J3561,0)</f>
        <v>28600</v>
      </c>
      <c r="BF3561" s="116">
        <f>IF(N3561="snížená",J3561,0)</f>
        <v>0</v>
      </c>
      <c r="BG3561" s="116">
        <f>IF(N3561="zákl. přenesená",J3561,0)</f>
        <v>0</v>
      </c>
      <c r="BH3561" s="116">
        <f>IF(N3561="sníž. přenesená",J3561,0)</f>
        <v>0</v>
      </c>
      <c r="BI3561" s="116">
        <f>IF(N3561="nulová",J3561,0)</f>
        <v>0</v>
      </c>
      <c r="BJ3561" s="13" t="s">
        <v>74</v>
      </c>
      <c r="BK3561" s="116">
        <f>ROUND(I3561*H3561,2)</f>
        <v>28600</v>
      </c>
      <c r="BL3561" s="13" t="s">
        <v>112</v>
      </c>
      <c r="BM3561" s="115" t="s">
        <v>7571</v>
      </c>
    </row>
    <row r="3562" spans="2:65" s="1" customFormat="1" ht="29.25">
      <c r="B3562" s="25"/>
      <c r="D3562" s="117" t="s">
        <v>114</v>
      </c>
      <c r="F3562" s="118" t="s">
        <v>7572</v>
      </c>
      <c r="L3562" s="25"/>
      <c r="M3562" s="119"/>
      <c r="T3562" s="46"/>
      <c r="AT3562" s="13" t="s">
        <v>114</v>
      </c>
      <c r="AU3562" s="13" t="s">
        <v>66</v>
      </c>
    </row>
    <row r="3563" spans="2:65" s="1" customFormat="1" ht="16.5" customHeight="1">
      <c r="B3563" s="104"/>
      <c r="C3563" s="105" t="s">
        <v>4031</v>
      </c>
      <c r="D3563" s="105" t="s">
        <v>107</v>
      </c>
      <c r="E3563" s="106" t="s">
        <v>7573</v>
      </c>
      <c r="F3563" s="107" t="s">
        <v>7574</v>
      </c>
      <c r="G3563" s="108" t="s">
        <v>110</v>
      </c>
      <c r="H3563" s="109">
        <v>1</v>
      </c>
      <c r="I3563" s="110">
        <v>4180</v>
      </c>
      <c r="J3563" s="110">
        <f>ROUND(I3563*H3563,2)</f>
        <v>4180</v>
      </c>
      <c r="K3563" s="107" t="s">
        <v>111</v>
      </c>
      <c r="L3563" s="25"/>
      <c r="M3563" s="111" t="s">
        <v>3</v>
      </c>
      <c r="N3563" s="112" t="s">
        <v>37</v>
      </c>
      <c r="O3563" s="113">
        <v>0</v>
      </c>
      <c r="P3563" s="113">
        <f>O3563*H3563</f>
        <v>0</v>
      </c>
      <c r="Q3563" s="113">
        <v>0</v>
      </c>
      <c r="R3563" s="113">
        <f>Q3563*H3563</f>
        <v>0</v>
      </c>
      <c r="S3563" s="113">
        <v>0</v>
      </c>
      <c r="T3563" s="114">
        <f>S3563*H3563</f>
        <v>0</v>
      </c>
      <c r="AR3563" s="115" t="s">
        <v>112</v>
      </c>
      <c r="AT3563" s="115" t="s">
        <v>107</v>
      </c>
      <c r="AU3563" s="115" t="s">
        <v>66</v>
      </c>
      <c r="AY3563" s="13" t="s">
        <v>113</v>
      </c>
      <c r="BE3563" s="116">
        <f>IF(N3563="základní",J3563,0)</f>
        <v>4180</v>
      </c>
      <c r="BF3563" s="116">
        <f>IF(N3563="snížená",J3563,0)</f>
        <v>0</v>
      </c>
      <c r="BG3563" s="116">
        <f>IF(N3563="zákl. přenesená",J3563,0)</f>
        <v>0</v>
      </c>
      <c r="BH3563" s="116">
        <f>IF(N3563="sníž. přenesená",J3563,0)</f>
        <v>0</v>
      </c>
      <c r="BI3563" s="116">
        <f>IF(N3563="nulová",J3563,0)</f>
        <v>0</v>
      </c>
      <c r="BJ3563" s="13" t="s">
        <v>74</v>
      </c>
      <c r="BK3563" s="116">
        <f>ROUND(I3563*H3563,2)</f>
        <v>4180</v>
      </c>
      <c r="BL3563" s="13" t="s">
        <v>112</v>
      </c>
      <c r="BM3563" s="115" t="s">
        <v>7575</v>
      </c>
    </row>
    <row r="3564" spans="2:65" s="1" customFormat="1" ht="11.25">
      <c r="B3564" s="25"/>
      <c r="D3564" s="117" t="s">
        <v>114</v>
      </c>
      <c r="F3564" s="118" t="s">
        <v>7574</v>
      </c>
      <c r="L3564" s="25"/>
      <c r="M3564" s="119"/>
      <c r="T3564" s="46"/>
      <c r="AT3564" s="13" t="s">
        <v>114</v>
      </c>
      <c r="AU3564" s="13" t="s">
        <v>66</v>
      </c>
    </row>
    <row r="3565" spans="2:65" s="1" customFormat="1" ht="16.5" customHeight="1">
      <c r="B3565" s="104"/>
      <c r="C3565" s="105" t="s">
        <v>7576</v>
      </c>
      <c r="D3565" s="105" t="s">
        <v>107</v>
      </c>
      <c r="E3565" s="106" t="s">
        <v>7577</v>
      </c>
      <c r="F3565" s="107" t="s">
        <v>7578</v>
      </c>
      <c r="G3565" s="108" t="s">
        <v>110</v>
      </c>
      <c r="H3565" s="109">
        <v>2</v>
      </c>
      <c r="I3565" s="110">
        <v>8960</v>
      </c>
      <c r="J3565" s="110">
        <f>ROUND(I3565*H3565,2)</f>
        <v>17920</v>
      </c>
      <c r="K3565" s="107" t="s">
        <v>111</v>
      </c>
      <c r="L3565" s="25"/>
      <c r="M3565" s="111" t="s">
        <v>3</v>
      </c>
      <c r="N3565" s="112" t="s">
        <v>37</v>
      </c>
      <c r="O3565" s="113">
        <v>0</v>
      </c>
      <c r="P3565" s="113">
        <f>O3565*H3565</f>
        <v>0</v>
      </c>
      <c r="Q3565" s="113">
        <v>0</v>
      </c>
      <c r="R3565" s="113">
        <f>Q3565*H3565</f>
        <v>0</v>
      </c>
      <c r="S3565" s="113">
        <v>0</v>
      </c>
      <c r="T3565" s="114">
        <f>S3565*H3565</f>
        <v>0</v>
      </c>
      <c r="AR3565" s="115" t="s">
        <v>112</v>
      </c>
      <c r="AT3565" s="115" t="s">
        <v>107</v>
      </c>
      <c r="AU3565" s="115" t="s">
        <v>66</v>
      </c>
      <c r="AY3565" s="13" t="s">
        <v>113</v>
      </c>
      <c r="BE3565" s="116">
        <f>IF(N3565="základní",J3565,0)</f>
        <v>17920</v>
      </c>
      <c r="BF3565" s="116">
        <f>IF(N3565="snížená",J3565,0)</f>
        <v>0</v>
      </c>
      <c r="BG3565" s="116">
        <f>IF(N3565="zákl. přenesená",J3565,0)</f>
        <v>0</v>
      </c>
      <c r="BH3565" s="116">
        <f>IF(N3565="sníž. přenesená",J3565,0)</f>
        <v>0</v>
      </c>
      <c r="BI3565" s="116">
        <f>IF(N3565="nulová",J3565,0)</f>
        <v>0</v>
      </c>
      <c r="BJ3565" s="13" t="s">
        <v>74</v>
      </c>
      <c r="BK3565" s="116">
        <f>ROUND(I3565*H3565,2)</f>
        <v>17920</v>
      </c>
      <c r="BL3565" s="13" t="s">
        <v>112</v>
      </c>
      <c r="BM3565" s="115" t="s">
        <v>7579</v>
      </c>
    </row>
    <row r="3566" spans="2:65" s="1" customFormat="1" ht="11.25">
      <c r="B3566" s="25"/>
      <c r="D3566" s="117" t="s">
        <v>114</v>
      </c>
      <c r="F3566" s="118" t="s">
        <v>7578</v>
      </c>
      <c r="L3566" s="25"/>
      <c r="M3566" s="119"/>
      <c r="T3566" s="46"/>
      <c r="AT3566" s="13" t="s">
        <v>114</v>
      </c>
      <c r="AU3566" s="13" t="s">
        <v>66</v>
      </c>
    </row>
    <row r="3567" spans="2:65" s="1" customFormat="1" ht="16.5" customHeight="1">
      <c r="B3567" s="104"/>
      <c r="C3567" s="105" t="s">
        <v>4035</v>
      </c>
      <c r="D3567" s="105" t="s">
        <v>107</v>
      </c>
      <c r="E3567" s="106" t="s">
        <v>7580</v>
      </c>
      <c r="F3567" s="107" t="s">
        <v>7581</v>
      </c>
      <c r="G3567" s="108" t="s">
        <v>110</v>
      </c>
      <c r="H3567" s="109">
        <v>2</v>
      </c>
      <c r="I3567" s="110">
        <v>6970</v>
      </c>
      <c r="J3567" s="110">
        <f>ROUND(I3567*H3567,2)</f>
        <v>13940</v>
      </c>
      <c r="K3567" s="107" t="s">
        <v>111</v>
      </c>
      <c r="L3567" s="25"/>
      <c r="M3567" s="111" t="s">
        <v>3</v>
      </c>
      <c r="N3567" s="112" t="s">
        <v>37</v>
      </c>
      <c r="O3567" s="113">
        <v>0</v>
      </c>
      <c r="P3567" s="113">
        <f>O3567*H3567</f>
        <v>0</v>
      </c>
      <c r="Q3567" s="113">
        <v>0</v>
      </c>
      <c r="R3567" s="113">
        <f>Q3567*H3567</f>
        <v>0</v>
      </c>
      <c r="S3567" s="113">
        <v>0</v>
      </c>
      <c r="T3567" s="114">
        <f>S3567*H3567</f>
        <v>0</v>
      </c>
      <c r="AR3567" s="115" t="s">
        <v>112</v>
      </c>
      <c r="AT3567" s="115" t="s">
        <v>107</v>
      </c>
      <c r="AU3567" s="115" t="s">
        <v>66</v>
      </c>
      <c r="AY3567" s="13" t="s">
        <v>113</v>
      </c>
      <c r="BE3567" s="116">
        <f>IF(N3567="základní",J3567,0)</f>
        <v>13940</v>
      </c>
      <c r="BF3567" s="116">
        <f>IF(N3567="snížená",J3567,0)</f>
        <v>0</v>
      </c>
      <c r="BG3567" s="116">
        <f>IF(N3567="zákl. přenesená",J3567,0)</f>
        <v>0</v>
      </c>
      <c r="BH3567" s="116">
        <f>IF(N3567="sníž. přenesená",J3567,0)</f>
        <v>0</v>
      </c>
      <c r="BI3567" s="116">
        <f>IF(N3567="nulová",J3567,0)</f>
        <v>0</v>
      </c>
      <c r="BJ3567" s="13" t="s">
        <v>74</v>
      </c>
      <c r="BK3567" s="116">
        <f>ROUND(I3567*H3567,2)</f>
        <v>13940</v>
      </c>
      <c r="BL3567" s="13" t="s">
        <v>112</v>
      </c>
      <c r="BM3567" s="115" t="s">
        <v>7582</v>
      </c>
    </row>
    <row r="3568" spans="2:65" s="1" customFormat="1" ht="11.25">
      <c r="B3568" s="25"/>
      <c r="D3568" s="117" t="s">
        <v>114</v>
      </c>
      <c r="F3568" s="118" t="s">
        <v>7581</v>
      </c>
      <c r="L3568" s="25"/>
      <c r="M3568" s="119"/>
      <c r="T3568" s="46"/>
      <c r="AT3568" s="13" t="s">
        <v>114</v>
      </c>
      <c r="AU3568" s="13" t="s">
        <v>66</v>
      </c>
    </row>
    <row r="3569" spans="2:65" s="1" customFormat="1" ht="16.5" customHeight="1">
      <c r="B3569" s="104"/>
      <c r="C3569" s="105" t="s">
        <v>7583</v>
      </c>
      <c r="D3569" s="105" t="s">
        <v>107</v>
      </c>
      <c r="E3569" s="106" t="s">
        <v>7584</v>
      </c>
      <c r="F3569" s="107" t="s">
        <v>7585</v>
      </c>
      <c r="G3569" s="108" t="s">
        <v>110</v>
      </c>
      <c r="H3569" s="109">
        <v>2</v>
      </c>
      <c r="I3569" s="110">
        <v>25600</v>
      </c>
      <c r="J3569" s="110">
        <f>ROUND(I3569*H3569,2)</f>
        <v>51200</v>
      </c>
      <c r="K3569" s="107" t="s">
        <v>111</v>
      </c>
      <c r="L3569" s="25"/>
      <c r="M3569" s="111" t="s">
        <v>3</v>
      </c>
      <c r="N3569" s="112" t="s">
        <v>37</v>
      </c>
      <c r="O3569" s="113">
        <v>0</v>
      </c>
      <c r="P3569" s="113">
        <f>O3569*H3569</f>
        <v>0</v>
      </c>
      <c r="Q3569" s="113">
        <v>0</v>
      </c>
      <c r="R3569" s="113">
        <f>Q3569*H3569</f>
        <v>0</v>
      </c>
      <c r="S3569" s="113">
        <v>0</v>
      </c>
      <c r="T3569" s="114">
        <f>S3569*H3569</f>
        <v>0</v>
      </c>
      <c r="AR3569" s="115" t="s">
        <v>112</v>
      </c>
      <c r="AT3569" s="115" t="s">
        <v>107</v>
      </c>
      <c r="AU3569" s="115" t="s">
        <v>66</v>
      </c>
      <c r="AY3569" s="13" t="s">
        <v>113</v>
      </c>
      <c r="BE3569" s="116">
        <f>IF(N3569="základní",J3569,0)</f>
        <v>51200</v>
      </c>
      <c r="BF3569" s="116">
        <f>IF(N3569="snížená",J3569,0)</f>
        <v>0</v>
      </c>
      <c r="BG3569" s="116">
        <f>IF(N3569="zákl. přenesená",J3569,0)</f>
        <v>0</v>
      </c>
      <c r="BH3569" s="116">
        <f>IF(N3569="sníž. přenesená",J3569,0)</f>
        <v>0</v>
      </c>
      <c r="BI3569" s="116">
        <f>IF(N3569="nulová",J3569,0)</f>
        <v>0</v>
      </c>
      <c r="BJ3569" s="13" t="s">
        <v>74</v>
      </c>
      <c r="BK3569" s="116">
        <f>ROUND(I3569*H3569,2)</f>
        <v>51200</v>
      </c>
      <c r="BL3569" s="13" t="s">
        <v>112</v>
      </c>
      <c r="BM3569" s="115" t="s">
        <v>7586</v>
      </c>
    </row>
    <row r="3570" spans="2:65" s="1" customFormat="1" ht="19.5">
      <c r="B3570" s="25"/>
      <c r="D3570" s="117" t="s">
        <v>114</v>
      </c>
      <c r="F3570" s="118" t="s">
        <v>7587</v>
      </c>
      <c r="L3570" s="25"/>
      <c r="M3570" s="119"/>
      <c r="T3570" s="46"/>
      <c r="AT3570" s="13" t="s">
        <v>114</v>
      </c>
      <c r="AU3570" s="13" t="s">
        <v>66</v>
      </c>
    </row>
    <row r="3571" spans="2:65" s="1" customFormat="1" ht="16.5" customHeight="1">
      <c r="B3571" s="104"/>
      <c r="C3571" s="105" t="s">
        <v>4040</v>
      </c>
      <c r="D3571" s="105" t="s">
        <v>107</v>
      </c>
      <c r="E3571" s="106" t="s">
        <v>7588</v>
      </c>
      <c r="F3571" s="107" t="s">
        <v>7589</v>
      </c>
      <c r="G3571" s="108" t="s">
        <v>110</v>
      </c>
      <c r="H3571" s="109">
        <v>2</v>
      </c>
      <c r="I3571" s="110">
        <v>18600</v>
      </c>
      <c r="J3571" s="110">
        <f>ROUND(I3571*H3571,2)</f>
        <v>37200</v>
      </c>
      <c r="K3571" s="107" t="s">
        <v>111</v>
      </c>
      <c r="L3571" s="25"/>
      <c r="M3571" s="111" t="s">
        <v>3</v>
      </c>
      <c r="N3571" s="112" t="s">
        <v>37</v>
      </c>
      <c r="O3571" s="113">
        <v>0</v>
      </c>
      <c r="P3571" s="113">
        <f>O3571*H3571</f>
        <v>0</v>
      </c>
      <c r="Q3571" s="113">
        <v>0</v>
      </c>
      <c r="R3571" s="113">
        <f>Q3571*H3571</f>
        <v>0</v>
      </c>
      <c r="S3571" s="113">
        <v>0</v>
      </c>
      <c r="T3571" s="114">
        <f>S3571*H3571</f>
        <v>0</v>
      </c>
      <c r="AR3571" s="115" t="s">
        <v>112</v>
      </c>
      <c r="AT3571" s="115" t="s">
        <v>107</v>
      </c>
      <c r="AU3571" s="115" t="s">
        <v>66</v>
      </c>
      <c r="AY3571" s="13" t="s">
        <v>113</v>
      </c>
      <c r="BE3571" s="116">
        <f>IF(N3571="základní",J3571,0)</f>
        <v>37200</v>
      </c>
      <c r="BF3571" s="116">
        <f>IF(N3571="snížená",J3571,0)</f>
        <v>0</v>
      </c>
      <c r="BG3571" s="116">
        <f>IF(N3571="zákl. přenesená",J3571,0)</f>
        <v>0</v>
      </c>
      <c r="BH3571" s="116">
        <f>IF(N3571="sníž. přenesená",J3571,0)</f>
        <v>0</v>
      </c>
      <c r="BI3571" s="116">
        <f>IF(N3571="nulová",J3571,0)</f>
        <v>0</v>
      </c>
      <c r="BJ3571" s="13" t="s">
        <v>74</v>
      </c>
      <c r="BK3571" s="116">
        <f>ROUND(I3571*H3571,2)</f>
        <v>37200</v>
      </c>
      <c r="BL3571" s="13" t="s">
        <v>112</v>
      </c>
      <c r="BM3571" s="115" t="s">
        <v>7590</v>
      </c>
    </row>
    <row r="3572" spans="2:65" s="1" customFormat="1" ht="19.5">
      <c r="B3572" s="25"/>
      <c r="D3572" s="117" t="s">
        <v>114</v>
      </c>
      <c r="F3572" s="118" t="s">
        <v>7591</v>
      </c>
      <c r="L3572" s="25"/>
      <c r="M3572" s="119"/>
      <c r="T3572" s="46"/>
      <c r="AT3572" s="13" t="s">
        <v>114</v>
      </c>
      <c r="AU3572" s="13" t="s">
        <v>66</v>
      </c>
    </row>
    <row r="3573" spans="2:65" s="1" customFormat="1" ht="16.5" customHeight="1">
      <c r="B3573" s="104"/>
      <c r="C3573" s="105" t="s">
        <v>7592</v>
      </c>
      <c r="D3573" s="105" t="s">
        <v>107</v>
      </c>
      <c r="E3573" s="106" t="s">
        <v>7593</v>
      </c>
      <c r="F3573" s="107" t="s">
        <v>7594</v>
      </c>
      <c r="G3573" s="108" t="s">
        <v>110</v>
      </c>
      <c r="H3573" s="109">
        <v>2</v>
      </c>
      <c r="I3573" s="110">
        <v>27600</v>
      </c>
      <c r="J3573" s="110">
        <f>ROUND(I3573*H3573,2)</f>
        <v>55200</v>
      </c>
      <c r="K3573" s="107" t="s">
        <v>111</v>
      </c>
      <c r="L3573" s="25"/>
      <c r="M3573" s="111" t="s">
        <v>3</v>
      </c>
      <c r="N3573" s="112" t="s">
        <v>37</v>
      </c>
      <c r="O3573" s="113">
        <v>0</v>
      </c>
      <c r="P3573" s="113">
        <f>O3573*H3573</f>
        <v>0</v>
      </c>
      <c r="Q3573" s="113">
        <v>0</v>
      </c>
      <c r="R3573" s="113">
        <f>Q3573*H3573</f>
        <v>0</v>
      </c>
      <c r="S3573" s="113">
        <v>0</v>
      </c>
      <c r="T3573" s="114">
        <f>S3573*H3573</f>
        <v>0</v>
      </c>
      <c r="AR3573" s="115" t="s">
        <v>112</v>
      </c>
      <c r="AT3573" s="115" t="s">
        <v>107</v>
      </c>
      <c r="AU3573" s="115" t="s">
        <v>66</v>
      </c>
      <c r="AY3573" s="13" t="s">
        <v>113</v>
      </c>
      <c r="BE3573" s="116">
        <f>IF(N3573="základní",J3573,0)</f>
        <v>55200</v>
      </c>
      <c r="BF3573" s="116">
        <f>IF(N3573="snížená",J3573,0)</f>
        <v>0</v>
      </c>
      <c r="BG3573" s="116">
        <f>IF(N3573="zákl. přenesená",J3573,0)</f>
        <v>0</v>
      </c>
      <c r="BH3573" s="116">
        <f>IF(N3573="sníž. přenesená",J3573,0)</f>
        <v>0</v>
      </c>
      <c r="BI3573" s="116">
        <f>IF(N3573="nulová",J3573,0)</f>
        <v>0</v>
      </c>
      <c r="BJ3573" s="13" t="s">
        <v>74</v>
      </c>
      <c r="BK3573" s="116">
        <f>ROUND(I3573*H3573,2)</f>
        <v>55200</v>
      </c>
      <c r="BL3573" s="13" t="s">
        <v>112</v>
      </c>
      <c r="BM3573" s="115" t="s">
        <v>7595</v>
      </c>
    </row>
    <row r="3574" spans="2:65" s="1" customFormat="1" ht="19.5">
      <c r="B3574" s="25"/>
      <c r="D3574" s="117" t="s">
        <v>114</v>
      </c>
      <c r="F3574" s="118" t="s">
        <v>7596</v>
      </c>
      <c r="L3574" s="25"/>
      <c r="M3574" s="119"/>
      <c r="T3574" s="46"/>
      <c r="AT3574" s="13" t="s">
        <v>114</v>
      </c>
      <c r="AU3574" s="13" t="s">
        <v>66</v>
      </c>
    </row>
    <row r="3575" spans="2:65" s="1" customFormat="1" ht="16.5" customHeight="1">
      <c r="B3575" s="104"/>
      <c r="C3575" s="105" t="s">
        <v>4044</v>
      </c>
      <c r="D3575" s="105" t="s">
        <v>107</v>
      </c>
      <c r="E3575" s="106" t="s">
        <v>7597</v>
      </c>
      <c r="F3575" s="107" t="s">
        <v>7598</v>
      </c>
      <c r="G3575" s="108" t="s">
        <v>110</v>
      </c>
      <c r="H3575" s="109">
        <v>2</v>
      </c>
      <c r="I3575" s="110">
        <v>20700</v>
      </c>
      <c r="J3575" s="110">
        <f>ROUND(I3575*H3575,2)</f>
        <v>41400</v>
      </c>
      <c r="K3575" s="107" t="s">
        <v>111</v>
      </c>
      <c r="L3575" s="25"/>
      <c r="M3575" s="111" t="s">
        <v>3</v>
      </c>
      <c r="N3575" s="112" t="s">
        <v>37</v>
      </c>
      <c r="O3575" s="113">
        <v>0</v>
      </c>
      <c r="P3575" s="113">
        <f>O3575*H3575</f>
        <v>0</v>
      </c>
      <c r="Q3575" s="113">
        <v>0</v>
      </c>
      <c r="R3575" s="113">
        <f>Q3575*H3575</f>
        <v>0</v>
      </c>
      <c r="S3575" s="113">
        <v>0</v>
      </c>
      <c r="T3575" s="114">
        <f>S3575*H3575</f>
        <v>0</v>
      </c>
      <c r="AR3575" s="115" t="s">
        <v>112</v>
      </c>
      <c r="AT3575" s="115" t="s">
        <v>107</v>
      </c>
      <c r="AU3575" s="115" t="s">
        <v>66</v>
      </c>
      <c r="AY3575" s="13" t="s">
        <v>113</v>
      </c>
      <c r="BE3575" s="116">
        <f>IF(N3575="základní",J3575,0)</f>
        <v>41400</v>
      </c>
      <c r="BF3575" s="116">
        <f>IF(N3575="snížená",J3575,0)</f>
        <v>0</v>
      </c>
      <c r="BG3575" s="116">
        <f>IF(N3575="zákl. přenesená",J3575,0)</f>
        <v>0</v>
      </c>
      <c r="BH3575" s="116">
        <f>IF(N3575="sníž. přenesená",J3575,0)</f>
        <v>0</v>
      </c>
      <c r="BI3575" s="116">
        <f>IF(N3575="nulová",J3575,0)</f>
        <v>0</v>
      </c>
      <c r="BJ3575" s="13" t="s">
        <v>74</v>
      </c>
      <c r="BK3575" s="116">
        <f>ROUND(I3575*H3575,2)</f>
        <v>41400</v>
      </c>
      <c r="BL3575" s="13" t="s">
        <v>112</v>
      </c>
      <c r="BM3575" s="115" t="s">
        <v>7599</v>
      </c>
    </row>
    <row r="3576" spans="2:65" s="1" customFormat="1" ht="19.5">
      <c r="B3576" s="25"/>
      <c r="D3576" s="117" t="s">
        <v>114</v>
      </c>
      <c r="F3576" s="118" t="s">
        <v>7600</v>
      </c>
      <c r="L3576" s="25"/>
      <c r="M3576" s="119"/>
      <c r="T3576" s="46"/>
      <c r="AT3576" s="13" t="s">
        <v>114</v>
      </c>
      <c r="AU3576" s="13" t="s">
        <v>66</v>
      </c>
    </row>
    <row r="3577" spans="2:65" s="1" customFormat="1" ht="16.5" customHeight="1">
      <c r="B3577" s="104"/>
      <c r="C3577" s="105" t="s">
        <v>7601</v>
      </c>
      <c r="D3577" s="105" t="s">
        <v>107</v>
      </c>
      <c r="E3577" s="106" t="s">
        <v>7602</v>
      </c>
      <c r="F3577" s="107" t="s">
        <v>7603</v>
      </c>
      <c r="G3577" s="108" t="s">
        <v>110</v>
      </c>
      <c r="H3577" s="109">
        <v>2</v>
      </c>
      <c r="I3577" s="110">
        <v>7690</v>
      </c>
      <c r="J3577" s="110">
        <f>ROUND(I3577*H3577,2)</f>
        <v>15380</v>
      </c>
      <c r="K3577" s="107" t="s">
        <v>111</v>
      </c>
      <c r="L3577" s="25"/>
      <c r="M3577" s="111" t="s">
        <v>3</v>
      </c>
      <c r="N3577" s="112" t="s">
        <v>37</v>
      </c>
      <c r="O3577" s="113">
        <v>0</v>
      </c>
      <c r="P3577" s="113">
        <f>O3577*H3577</f>
        <v>0</v>
      </c>
      <c r="Q3577" s="113">
        <v>0</v>
      </c>
      <c r="R3577" s="113">
        <f>Q3577*H3577</f>
        <v>0</v>
      </c>
      <c r="S3577" s="113">
        <v>0</v>
      </c>
      <c r="T3577" s="114">
        <f>S3577*H3577</f>
        <v>0</v>
      </c>
      <c r="AR3577" s="115" t="s">
        <v>112</v>
      </c>
      <c r="AT3577" s="115" t="s">
        <v>107</v>
      </c>
      <c r="AU3577" s="115" t="s">
        <v>66</v>
      </c>
      <c r="AY3577" s="13" t="s">
        <v>113</v>
      </c>
      <c r="BE3577" s="116">
        <f>IF(N3577="základní",J3577,0)</f>
        <v>15380</v>
      </c>
      <c r="BF3577" s="116">
        <f>IF(N3577="snížená",J3577,0)</f>
        <v>0</v>
      </c>
      <c r="BG3577" s="116">
        <f>IF(N3577="zákl. přenesená",J3577,0)</f>
        <v>0</v>
      </c>
      <c r="BH3577" s="116">
        <f>IF(N3577="sníž. přenesená",J3577,0)</f>
        <v>0</v>
      </c>
      <c r="BI3577" s="116">
        <f>IF(N3577="nulová",J3577,0)</f>
        <v>0</v>
      </c>
      <c r="BJ3577" s="13" t="s">
        <v>74</v>
      </c>
      <c r="BK3577" s="116">
        <f>ROUND(I3577*H3577,2)</f>
        <v>15380</v>
      </c>
      <c r="BL3577" s="13" t="s">
        <v>112</v>
      </c>
      <c r="BM3577" s="115" t="s">
        <v>7604</v>
      </c>
    </row>
    <row r="3578" spans="2:65" s="1" customFormat="1" ht="11.25">
      <c r="B3578" s="25"/>
      <c r="D3578" s="117" t="s">
        <v>114</v>
      </c>
      <c r="F3578" s="118" t="s">
        <v>7603</v>
      </c>
      <c r="L3578" s="25"/>
      <c r="M3578" s="119"/>
      <c r="T3578" s="46"/>
      <c r="AT3578" s="13" t="s">
        <v>114</v>
      </c>
      <c r="AU3578" s="13" t="s">
        <v>66</v>
      </c>
    </row>
    <row r="3579" spans="2:65" s="1" customFormat="1" ht="16.5" customHeight="1">
      <c r="B3579" s="104"/>
      <c r="C3579" s="105" t="s">
        <v>4049</v>
      </c>
      <c r="D3579" s="105" t="s">
        <v>107</v>
      </c>
      <c r="E3579" s="106" t="s">
        <v>7605</v>
      </c>
      <c r="F3579" s="107" t="s">
        <v>7606</v>
      </c>
      <c r="G3579" s="108" t="s">
        <v>110</v>
      </c>
      <c r="H3579" s="109">
        <v>2</v>
      </c>
      <c r="I3579" s="110">
        <v>5580</v>
      </c>
      <c r="J3579" s="110">
        <f>ROUND(I3579*H3579,2)</f>
        <v>11160</v>
      </c>
      <c r="K3579" s="107" t="s">
        <v>111</v>
      </c>
      <c r="L3579" s="25"/>
      <c r="M3579" s="111" t="s">
        <v>3</v>
      </c>
      <c r="N3579" s="112" t="s">
        <v>37</v>
      </c>
      <c r="O3579" s="113">
        <v>0</v>
      </c>
      <c r="P3579" s="113">
        <f>O3579*H3579</f>
        <v>0</v>
      </c>
      <c r="Q3579" s="113">
        <v>0</v>
      </c>
      <c r="R3579" s="113">
        <f>Q3579*H3579</f>
        <v>0</v>
      </c>
      <c r="S3579" s="113">
        <v>0</v>
      </c>
      <c r="T3579" s="114">
        <f>S3579*H3579</f>
        <v>0</v>
      </c>
      <c r="AR3579" s="115" t="s">
        <v>112</v>
      </c>
      <c r="AT3579" s="115" t="s">
        <v>107</v>
      </c>
      <c r="AU3579" s="115" t="s">
        <v>66</v>
      </c>
      <c r="AY3579" s="13" t="s">
        <v>113</v>
      </c>
      <c r="BE3579" s="116">
        <f>IF(N3579="základní",J3579,0)</f>
        <v>11160</v>
      </c>
      <c r="BF3579" s="116">
        <f>IF(N3579="snížená",J3579,0)</f>
        <v>0</v>
      </c>
      <c r="BG3579" s="116">
        <f>IF(N3579="zákl. přenesená",J3579,0)</f>
        <v>0</v>
      </c>
      <c r="BH3579" s="116">
        <f>IF(N3579="sníž. přenesená",J3579,0)</f>
        <v>0</v>
      </c>
      <c r="BI3579" s="116">
        <f>IF(N3579="nulová",J3579,0)</f>
        <v>0</v>
      </c>
      <c r="BJ3579" s="13" t="s">
        <v>74</v>
      </c>
      <c r="BK3579" s="116">
        <f>ROUND(I3579*H3579,2)</f>
        <v>11160</v>
      </c>
      <c r="BL3579" s="13" t="s">
        <v>112</v>
      </c>
      <c r="BM3579" s="115" t="s">
        <v>7607</v>
      </c>
    </row>
    <row r="3580" spans="2:65" s="1" customFormat="1" ht="11.25">
      <c r="B3580" s="25"/>
      <c r="D3580" s="117" t="s">
        <v>114</v>
      </c>
      <c r="F3580" s="118" t="s">
        <v>7606</v>
      </c>
      <c r="L3580" s="25"/>
      <c r="M3580" s="119"/>
      <c r="T3580" s="46"/>
      <c r="AT3580" s="13" t="s">
        <v>114</v>
      </c>
      <c r="AU3580" s="13" t="s">
        <v>66</v>
      </c>
    </row>
    <row r="3581" spans="2:65" s="1" customFormat="1" ht="16.5" customHeight="1">
      <c r="B3581" s="104"/>
      <c r="C3581" s="105" t="s">
        <v>7608</v>
      </c>
      <c r="D3581" s="105" t="s">
        <v>107</v>
      </c>
      <c r="E3581" s="106" t="s">
        <v>7609</v>
      </c>
      <c r="F3581" s="107" t="s">
        <v>7610</v>
      </c>
      <c r="G3581" s="108" t="s">
        <v>110</v>
      </c>
      <c r="H3581" s="109">
        <v>2</v>
      </c>
      <c r="I3581" s="110">
        <v>1920</v>
      </c>
      <c r="J3581" s="110">
        <f>ROUND(I3581*H3581,2)</f>
        <v>3840</v>
      </c>
      <c r="K3581" s="107" t="s">
        <v>111</v>
      </c>
      <c r="L3581" s="25"/>
      <c r="M3581" s="111" t="s">
        <v>3</v>
      </c>
      <c r="N3581" s="112" t="s">
        <v>37</v>
      </c>
      <c r="O3581" s="113">
        <v>0</v>
      </c>
      <c r="P3581" s="113">
        <f>O3581*H3581</f>
        <v>0</v>
      </c>
      <c r="Q3581" s="113">
        <v>0</v>
      </c>
      <c r="R3581" s="113">
        <f>Q3581*H3581</f>
        <v>0</v>
      </c>
      <c r="S3581" s="113">
        <v>0</v>
      </c>
      <c r="T3581" s="114">
        <f>S3581*H3581</f>
        <v>0</v>
      </c>
      <c r="AR3581" s="115" t="s">
        <v>112</v>
      </c>
      <c r="AT3581" s="115" t="s">
        <v>107</v>
      </c>
      <c r="AU3581" s="115" t="s">
        <v>66</v>
      </c>
      <c r="AY3581" s="13" t="s">
        <v>113</v>
      </c>
      <c r="BE3581" s="116">
        <f>IF(N3581="základní",J3581,0)</f>
        <v>3840</v>
      </c>
      <c r="BF3581" s="116">
        <f>IF(N3581="snížená",J3581,0)</f>
        <v>0</v>
      </c>
      <c r="BG3581" s="116">
        <f>IF(N3581="zákl. přenesená",J3581,0)</f>
        <v>0</v>
      </c>
      <c r="BH3581" s="116">
        <f>IF(N3581="sníž. přenesená",J3581,0)</f>
        <v>0</v>
      </c>
      <c r="BI3581" s="116">
        <f>IF(N3581="nulová",J3581,0)</f>
        <v>0</v>
      </c>
      <c r="BJ3581" s="13" t="s">
        <v>74</v>
      </c>
      <c r="BK3581" s="116">
        <f>ROUND(I3581*H3581,2)</f>
        <v>3840</v>
      </c>
      <c r="BL3581" s="13" t="s">
        <v>112</v>
      </c>
      <c r="BM3581" s="115" t="s">
        <v>7611</v>
      </c>
    </row>
    <row r="3582" spans="2:65" s="1" customFormat="1" ht="29.25">
      <c r="B3582" s="25"/>
      <c r="D3582" s="117" t="s">
        <v>114</v>
      </c>
      <c r="F3582" s="118" t="s">
        <v>7612</v>
      </c>
      <c r="L3582" s="25"/>
      <c r="M3582" s="119"/>
      <c r="T3582" s="46"/>
      <c r="AT3582" s="13" t="s">
        <v>114</v>
      </c>
      <c r="AU3582" s="13" t="s">
        <v>66</v>
      </c>
    </row>
    <row r="3583" spans="2:65" s="1" customFormat="1" ht="16.5" customHeight="1">
      <c r="B3583" s="104"/>
      <c r="C3583" s="105" t="s">
        <v>4053</v>
      </c>
      <c r="D3583" s="105" t="s">
        <v>107</v>
      </c>
      <c r="E3583" s="106" t="s">
        <v>7613</v>
      </c>
      <c r="F3583" s="107" t="s">
        <v>7614</v>
      </c>
      <c r="G3583" s="108" t="s">
        <v>110</v>
      </c>
      <c r="H3583" s="109">
        <v>2</v>
      </c>
      <c r="I3583" s="110">
        <v>1960</v>
      </c>
      <c r="J3583" s="110">
        <f>ROUND(I3583*H3583,2)</f>
        <v>3920</v>
      </c>
      <c r="K3583" s="107" t="s">
        <v>111</v>
      </c>
      <c r="L3583" s="25"/>
      <c r="M3583" s="111" t="s">
        <v>3</v>
      </c>
      <c r="N3583" s="112" t="s">
        <v>37</v>
      </c>
      <c r="O3583" s="113">
        <v>0</v>
      </c>
      <c r="P3583" s="113">
        <f>O3583*H3583</f>
        <v>0</v>
      </c>
      <c r="Q3583" s="113">
        <v>0</v>
      </c>
      <c r="R3583" s="113">
        <f>Q3583*H3583</f>
        <v>0</v>
      </c>
      <c r="S3583" s="113">
        <v>0</v>
      </c>
      <c r="T3583" s="114">
        <f>S3583*H3583</f>
        <v>0</v>
      </c>
      <c r="AR3583" s="115" t="s">
        <v>112</v>
      </c>
      <c r="AT3583" s="115" t="s">
        <v>107</v>
      </c>
      <c r="AU3583" s="115" t="s">
        <v>66</v>
      </c>
      <c r="AY3583" s="13" t="s">
        <v>113</v>
      </c>
      <c r="BE3583" s="116">
        <f>IF(N3583="základní",J3583,0)</f>
        <v>3920</v>
      </c>
      <c r="BF3583" s="116">
        <f>IF(N3583="snížená",J3583,0)</f>
        <v>0</v>
      </c>
      <c r="BG3583" s="116">
        <f>IF(N3583="zákl. přenesená",J3583,0)</f>
        <v>0</v>
      </c>
      <c r="BH3583" s="116">
        <f>IF(N3583="sníž. přenesená",J3583,0)</f>
        <v>0</v>
      </c>
      <c r="BI3583" s="116">
        <f>IF(N3583="nulová",J3583,0)</f>
        <v>0</v>
      </c>
      <c r="BJ3583" s="13" t="s">
        <v>74</v>
      </c>
      <c r="BK3583" s="116">
        <f>ROUND(I3583*H3583,2)</f>
        <v>3920</v>
      </c>
      <c r="BL3583" s="13" t="s">
        <v>112</v>
      </c>
      <c r="BM3583" s="115" t="s">
        <v>7615</v>
      </c>
    </row>
    <row r="3584" spans="2:65" s="1" customFormat="1" ht="29.25">
      <c r="B3584" s="25"/>
      <c r="D3584" s="117" t="s">
        <v>114</v>
      </c>
      <c r="F3584" s="118" t="s">
        <v>7616</v>
      </c>
      <c r="L3584" s="25"/>
      <c r="M3584" s="119"/>
      <c r="T3584" s="46"/>
      <c r="AT3584" s="13" t="s">
        <v>114</v>
      </c>
      <c r="AU3584" s="13" t="s">
        <v>66</v>
      </c>
    </row>
    <row r="3585" spans="2:65" s="1" customFormat="1" ht="16.5" customHeight="1">
      <c r="B3585" s="104"/>
      <c r="C3585" s="105" t="s">
        <v>7617</v>
      </c>
      <c r="D3585" s="105" t="s">
        <v>107</v>
      </c>
      <c r="E3585" s="106" t="s">
        <v>7618</v>
      </c>
      <c r="F3585" s="107" t="s">
        <v>7619</v>
      </c>
      <c r="G3585" s="108" t="s">
        <v>110</v>
      </c>
      <c r="H3585" s="109">
        <v>2</v>
      </c>
      <c r="I3585" s="110">
        <v>2020</v>
      </c>
      <c r="J3585" s="110">
        <f>ROUND(I3585*H3585,2)</f>
        <v>4040</v>
      </c>
      <c r="K3585" s="107" t="s">
        <v>111</v>
      </c>
      <c r="L3585" s="25"/>
      <c r="M3585" s="111" t="s">
        <v>3</v>
      </c>
      <c r="N3585" s="112" t="s">
        <v>37</v>
      </c>
      <c r="O3585" s="113">
        <v>0</v>
      </c>
      <c r="P3585" s="113">
        <f>O3585*H3585</f>
        <v>0</v>
      </c>
      <c r="Q3585" s="113">
        <v>0</v>
      </c>
      <c r="R3585" s="113">
        <f>Q3585*H3585</f>
        <v>0</v>
      </c>
      <c r="S3585" s="113">
        <v>0</v>
      </c>
      <c r="T3585" s="114">
        <f>S3585*H3585</f>
        <v>0</v>
      </c>
      <c r="AR3585" s="115" t="s">
        <v>112</v>
      </c>
      <c r="AT3585" s="115" t="s">
        <v>107</v>
      </c>
      <c r="AU3585" s="115" t="s">
        <v>66</v>
      </c>
      <c r="AY3585" s="13" t="s">
        <v>113</v>
      </c>
      <c r="BE3585" s="116">
        <f>IF(N3585="základní",J3585,0)</f>
        <v>4040</v>
      </c>
      <c r="BF3585" s="116">
        <f>IF(N3585="snížená",J3585,0)</f>
        <v>0</v>
      </c>
      <c r="BG3585" s="116">
        <f>IF(N3585="zákl. přenesená",J3585,0)</f>
        <v>0</v>
      </c>
      <c r="BH3585" s="116">
        <f>IF(N3585="sníž. přenesená",J3585,0)</f>
        <v>0</v>
      </c>
      <c r="BI3585" s="116">
        <f>IF(N3585="nulová",J3585,0)</f>
        <v>0</v>
      </c>
      <c r="BJ3585" s="13" t="s">
        <v>74</v>
      </c>
      <c r="BK3585" s="116">
        <f>ROUND(I3585*H3585,2)</f>
        <v>4040</v>
      </c>
      <c r="BL3585" s="13" t="s">
        <v>112</v>
      </c>
      <c r="BM3585" s="115" t="s">
        <v>7620</v>
      </c>
    </row>
    <row r="3586" spans="2:65" s="1" customFormat="1" ht="29.25">
      <c r="B3586" s="25"/>
      <c r="D3586" s="117" t="s">
        <v>114</v>
      </c>
      <c r="F3586" s="118" t="s">
        <v>7621</v>
      </c>
      <c r="L3586" s="25"/>
      <c r="M3586" s="119"/>
      <c r="T3586" s="46"/>
      <c r="AT3586" s="13" t="s">
        <v>114</v>
      </c>
      <c r="AU3586" s="13" t="s">
        <v>66</v>
      </c>
    </row>
    <row r="3587" spans="2:65" s="1" customFormat="1" ht="16.5" customHeight="1">
      <c r="B3587" s="104"/>
      <c r="C3587" s="105" t="s">
        <v>4058</v>
      </c>
      <c r="D3587" s="105" t="s">
        <v>107</v>
      </c>
      <c r="E3587" s="106" t="s">
        <v>7622</v>
      </c>
      <c r="F3587" s="107" t="s">
        <v>7623</v>
      </c>
      <c r="G3587" s="108" t="s">
        <v>110</v>
      </c>
      <c r="H3587" s="109">
        <v>2</v>
      </c>
      <c r="I3587" s="110">
        <v>2120</v>
      </c>
      <c r="J3587" s="110">
        <f>ROUND(I3587*H3587,2)</f>
        <v>4240</v>
      </c>
      <c r="K3587" s="107" t="s">
        <v>111</v>
      </c>
      <c r="L3587" s="25"/>
      <c r="M3587" s="111" t="s">
        <v>3</v>
      </c>
      <c r="N3587" s="112" t="s">
        <v>37</v>
      </c>
      <c r="O3587" s="113">
        <v>0</v>
      </c>
      <c r="P3587" s="113">
        <f>O3587*H3587</f>
        <v>0</v>
      </c>
      <c r="Q3587" s="113">
        <v>0</v>
      </c>
      <c r="R3587" s="113">
        <f>Q3587*H3587</f>
        <v>0</v>
      </c>
      <c r="S3587" s="113">
        <v>0</v>
      </c>
      <c r="T3587" s="114">
        <f>S3587*H3587</f>
        <v>0</v>
      </c>
      <c r="AR3587" s="115" t="s">
        <v>112</v>
      </c>
      <c r="AT3587" s="115" t="s">
        <v>107</v>
      </c>
      <c r="AU3587" s="115" t="s">
        <v>66</v>
      </c>
      <c r="AY3587" s="13" t="s">
        <v>113</v>
      </c>
      <c r="BE3587" s="116">
        <f>IF(N3587="základní",J3587,0)</f>
        <v>4240</v>
      </c>
      <c r="BF3587" s="116">
        <f>IF(N3587="snížená",J3587,0)</f>
        <v>0</v>
      </c>
      <c r="BG3587" s="116">
        <f>IF(N3587="zákl. přenesená",J3587,0)</f>
        <v>0</v>
      </c>
      <c r="BH3587" s="116">
        <f>IF(N3587="sníž. přenesená",J3587,0)</f>
        <v>0</v>
      </c>
      <c r="BI3587" s="116">
        <f>IF(N3587="nulová",J3587,0)</f>
        <v>0</v>
      </c>
      <c r="BJ3587" s="13" t="s">
        <v>74</v>
      </c>
      <c r="BK3587" s="116">
        <f>ROUND(I3587*H3587,2)</f>
        <v>4240</v>
      </c>
      <c r="BL3587" s="13" t="s">
        <v>112</v>
      </c>
      <c r="BM3587" s="115" t="s">
        <v>7624</v>
      </c>
    </row>
    <row r="3588" spans="2:65" s="1" customFormat="1" ht="29.25">
      <c r="B3588" s="25"/>
      <c r="D3588" s="117" t="s">
        <v>114</v>
      </c>
      <c r="F3588" s="118" t="s">
        <v>7625</v>
      </c>
      <c r="L3588" s="25"/>
      <c r="M3588" s="119"/>
      <c r="T3588" s="46"/>
      <c r="AT3588" s="13" t="s">
        <v>114</v>
      </c>
      <c r="AU3588" s="13" t="s">
        <v>66</v>
      </c>
    </row>
    <row r="3589" spans="2:65" s="1" customFormat="1" ht="16.5" customHeight="1">
      <c r="B3589" s="104"/>
      <c r="C3589" s="105" t="s">
        <v>7626</v>
      </c>
      <c r="D3589" s="105" t="s">
        <v>107</v>
      </c>
      <c r="E3589" s="106" t="s">
        <v>7627</v>
      </c>
      <c r="F3589" s="107" t="s">
        <v>7628</v>
      </c>
      <c r="G3589" s="108" t="s">
        <v>110</v>
      </c>
      <c r="H3589" s="109">
        <v>2</v>
      </c>
      <c r="I3589" s="110">
        <v>767</v>
      </c>
      <c r="J3589" s="110">
        <f>ROUND(I3589*H3589,2)</f>
        <v>1534</v>
      </c>
      <c r="K3589" s="107" t="s">
        <v>111</v>
      </c>
      <c r="L3589" s="25"/>
      <c r="M3589" s="111" t="s">
        <v>3</v>
      </c>
      <c r="N3589" s="112" t="s">
        <v>37</v>
      </c>
      <c r="O3589" s="113">
        <v>0</v>
      </c>
      <c r="P3589" s="113">
        <f>O3589*H3589</f>
        <v>0</v>
      </c>
      <c r="Q3589" s="113">
        <v>0</v>
      </c>
      <c r="R3589" s="113">
        <f>Q3589*H3589</f>
        <v>0</v>
      </c>
      <c r="S3589" s="113">
        <v>0</v>
      </c>
      <c r="T3589" s="114">
        <f>S3589*H3589</f>
        <v>0</v>
      </c>
      <c r="AR3589" s="115" t="s">
        <v>112</v>
      </c>
      <c r="AT3589" s="115" t="s">
        <v>107</v>
      </c>
      <c r="AU3589" s="115" t="s">
        <v>66</v>
      </c>
      <c r="AY3589" s="13" t="s">
        <v>113</v>
      </c>
      <c r="BE3589" s="116">
        <f>IF(N3589="základní",J3589,0)</f>
        <v>1534</v>
      </c>
      <c r="BF3589" s="116">
        <f>IF(N3589="snížená",J3589,0)</f>
        <v>0</v>
      </c>
      <c r="BG3589" s="116">
        <f>IF(N3589="zákl. přenesená",J3589,0)</f>
        <v>0</v>
      </c>
      <c r="BH3589" s="116">
        <f>IF(N3589="sníž. přenesená",J3589,0)</f>
        <v>0</v>
      </c>
      <c r="BI3589" s="116">
        <f>IF(N3589="nulová",J3589,0)</f>
        <v>0</v>
      </c>
      <c r="BJ3589" s="13" t="s">
        <v>74</v>
      </c>
      <c r="BK3589" s="116">
        <f>ROUND(I3589*H3589,2)</f>
        <v>1534</v>
      </c>
      <c r="BL3589" s="13" t="s">
        <v>112</v>
      </c>
      <c r="BM3589" s="115" t="s">
        <v>7629</v>
      </c>
    </row>
    <row r="3590" spans="2:65" s="1" customFormat="1" ht="11.25">
      <c r="B3590" s="25"/>
      <c r="D3590" s="117" t="s">
        <v>114</v>
      </c>
      <c r="F3590" s="118" t="s">
        <v>7628</v>
      </c>
      <c r="L3590" s="25"/>
      <c r="M3590" s="119"/>
      <c r="T3590" s="46"/>
      <c r="AT3590" s="13" t="s">
        <v>114</v>
      </c>
      <c r="AU3590" s="13" t="s">
        <v>66</v>
      </c>
    </row>
    <row r="3591" spans="2:65" s="1" customFormat="1" ht="16.5" customHeight="1">
      <c r="B3591" s="104"/>
      <c r="C3591" s="105" t="s">
        <v>4062</v>
      </c>
      <c r="D3591" s="105" t="s">
        <v>107</v>
      </c>
      <c r="E3591" s="106" t="s">
        <v>7630</v>
      </c>
      <c r="F3591" s="107" t="s">
        <v>7631</v>
      </c>
      <c r="G3591" s="108" t="s">
        <v>110</v>
      </c>
      <c r="H3591" s="109">
        <v>2</v>
      </c>
      <c r="I3591" s="110">
        <v>784</v>
      </c>
      <c r="J3591" s="110">
        <f>ROUND(I3591*H3591,2)</f>
        <v>1568</v>
      </c>
      <c r="K3591" s="107" t="s">
        <v>111</v>
      </c>
      <c r="L3591" s="25"/>
      <c r="M3591" s="111" t="s">
        <v>3</v>
      </c>
      <c r="N3591" s="112" t="s">
        <v>37</v>
      </c>
      <c r="O3591" s="113">
        <v>0</v>
      </c>
      <c r="P3591" s="113">
        <f>O3591*H3591</f>
        <v>0</v>
      </c>
      <c r="Q3591" s="113">
        <v>0</v>
      </c>
      <c r="R3591" s="113">
        <f>Q3591*H3591</f>
        <v>0</v>
      </c>
      <c r="S3591" s="113">
        <v>0</v>
      </c>
      <c r="T3591" s="114">
        <f>S3591*H3591</f>
        <v>0</v>
      </c>
      <c r="AR3591" s="115" t="s">
        <v>112</v>
      </c>
      <c r="AT3591" s="115" t="s">
        <v>107</v>
      </c>
      <c r="AU3591" s="115" t="s">
        <v>66</v>
      </c>
      <c r="AY3591" s="13" t="s">
        <v>113</v>
      </c>
      <c r="BE3591" s="116">
        <f>IF(N3591="základní",J3591,0)</f>
        <v>1568</v>
      </c>
      <c r="BF3591" s="116">
        <f>IF(N3591="snížená",J3591,0)</f>
        <v>0</v>
      </c>
      <c r="BG3591" s="116">
        <f>IF(N3591="zákl. přenesená",J3591,0)</f>
        <v>0</v>
      </c>
      <c r="BH3591" s="116">
        <f>IF(N3591="sníž. přenesená",J3591,0)</f>
        <v>0</v>
      </c>
      <c r="BI3591" s="116">
        <f>IF(N3591="nulová",J3591,0)</f>
        <v>0</v>
      </c>
      <c r="BJ3591" s="13" t="s">
        <v>74</v>
      </c>
      <c r="BK3591" s="116">
        <f>ROUND(I3591*H3591,2)</f>
        <v>1568</v>
      </c>
      <c r="BL3591" s="13" t="s">
        <v>112</v>
      </c>
      <c r="BM3591" s="115" t="s">
        <v>7632</v>
      </c>
    </row>
    <row r="3592" spans="2:65" s="1" customFormat="1" ht="11.25">
      <c r="B3592" s="25"/>
      <c r="D3592" s="117" t="s">
        <v>114</v>
      </c>
      <c r="F3592" s="118" t="s">
        <v>7631</v>
      </c>
      <c r="L3592" s="25"/>
      <c r="M3592" s="119"/>
      <c r="T3592" s="46"/>
      <c r="AT3592" s="13" t="s">
        <v>114</v>
      </c>
      <c r="AU3592" s="13" t="s">
        <v>66</v>
      </c>
    </row>
    <row r="3593" spans="2:65" s="1" customFormat="1" ht="16.5" customHeight="1">
      <c r="B3593" s="104"/>
      <c r="C3593" s="105" t="s">
        <v>7633</v>
      </c>
      <c r="D3593" s="105" t="s">
        <v>107</v>
      </c>
      <c r="E3593" s="106" t="s">
        <v>7634</v>
      </c>
      <c r="F3593" s="107" t="s">
        <v>7635</v>
      </c>
      <c r="G3593" s="108" t="s">
        <v>110</v>
      </c>
      <c r="H3593" s="109">
        <v>2</v>
      </c>
      <c r="I3593" s="110">
        <v>809</v>
      </c>
      <c r="J3593" s="110">
        <f>ROUND(I3593*H3593,2)</f>
        <v>1618</v>
      </c>
      <c r="K3593" s="107" t="s">
        <v>111</v>
      </c>
      <c r="L3593" s="25"/>
      <c r="M3593" s="111" t="s">
        <v>3</v>
      </c>
      <c r="N3593" s="112" t="s">
        <v>37</v>
      </c>
      <c r="O3593" s="113">
        <v>0</v>
      </c>
      <c r="P3593" s="113">
        <f>O3593*H3593</f>
        <v>0</v>
      </c>
      <c r="Q3593" s="113">
        <v>0</v>
      </c>
      <c r="R3593" s="113">
        <f>Q3593*H3593</f>
        <v>0</v>
      </c>
      <c r="S3593" s="113">
        <v>0</v>
      </c>
      <c r="T3593" s="114">
        <f>S3593*H3593</f>
        <v>0</v>
      </c>
      <c r="AR3593" s="115" t="s">
        <v>112</v>
      </c>
      <c r="AT3593" s="115" t="s">
        <v>107</v>
      </c>
      <c r="AU3593" s="115" t="s">
        <v>66</v>
      </c>
      <c r="AY3593" s="13" t="s">
        <v>113</v>
      </c>
      <c r="BE3593" s="116">
        <f>IF(N3593="základní",J3593,0)</f>
        <v>1618</v>
      </c>
      <c r="BF3593" s="116">
        <f>IF(N3593="snížená",J3593,0)</f>
        <v>0</v>
      </c>
      <c r="BG3593" s="116">
        <f>IF(N3593="zákl. přenesená",J3593,0)</f>
        <v>0</v>
      </c>
      <c r="BH3593" s="116">
        <f>IF(N3593="sníž. přenesená",J3593,0)</f>
        <v>0</v>
      </c>
      <c r="BI3593" s="116">
        <f>IF(N3593="nulová",J3593,0)</f>
        <v>0</v>
      </c>
      <c r="BJ3593" s="13" t="s">
        <v>74</v>
      </c>
      <c r="BK3593" s="116">
        <f>ROUND(I3593*H3593,2)</f>
        <v>1618</v>
      </c>
      <c r="BL3593" s="13" t="s">
        <v>112</v>
      </c>
      <c r="BM3593" s="115" t="s">
        <v>7636</v>
      </c>
    </row>
    <row r="3594" spans="2:65" s="1" customFormat="1" ht="11.25">
      <c r="B3594" s="25"/>
      <c r="D3594" s="117" t="s">
        <v>114</v>
      </c>
      <c r="F3594" s="118" t="s">
        <v>7635</v>
      </c>
      <c r="L3594" s="25"/>
      <c r="M3594" s="119"/>
      <c r="T3594" s="46"/>
      <c r="AT3594" s="13" t="s">
        <v>114</v>
      </c>
      <c r="AU3594" s="13" t="s">
        <v>66</v>
      </c>
    </row>
    <row r="3595" spans="2:65" s="1" customFormat="1" ht="16.5" customHeight="1">
      <c r="B3595" s="104"/>
      <c r="C3595" s="105" t="s">
        <v>4067</v>
      </c>
      <c r="D3595" s="105" t="s">
        <v>107</v>
      </c>
      <c r="E3595" s="106" t="s">
        <v>7637</v>
      </c>
      <c r="F3595" s="107" t="s">
        <v>7638</v>
      </c>
      <c r="G3595" s="108" t="s">
        <v>110</v>
      </c>
      <c r="H3595" s="109">
        <v>2</v>
      </c>
      <c r="I3595" s="110">
        <v>848</v>
      </c>
      <c r="J3595" s="110">
        <f>ROUND(I3595*H3595,2)</f>
        <v>1696</v>
      </c>
      <c r="K3595" s="107" t="s">
        <v>111</v>
      </c>
      <c r="L3595" s="25"/>
      <c r="M3595" s="111" t="s">
        <v>3</v>
      </c>
      <c r="N3595" s="112" t="s">
        <v>37</v>
      </c>
      <c r="O3595" s="113">
        <v>0</v>
      </c>
      <c r="P3595" s="113">
        <f>O3595*H3595</f>
        <v>0</v>
      </c>
      <c r="Q3595" s="113">
        <v>0</v>
      </c>
      <c r="R3595" s="113">
        <f>Q3595*H3595</f>
        <v>0</v>
      </c>
      <c r="S3595" s="113">
        <v>0</v>
      </c>
      <c r="T3595" s="114">
        <f>S3595*H3595</f>
        <v>0</v>
      </c>
      <c r="AR3595" s="115" t="s">
        <v>112</v>
      </c>
      <c r="AT3595" s="115" t="s">
        <v>107</v>
      </c>
      <c r="AU3595" s="115" t="s">
        <v>66</v>
      </c>
      <c r="AY3595" s="13" t="s">
        <v>113</v>
      </c>
      <c r="BE3595" s="116">
        <f>IF(N3595="základní",J3595,0)</f>
        <v>1696</v>
      </c>
      <c r="BF3595" s="116">
        <f>IF(N3595="snížená",J3595,0)</f>
        <v>0</v>
      </c>
      <c r="BG3595" s="116">
        <f>IF(N3595="zákl. přenesená",J3595,0)</f>
        <v>0</v>
      </c>
      <c r="BH3595" s="116">
        <f>IF(N3595="sníž. přenesená",J3595,0)</f>
        <v>0</v>
      </c>
      <c r="BI3595" s="116">
        <f>IF(N3595="nulová",J3595,0)</f>
        <v>0</v>
      </c>
      <c r="BJ3595" s="13" t="s">
        <v>74</v>
      </c>
      <c r="BK3595" s="116">
        <f>ROUND(I3595*H3595,2)</f>
        <v>1696</v>
      </c>
      <c r="BL3595" s="13" t="s">
        <v>112</v>
      </c>
      <c r="BM3595" s="115" t="s">
        <v>7639</v>
      </c>
    </row>
    <row r="3596" spans="2:65" s="1" customFormat="1" ht="11.25">
      <c r="B3596" s="25"/>
      <c r="D3596" s="117" t="s">
        <v>114</v>
      </c>
      <c r="F3596" s="118" t="s">
        <v>7638</v>
      </c>
      <c r="L3596" s="25"/>
      <c r="M3596" s="119"/>
      <c r="T3596" s="46"/>
      <c r="AT3596" s="13" t="s">
        <v>114</v>
      </c>
      <c r="AU3596" s="13" t="s">
        <v>66</v>
      </c>
    </row>
    <row r="3597" spans="2:65" s="1" customFormat="1" ht="16.5" customHeight="1">
      <c r="B3597" s="104"/>
      <c r="C3597" s="105" t="s">
        <v>7640</v>
      </c>
      <c r="D3597" s="105" t="s">
        <v>107</v>
      </c>
      <c r="E3597" s="106" t="s">
        <v>7641</v>
      </c>
      <c r="F3597" s="107" t="s">
        <v>7642</v>
      </c>
      <c r="G3597" s="108" t="s">
        <v>110</v>
      </c>
      <c r="H3597" s="109">
        <v>2</v>
      </c>
      <c r="I3597" s="110">
        <v>4810</v>
      </c>
      <c r="J3597" s="110">
        <f>ROUND(I3597*H3597,2)</f>
        <v>9620</v>
      </c>
      <c r="K3597" s="107" t="s">
        <v>111</v>
      </c>
      <c r="L3597" s="25"/>
      <c r="M3597" s="111" t="s">
        <v>3</v>
      </c>
      <c r="N3597" s="112" t="s">
        <v>37</v>
      </c>
      <c r="O3597" s="113">
        <v>0</v>
      </c>
      <c r="P3597" s="113">
        <f>O3597*H3597</f>
        <v>0</v>
      </c>
      <c r="Q3597" s="113">
        <v>0</v>
      </c>
      <c r="R3597" s="113">
        <f>Q3597*H3597</f>
        <v>0</v>
      </c>
      <c r="S3597" s="113">
        <v>0</v>
      </c>
      <c r="T3597" s="114">
        <f>S3597*H3597</f>
        <v>0</v>
      </c>
      <c r="AR3597" s="115" t="s">
        <v>112</v>
      </c>
      <c r="AT3597" s="115" t="s">
        <v>107</v>
      </c>
      <c r="AU3597" s="115" t="s">
        <v>66</v>
      </c>
      <c r="AY3597" s="13" t="s">
        <v>113</v>
      </c>
      <c r="BE3597" s="116">
        <f>IF(N3597="základní",J3597,0)</f>
        <v>9620</v>
      </c>
      <c r="BF3597" s="116">
        <f>IF(N3597="snížená",J3597,0)</f>
        <v>0</v>
      </c>
      <c r="BG3597" s="116">
        <f>IF(N3597="zákl. přenesená",J3597,0)</f>
        <v>0</v>
      </c>
      <c r="BH3597" s="116">
        <f>IF(N3597="sníž. přenesená",J3597,0)</f>
        <v>0</v>
      </c>
      <c r="BI3597" s="116">
        <f>IF(N3597="nulová",J3597,0)</f>
        <v>0</v>
      </c>
      <c r="BJ3597" s="13" t="s">
        <v>74</v>
      </c>
      <c r="BK3597" s="116">
        <f>ROUND(I3597*H3597,2)</f>
        <v>9620</v>
      </c>
      <c r="BL3597" s="13" t="s">
        <v>112</v>
      </c>
      <c r="BM3597" s="115" t="s">
        <v>7643</v>
      </c>
    </row>
    <row r="3598" spans="2:65" s="1" customFormat="1" ht="11.25">
      <c r="B3598" s="25"/>
      <c r="D3598" s="117" t="s">
        <v>114</v>
      </c>
      <c r="F3598" s="118" t="s">
        <v>7644</v>
      </c>
      <c r="L3598" s="25"/>
      <c r="M3598" s="119"/>
      <c r="T3598" s="46"/>
      <c r="AT3598" s="13" t="s">
        <v>114</v>
      </c>
      <c r="AU3598" s="13" t="s">
        <v>66</v>
      </c>
    </row>
    <row r="3599" spans="2:65" s="1" customFormat="1" ht="16.5" customHeight="1">
      <c r="B3599" s="104"/>
      <c r="C3599" s="105" t="s">
        <v>4071</v>
      </c>
      <c r="D3599" s="105" t="s">
        <v>107</v>
      </c>
      <c r="E3599" s="106" t="s">
        <v>7645</v>
      </c>
      <c r="F3599" s="107" t="s">
        <v>7646</v>
      </c>
      <c r="G3599" s="108" t="s">
        <v>110</v>
      </c>
      <c r="H3599" s="109">
        <v>2</v>
      </c>
      <c r="I3599" s="110">
        <v>3290</v>
      </c>
      <c r="J3599" s="110">
        <f>ROUND(I3599*H3599,2)</f>
        <v>6580</v>
      </c>
      <c r="K3599" s="107" t="s">
        <v>111</v>
      </c>
      <c r="L3599" s="25"/>
      <c r="M3599" s="111" t="s">
        <v>3</v>
      </c>
      <c r="N3599" s="112" t="s">
        <v>37</v>
      </c>
      <c r="O3599" s="113">
        <v>0</v>
      </c>
      <c r="P3599" s="113">
        <f>O3599*H3599</f>
        <v>0</v>
      </c>
      <c r="Q3599" s="113">
        <v>0</v>
      </c>
      <c r="R3599" s="113">
        <f>Q3599*H3599</f>
        <v>0</v>
      </c>
      <c r="S3599" s="113">
        <v>0</v>
      </c>
      <c r="T3599" s="114">
        <f>S3599*H3599</f>
        <v>0</v>
      </c>
      <c r="AR3599" s="115" t="s">
        <v>112</v>
      </c>
      <c r="AT3599" s="115" t="s">
        <v>107</v>
      </c>
      <c r="AU3599" s="115" t="s">
        <v>66</v>
      </c>
      <c r="AY3599" s="13" t="s">
        <v>113</v>
      </c>
      <c r="BE3599" s="116">
        <f>IF(N3599="základní",J3599,0)</f>
        <v>6580</v>
      </c>
      <c r="BF3599" s="116">
        <f>IF(N3599="snížená",J3599,0)</f>
        <v>0</v>
      </c>
      <c r="BG3599" s="116">
        <f>IF(N3599="zákl. přenesená",J3599,0)</f>
        <v>0</v>
      </c>
      <c r="BH3599" s="116">
        <f>IF(N3599="sníž. přenesená",J3599,0)</f>
        <v>0</v>
      </c>
      <c r="BI3599" s="116">
        <f>IF(N3599="nulová",J3599,0)</f>
        <v>0</v>
      </c>
      <c r="BJ3599" s="13" t="s">
        <v>74</v>
      </c>
      <c r="BK3599" s="116">
        <f>ROUND(I3599*H3599,2)</f>
        <v>6580</v>
      </c>
      <c r="BL3599" s="13" t="s">
        <v>112</v>
      </c>
      <c r="BM3599" s="115" t="s">
        <v>7647</v>
      </c>
    </row>
    <row r="3600" spans="2:65" s="1" customFormat="1" ht="11.25">
      <c r="B3600" s="25"/>
      <c r="D3600" s="117" t="s">
        <v>114</v>
      </c>
      <c r="F3600" s="118" t="s">
        <v>7648</v>
      </c>
      <c r="L3600" s="25"/>
      <c r="M3600" s="119"/>
      <c r="T3600" s="46"/>
      <c r="AT3600" s="13" t="s">
        <v>114</v>
      </c>
      <c r="AU3600" s="13" t="s">
        <v>66</v>
      </c>
    </row>
    <row r="3601" spans="2:65" s="1" customFormat="1" ht="16.5" customHeight="1">
      <c r="B3601" s="104"/>
      <c r="C3601" s="105" t="s">
        <v>7649</v>
      </c>
      <c r="D3601" s="105" t="s">
        <v>107</v>
      </c>
      <c r="E3601" s="106" t="s">
        <v>7650</v>
      </c>
      <c r="F3601" s="107" t="s">
        <v>7651</v>
      </c>
      <c r="G3601" s="108" t="s">
        <v>110</v>
      </c>
      <c r="H3601" s="109">
        <v>2</v>
      </c>
      <c r="I3601" s="110">
        <v>3120</v>
      </c>
      <c r="J3601" s="110">
        <f>ROUND(I3601*H3601,2)</f>
        <v>6240</v>
      </c>
      <c r="K3601" s="107" t="s">
        <v>111</v>
      </c>
      <c r="L3601" s="25"/>
      <c r="M3601" s="111" t="s">
        <v>3</v>
      </c>
      <c r="N3601" s="112" t="s">
        <v>37</v>
      </c>
      <c r="O3601" s="113">
        <v>0</v>
      </c>
      <c r="P3601" s="113">
        <f>O3601*H3601</f>
        <v>0</v>
      </c>
      <c r="Q3601" s="113">
        <v>0</v>
      </c>
      <c r="R3601" s="113">
        <f>Q3601*H3601</f>
        <v>0</v>
      </c>
      <c r="S3601" s="113">
        <v>0</v>
      </c>
      <c r="T3601" s="114">
        <f>S3601*H3601</f>
        <v>0</v>
      </c>
      <c r="AR3601" s="115" t="s">
        <v>112</v>
      </c>
      <c r="AT3601" s="115" t="s">
        <v>107</v>
      </c>
      <c r="AU3601" s="115" t="s">
        <v>66</v>
      </c>
      <c r="AY3601" s="13" t="s">
        <v>113</v>
      </c>
      <c r="BE3601" s="116">
        <f>IF(N3601="základní",J3601,0)</f>
        <v>6240</v>
      </c>
      <c r="BF3601" s="116">
        <f>IF(N3601="snížená",J3601,0)</f>
        <v>0</v>
      </c>
      <c r="BG3601" s="116">
        <f>IF(N3601="zákl. přenesená",J3601,0)</f>
        <v>0</v>
      </c>
      <c r="BH3601" s="116">
        <f>IF(N3601="sníž. přenesená",J3601,0)</f>
        <v>0</v>
      </c>
      <c r="BI3601" s="116">
        <f>IF(N3601="nulová",J3601,0)</f>
        <v>0</v>
      </c>
      <c r="BJ3601" s="13" t="s">
        <v>74</v>
      </c>
      <c r="BK3601" s="116">
        <f>ROUND(I3601*H3601,2)</f>
        <v>6240</v>
      </c>
      <c r="BL3601" s="13" t="s">
        <v>112</v>
      </c>
      <c r="BM3601" s="115" t="s">
        <v>7652</v>
      </c>
    </row>
    <row r="3602" spans="2:65" s="1" customFormat="1" ht="19.5">
      <c r="B3602" s="25"/>
      <c r="D3602" s="117" t="s">
        <v>114</v>
      </c>
      <c r="F3602" s="118" t="s">
        <v>7653</v>
      </c>
      <c r="L3602" s="25"/>
      <c r="M3602" s="119"/>
      <c r="T3602" s="46"/>
      <c r="AT3602" s="13" t="s">
        <v>114</v>
      </c>
      <c r="AU3602" s="13" t="s">
        <v>66</v>
      </c>
    </row>
    <row r="3603" spans="2:65" s="1" customFormat="1" ht="16.5" customHeight="1">
      <c r="B3603" s="104"/>
      <c r="C3603" s="105" t="s">
        <v>4076</v>
      </c>
      <c r="D3603" s="105" t="s">
        <v>107</v>
      </c>
      <c r="E3603" s="106" t="s">
        <v>7654</v>
      </c>
      <c r="F3603" s="107" t="s">
        <v>7655</v>
      </c>
      <c r="G3603" s="108" t="s">
        <v>110</v>
      </c>
      <c r="H3603" s="109">
        <v>2</v>
      </c>
      <c r="I3603" s="110">
        <v>934</v>
      </c>
      <c r="J3603" s="110">
        <f>ROUND(I3603*H3603,2)</f>
        <v>1868</v>
      </c>
      <c r="K3603" s="107" t="s">
        <v>111</v>
      </c>
      <c r="L3603" s="25"/>
      <c r="M3603" s="111" t="s">
        <v>3</v>
      </c>
      <c r="N3603" s="112" t="s">
        <v>37</v>
      </c>
      <c r="O3603" s="113">
        <v>0</v>
      </c>
      <c r="P3603" s="113">
        <f>O3603*H3603</f>
        <v>0</v>
      </c>
      <c r="Q3603" s="113">
        <v>0</v>
      </c>
      <c r="R3603" s="113">
        <f>Q3603*H3603</f>
        <v>0</v>
      </c>
      <c r="S3603" s="113">
        <v>0</v>
      </c>
      <c r="T3603" s="114">
        <f>S3603*H3603</f>
        <v>0</v>
      </c>
      <c r="AR3603" s="115" t="s">
        <v>112</v>
      </c>
      <c r="AT3603" s="115" t="s">
        <v>107</v>
      </c>
      <c r="AU3603" s="115" t="s">
        <v>66</v>
      </c>
      <c r="AY3603" s="13" t="s">
        <v>113</v>
      </c>
      <c r="BE3603" s="116">
        <f>IF(N3603="základní",J3603,0)</f>
        <v>1868</v>
      </c>
      <c r="BF3603" s="116">
        <f>IF(N3603="snížená",J3603,0)</f>
        <v>0</v>
      </c>
      <c r="BG3603" s="116">
        <f>IF(N3603="zákl. přenesená",J3603,0)</f>
        <v>0</v>
      </c>
      <c r="BH3603" s="116">
        <f>IF(N3603="sníž. přenesená",J3603,0)</f>
        <v>0</v>
      </c>
      <c r="BI3603" s="116">
        <f>IF(N3603="nulová",J3603,0)</f>
        <v>0</v>
      </c>
      <c r="BJ3603" s="13" t="s">
        <v>74</v>
      </c>
      <c r="BK3603" s="116">
        <f>ROUND(I3603*H3603,2)</f>
        <v>1868</v>
      </c>
      <c r="BL3603" s="13" t="s">
        <v>112</v>
      </c>
      <c r="BM3603" s="115" t="s">
        <v>7656</v>
      </c>
    </row>
    <row r="3604" spans="2:65" s="1" customFormat="1" ht="19.5">
      <c r="B3604" s="25"/>
      <c r="D3604" s="117" t="s">
        <v>114</v>
      </c>
      <c r="F3604" s="118" t="s">
        <v>7657</v>
      </c>
      <c r="L3604" s="25"/>
      <c r="M3604" s="119"/>
      <c r="T3604" s="46"/>
      <c r="AT3604" s="13" t="s">
        <v>114</v>
      </c>
      <c r="AU3604" s="13" t="s">
        <v>66</v>
      </c>
    </row>
    <row r="3605" spans="2:65" s="1" customFormat="1" ht="16.5" customHeight="1">
      <c r="B3605" s="104"/>
      <c r="C3605" s="105" t="s">
        <v>7658</v>
      </c>
      <c r="D3605" s="105" t="s">
        <v>107</v>
      </c>
      <c r="E3605" s="106" t="s">
        <v>7659</v>
      </c>
      <c r="F3605" s="107" t="s">
        <v>7660</v>
      </c>
      <c r="G3605" s="108" t="s">
        <v>110</v>
      </c>
      <c r="H3605" s="109">
        <v>1</v>
      </c>
      <c r="I3605" s="110">
        <v>1420</v>
      </c>
      <c r="J3605" s="110">
        <f>ROUND(I3605*H3605,2)</f>
        <v>1420</v>
      </c>
      <c r="K3605" s="107" t="s">
        <v>111</v>
      </c>
      <c r="L3605" s="25"/>
      <c r="M3605" s="111" t="s">
        <v>3</v>
      </c>
      <c r="N3605" s="112" t="s">
        <v>37</v>
      </c>
      <c r="O3605" s="113">
        <v>0</v>
      </c>
      <c r="P3605" s="113">
        <f>O3605*H3605</f>
        <v>0</v>
      </c>
      <c r="Q3605" s="113">
        <v>0</v>
      </c>
      <c r="R3605" s="113">
        <f>Q3605*H3605</f>
        <v>0</v>
      </c>
      <c r="S3605" s="113">
        <v>0</v>
      </c>
      <c r="T3605" s="114">
        <f>S3605*H3605</f>
        <v>0</v>
      </c>
      <c r="AR3605" s="115" t="s">
        <v>112</v>
      </c>
      <c r="AT3605" s="115" t="s">
        <v>107</v>
      </c>
      <c r="AU3605" s="115" t="s">
        <v>66</v>
      </c>
      <c r="AY3605" s="13" t="s">
        <v>113</v>
      </c>
      <c r="BE3605" s="116">
        <f>IF(N3605="základní",J3605,0)</f>
        <v>1420</v>
      </c>
      <c r="BF3605" s="116">
        <f>IF(N3605="snížená",J3605,0)</f>
        <v>0</v>
      </c>
      <c r="BG3605" s="116">
        <f>IF(N3605="zákl. přenesená",J3605,0)</f>
        <v>0</v>
      </c>
      <c r="BH3605" s="116">
        <f>IF(N3605="sníž. přenesená",J3605,0)</f>
        <v>0</v>
      </c>
      <c r="BI3605" s="116">
        <f>IF(N3605="nulová",J3605,0)</f>
        <v>0</v>
      </c>
      <c r="BJ3605" s="13" t="s">
        <v>74</v>
      </c>
      <c r="BK3605" s="116">
        <f>ROUND(I3605*H3605,2)</f>
        <v>1420</v>
      </c>
      <c r="BL3605" s="13" t="s">
        <v>112</v>
      </c>
      <c r="BM3605" s="115" t="s">
        <v>7661</v>
      </c>
    </row>
    <row r="3606" spans="2:65" s="1" customFormat="1" ht="11.25">
      <c r="B3606" s="25"/>
      <c r="D3606" s="117" t="s">
        <v>114</v>
      </c>
      <c r="F3606" s="118" t="s">
        <v>7660</v>
      </c>
      <c r="L3606" s="25"/>
      <c r="M3606" s="119"/>
      <c r="T3606" s="46"/>
      <c r="AT3606" s="13" t="s">
        <v>114</v>
      </c>
      <c r="AU3606" s="13" t="s">
        <v>66</v>
      </c>
    </row>
    <row r="3607" spans="2:65" s="1" customFormat="1" ht="16.5" customHeight="1">
      <c r="B3607" s="104"/>
      <c r="C3607" s="105" t="s">
        <v>4080</v>
      </c>
      <c r="D3607" s="105" t="s">
        <v>107</v>
      </c>
      <c r="E3607" s="106" t="s">
        <v>7662</v>
      </c>
      <c r="F3607" s="107" t="s">
        <v>7663</v>
      </c>
      <c r="G3607" s="108" t="s">
        <v>110</v>
      </c>
      <c r="H3607" s="109">
        <v>1</v>
      </c>
      <c r="I3607" s="110">
        <v>1460</v>
      </c>
      <c r="J3607" s="110">
        <f>ROUND(I3607*H3607,2)</f>
        <v>1460</v>
      </c>
      <c r="K3607" s="107" t="s">
        <v>111</v>
      </c>
      <c r="L3607" s="25"/>
      <c r="M3607" s="111" t="s">
        <v>3</v>
      </c>
      <c r="N3607" s="112" t="s">
        <v>37</v>
      </c>
      <c r="O3607" s="113">
        <v>0</v>
      </c>
      <c r="P3607" s="113">
        <f>O3607*H3607</f>
        <v>0</v>
      </c>
      <c r="Q3607" s="113">
        <v>0</v>
      </c>
      <c r="R3607" s="113">
        <f>Q3607*H3607</f>
        <v>0</v>
      </c>
      <c r="S3607" s="113">
        <v>0</v>
      </c>
      <c r="T3607" s="114">
        <f>S3607*H3607</f>
        <v>0</v>
      </c>
      <c r="AR3607" s="115" t="s">
        <v>112</v>
      </c>
      <c r="AT3607" s="115" t="s">
        <v>107</v>
      </c>
      <c r="AU3607" s="115" t="s">
        <v>66</v>
      </c>
      <c r="AY3607" s="13" t="s">
        <v>113</v>
      </c>
      <c r="BE3607" s="116">
        <f>IF(N3607="základní",J3607,0)</f>
        <v>1460</v>
      </c>
      <c r="BF3607" s="116">
        <f>IF(N3607="snížená",J3607,0)</f>
        <v>0</v>
      </c>
      <c r="BG3607" s="116">
        <f>IF(N3607="zákl. přenesená",J3607,0)</f>
        <v>0</v>
      </c>
      <c r="BH3607" s="116">
        <f>IF(N3607="sníž. přenesená",J3607,0)</f>
        <v>0</v>
      </c>
      <c r="BI3607" s="116">
        <f>IF(N3607="nulová",J3607,0)</f>
        <v>0</v>
      </c>
      <c r="BJ3607" s="13" t="s">
        <v>74</v>
      </c>
      <c r="BK3607" s="116">
        <f>ROUND(I3607*H3607,2)</f>
        <v>1460</v>
      </c>
      <c r="BL3607" s="13" t="s">
        <v>112</v>
      </c>
      <c r="BM3607" s="115" t="s">
        <v>7664</v>
      </c>
    </row>
    <row r="3608" spans="2:65" s="1" customFormat="1" ht="11.25">
      <c r="B3608" s="25"/>
      <c r="D3608" s="117" t="s">
        <v>114</v>
      </c>
      <c r="F3608" s="118" t="s">
        <v>7663</v>
      </c>
      <c r="L3608" s="25"/>
      <c r="M3608" s="119"/>
      <c r="T3608" s="46"/>
      <c r="AT3608" s="13" t="s">
        <v>114</v>
      </c>
      <c r="AU3608" s="13" t="s">
        <v>66</v>
      </c>
    </row>
    <row r="3609" spans="2:65" s="1" customFormat="1" ht="16.5" customHeight="1">
      <c r="B3609" s="104"/>
      <c r="C3609" s="105" t="s">
        <v>7665</v>
      </c>
      <c r="D3609" s="105" t="s">
        <v>107</v>
      </c>
      <c r="E3609" s="106" t="s">
        <v>7666</v>
      </c>
      <c r="F3609" s="107" t="s">
        <v>7667</v>
      </c>
      <c r="G3609" s="108" t="s">
        <v>110</v>
      </c>
      <c r="H3609" s="109">
        <v>2</v>
      </c>
      <c r="I3609" s="110">
        <v>1480</v>
      </c>
      <c r="J3609" s="110">
        <f>ROUND(I3609*H3609,2)</f>
        <v>2960</v>
      </c>
      <c r="K3609" s="107" t="s">
        <v>111</v>
      </c>
      <c r="L3609" s="25"/>
      <c r="M3609" s="111" t="s">
        <v>3</v>
      </c>
      <c r="N3609" s="112" t="s">
        <v>37</v>
      </c>
      <c r="O3609" s="113">
        <v>0</v>
      </c>
      <c r="P3609" s="113">
        <f>O3609*H3609</f>
        <v>0</v>
      </c>
      <c r="Q3609" s="113">
        <v>0</v>
      </c>
      <c r="R3609" s="113">
        <f>Q3609*H3609</f>
        <v>0</v>
      </c>
      <c r="S3609" s="113">
        <v>0</v>
      </c>
      <c r="T3609" s="114">
        <f>S3609*H3609</f>
        <v>0</v>
      </c>
      <c r="AR3609" s="115" t="s">
        <v>112</v>
      </c>
      <c r="AT3609" s="115" t="s">
        <v>107</v>
      </c>
      <c r="AU3609" s="115" t="s">
        <v>66</v>
      </c>
      <c r="AY3609" s="13" t="s">
        <v>113</v>
      </c>
      <c r="BE3609" s="116">
        <f>IF(N3609="základní",J3609,0)</f>
        <v>2960</v>
      </c>
      <c r="BF3609" s="116">
        <f>IF(N3609="snížená",J3609,0)</f>
        <v>0</v>
      </c>
      <c r="BG3609" s="116">
        <f>IF(N3609="zákl. přenesená",J3609,0)</f>
        <v>0</v>
      </c>
      <c r="BH3609" s="116">
        <f>IF(N3609="sníž. přenesená",J3609,0)</f>
        <v>0</v>
      </c>
      <c r="BI3609" s="116">
        <f>IF(N3609="nulová",J3609,0)</f>
        <v>0</v>
      </c>
      <c r="BJ3609" s="13" t="s">
        <v>74</v>
      </c>
      <c r="BK3609" s="116">
        <f>ROUND(I3609*H3609,2)</f>
        <v>2960</v>
      </c>
      <c r="BL3609" s="13" t="s">
        <v>112</v>
      </c>
      <c r="BM3609" s="115" t="s">
        <v>7668</v>
      </c>
    </row>
    <row r="3610" spans="2:65" s="1" customFormat="1" ht="11.25">
      <c r="B3610" s="25"/>
      <c r="D3610" s="117" t="s">
        <v>114</v>
      </c>
      <c r="F3610" s="118" t="s">
        <v>7667</v>
      </c>
      <c r="L3610" s="25"/>
      <c r="M3610" s="119"/>
      <c r="T3610" s="46"/>
      <c r="AT3610" s="13" t="s">
        <v>114</v>
      </c>
      <c r="AU3610" s="13" t="s">
        <v>66</v>
      </c>
    </row>
    <row r="3611" spans="2:65" s="1" customFormat="1" ht="16.5" customHeight="1">
      <c r="B3611" s="104"/>
      <c r="C3611" s="105" t="s">
        <v>4085</v>
      </c>
      <c r="D3611" s="105" t="s">
        <v>107</v>
      </c>
      <c r="E3611" s="106" t="s">
        <v>7669</v>
      </c>
      <c r="F3611" s="107" t="s">
        <v>7670</v>
      </c>
      <c r="G3611" s="108" t="s">
        <v>110</v>
      </c>
      <c r="H3611" s="109">
        <v>2</v>
      </c>
      <c r="I3611" s="110">
        <v>1970</v>
      </c>
      <c r="J3611" s="110">
        <f>ROUND(I3611*H3611,2)</f>
        <v>3940</v>
      </c>
      <c r="K3611" s="107" t="s">
        <v>111</v>
      </c>
      <c r="L3611" s="25"/>
      <c r="M3611" s="111" t="s">
        <v>3</v>
      </c>
      <c r="N3611" s="112" t="s">
        <v>37</v>
      </c>
      <c r="O3611" s="113">
        <v>0</v>
      </c>
      <c r="P3611" s="113">
        <f>O3611*H3611</f>
        <v>0</v>
      </c>
      <c r="Q3611" s="113">
        <v>0</v>
      </c>
      <c r="R3611" s="113">
        <f>Q3611*H3611</f>
        <v>0</v>
      </c>
      <c r="S3611" s="113">
        <v>0</v>
      </c>
      <c r="T3611" s="114">
        <f>S3611*H3611</f>
        <v>0</v>
      </c>
      <c r="AR3611" s="115" t="s">
        <v>112</v>
      </c>
      <c r="AT3611" s="115" t="s">
        <v>107</v>
      </c>
      <c r="AU3611" s="115" t="s">
        <v>66</v>
      </c>
      <c r="AY3611" s="13" t="s">
        <v>113</v>
      </c>
      <c r="BE3611" s="116">
        <f>IF(N3611="základní",J3611,0)</f>
        <v>3940</v>
      </c>
      <c r="BF3611" s="116">
        <f>IF(N3611="snížená",J3611,0)</f>
        <v>0</v>
      </c>
      <c r="BG3611" s="116">
        <f>IF(N3611="zákl. přenesená",J3611,0)</f>
        <v>0</v>
      </c>
      <c r="BH3611" s="116">
        <f>IF(N3611="sníž. přenesená",J3611,0)</f>
        <v>0</v>
      </c>
      <c r="BI3611" s="116">
        <f>IF(N3611="nulová",J3611,0)</f>
        <v>0</v>
      </c>
      <c r="BJ3611" s="13" t="s">
        <v>74</v>
      </c>
      <c r="BK3611" s="116">
        <f>ROUND(I3611*H3611,2)</f>
        <v>3940</v>
      </c>
      <c r="BL3611" s="13" t="s">
        <v>112</v>
      </c>
      <c r="BM3611" s="115" t="s">
        <v>7671</v>
      </c>
    </row>
    <row r="3612" spans="2:65" s="1" customFormat="1" ht="11.25">
      <c r="B3612" s="25"/>
      <c r="D3612" s="117" t="s">
        <v>114</v>
      </c>
      <c r="F3612" s="118" t="s">
        <v>7670</v>
      </c>
      <c r="L3612" s="25"/>
      <c r="M3612" s="119"/>
      <c r="T3612" s="46"/>
      <c r="AT3612" s="13" t="s">
        <v>114</v>
      </c>
      <c r="AU3612" s="13" t="s">
        <v>66</v>
      </c>
    </row>
    <row r="3613" spans="2:65" s="1" customFormat="1" ht="16.5" customHeight="1">
      <c r="B3613" s="104"/>
      <c r="C3613" s="105" t="s">
        <v>7672</v>
      </c>
      <c r="D3613" s="105" t="s">
        <v>107</v>
      </c>
      <c r="E3613" s="106" t="s">
        <v>7673</v>
      </c>
      <c r="F3613" s="107" t="s">
        <v>7674</v>
      </c>
      <c r="G3613" s="108" t="s">
        <v>110</v>
      </c>
      <c r="H3613" s="109">
        <v>2</v>
      </c>
      <c r="I3613" s="110">
        <v>717</v>
      </c>
      <c r="J3613" s="110">
        <f>ROUND(I3613*H3613,2)</f>
        <v>1434</v>
      </c>
      <c r="K3613" s="107" t="s">
        <v>111</v>
      </c>
      <c r="L3613" s="25"/>
      <c r="M3613" s="111" t="s">
        <v>3</v>
      </c>
      <c r="N3613" s="112" t="s">
        <v>37</v>
      </c>
      <c r="O3613" s="113">
        <v>0</v>
      </c>
      <c r="P3613" s="113">
        <f>O3613*H3613</f>
        <v>0</v>
      </c>
      <c r="Q3613" s="113">
        <v>0</v>
      </c>
      <c r="R3613" s="113">
        <f>Q3613*H3613</f>
        <v>0</v>
      </c>
      <c r="S3613" s="113">
        <v>0</v>
      </c>
      <c r="T3613" s="114">
        <f>S3613*H3613</f>
        <v>0</v>
      </c>
      <c r="AR3613" s="115" t="s">
        <v>112</v>
      </c>
      <c r="AT3613" s="115" t="s">
        <v>107</v>
      </c>
      <c r="AU3613" s="115" t="s">
        <v>66</v>
      </c>
      <c r="AY3613" s="13" t="s">
        <v>113</v>
      </c>
      <c r="BE3613" s="116">
        <f>IF(N3613="základní",J3613,0)</f>
        <v>1434</v>
      </c>
      <c r="BF3613" s="116">
        <f>IF(N3613="snížená",J3613,0)</f>
        <v>0</v>
      </c>
      <c r="BG3613" s="116">
        <f>IF(N3613="zákl. přenesená",J3613,0)</f>
        <v>0</v>
      </c>
      <c r="BH3613" s="116">
        <f>IF(N3613="sníž. přenesená",J3613,0)</f>
        <v>0</v>
      </c>
      <c r="BI3613" s="116">
        <f>IF(N3613="nulová",J3613,0)</f>
        <v>0</v>
      </c>
      <c r="BJ3613" s="13" t="s">
        <v>74</v>
      </c>
      <c r="BK3613" s="116">
        <f>ROUND(I3613*H3613,2)</f>
        <v>1434</v>
      </c>
      <c r="BL3613" s="13" t="s">
        <v>112</v>
      </c>
      <c r="BM3613" s="115" t="s">
        <v>7675</v>
      </c>
    </row>
    <row r="3614" spans="2:65" s="1" customFormat="1" ht="11.25">
      <c r="B3614" s="25"/>
      <c r="D3614" s="117" t="s">
        <v>114</v>
      </c>
      <c r="F3614" s="118" t="s">
        <v>7674</v>
      </c>
      <c r="L3614" s="25"/>
      <c r="M3614" s="119"/>
      <c r="T3614" s="46"/>
      <c r="AT3614" s="13" t="s">
        <v>114</v>
      </c>
      <c r="AU3614" s="13" t="s">
        <v>66</v>
      </c>
    </row>
    <row r="3615" spans="2:65" s="1" customFormat="1" ht="16.5" customHeight="1">
      <c r="B3615" s="104"/>
      <c r="C3615" s="105" t="s">
        <v>4089</v>
      </c>
      <c r="D3615" s="105" t="s">
        <v>107</v>
      </c>
      <c r="E3615" s="106" t="s">
        <v>7676</v>
      </c>
      <c r="F3615" s="107" t="s">
        <v>7677</v>
      </c>
      <c r="G3615" s="108" t="s">
        <v>110</v>
      </c>
      <c r="H3615" s="109">
        <v>2</v>
      </c>
      <c r="I3615" s="110">
        <v>189</v>
      </c>
      <c r="J3615" s="110">
        <f>ROUND(I3615*H3615,2)</f>
        <v>378</v>
      </c>
      <c r="K3615" s="107" t="s">
        <v>111</v>
      </c>
      <c r="L3615" s="25"/>
      <c r="M3615" s="111" t="s">
        <v>3</v>
      </c>
      <c r="N3615" s="112" t="s">
        <v>37</v>
      </c>
      <c r="O3615" s="113">
        <v>0</v>
      </c>
      <c r="P3615" s="113">
        <f>O3615*H3615</f>
        <v>0</v>
      </c>
      <c r="Q3615" s="113">
        <v>0</v>
      </c>
      <c r="R3615" s="113">
        <f>Q3615*H3615</f>
        <v>0</v>
      </c>
      <c r="S3615" s="113">
        <v>0</v>
      </c>
      <c r="T3615" s="114">
        <f>S3615*H3615</f>
        <v>0</v>
      </c>
      <c r="AR3615" s="115" t="s">
        <v>112</v>
      </c>
      <c r="AT3615" s="115" t="s">
        <v>107</v>
      </c>
      <c r="AU3615" s="115" t="s">
        <v>66</v>
      </c>
      <c r="AY3615" s="13" t="s">
        <v>113</v>
      </c>
      <c r="BE3615" s="116">
        <f>IF(N3615="základní",J3615,0)</f>
        <v>378</v>
      </c>
      <c r="BF3615" s="116">
        <f>IF(N3615="snížená",J3615,0)</f>
        <v>0</v>
      </c>
      <c r="BG3615" s="116">
        <f>IF(N3615="zákl. přenesená",J3615,0)</f>
        <v>0</v>
      </c>
      <c r="BH3615" s="116">
        <f>IF(N3615="sníž. přenesená",J3615,0)</f>
        <v>0</v>
      </c>
      <c r="BI3615" s="116">
        <f>IF(N3615="nulová",J3615,0)</f>
        <v>0</v>
      </c>
      <c r="BJ3615" s="13" t="s">
        <v>74</v>
      </c>
      <c r="BK3615" s="116">
        <f>ROUND(I3615*H3615,2)</f>
        <v>378</v>
      </c>
      <c r="BL3615" s="13" t="s">
        <v>112</v>
      </c>
      <c r="BM3615" s="115" t="s">
        <v>7678</v>
      </c>
    </row>
    <row r="3616" spans="2:65" s="1" customFormat="1" ht="11.25">
      <c r="B3616" s="25"/>
      <c r="D3616" s="117" t="s">
        <v>114</v>
      </c>
      <c r="F3616" s="118" t="s">
        <v>7677</v>
      </c>
      <c r="L3616" s="25"/>
      <c r="M3616" s="119"/>
      <c r="T3616" s="46"/>
      <c r="AT3616" s="13" t="s">
        <v>114</v>
      </c>
      <c r="AU3616" s="13" t="s">
        <v>66</v>
      </c>
    </row>
    <row r="3617" spans="2:65" s="1" customFormat="1" ht="16.5" customHeight="1">
      <c r="B3617" s="104"/>
      <c r="C3617" s="105" t="s">
        <v>7679</v>
      </c>
      <c r="D3617" s="105" t="s">
        <v>107</v>
      </c>
      <c r="E3617" s="106" t="s">
        <v>7680</v>
      </c>
      <c r="F3617" s="107" t="s">
        <v>7681</v>
      </c>
      <c r="G3617" s="108" t="s">
        <v>110</v>
      </c>
      <c r="H3617" s="109">
        <v>2</v>
      </c>
      <c r="I3617" s="110">
        <v>492</v>
      </c>
      <c r="J3617" s="110">
        <f>ROUND(I3617*H3617,2)</f>
        <v>984</v>
      </c>
      <c r="K3617" s="107" t="s">
        <v>111</v>
      </c>
      <c r="L3617" s="25"/>
      <c r="M3617" s="111" t="s">
        <v>3</v>
      </c>
      <c r="N3617" s="112" t="s">
        <v>37</v>
      </c>
      <c r="O3617" s="113">
        <v>0</v>
      </c>
      <c r="P3617" s="113">
        <f>O3617*H3617</f>
        <v>0</v>
      </c>
      <c r="Q3617" s="113">
        <v>0</v>
      </c>
      <c r="R3617" s="113">
        <f>Q3617*H3617</f>
        <v>0</v>
      </c>
      <c r="S3617" s="113">
        <v>0</v>
      </c>
      <c r="T3617" s="114">
        <f>S3617*H3617</f>
        <v>0</v>
      </c>
      <c r="AR3617" s="115" t="s">
        <v>112</v>
      </c>
      <c r="AT3617" s="115" t="s">
        <v>107</v>
      </c>
      <c r="AU3617" s="115" t="s">
        <v>66</v>
      </c>
      <c r="AY3617" s="13" t="s">
        <v>113</v>
      </c>
      <c r="BE3617" s="116">
        <f>IF(N3617="základní",J3617,0)</f>
        <v>984</v>
      </c>
      <c r="BF3617" s="116">
        <f>IF(N3617="snížená",J3617,0)</f>
        <v>0</v>
      </c>
      <c r="BG3617" s="116">
        <f>IF(N3617="zákl. přenesená",J3617,0)</f>
        <v>0</v>
      </c>
      <c r="BH3617" s="116">
        <f>IF(N3617="sníž. přenesená",J3617,0)</f>
        <v>0</v>
      </c>
      <c r="BI3617" s="116">
        <f>IF(N3617="nulová",J3617,0)</f>
        <v>0</v>
      </c>
      <c r="BJ3617" s="13" t="s">
        <v>74</v>
      </c>
      <c r="BK3617" s="116">
        <f>ROUND(I3617*H3617,2)</f>
        <v>984</v>
      </c>
      <c r="BL3617" s="13" t="s">
        <v>112</v>
      </c>
      <c r="BM3617" s="115" t="s">
        <v>7682</v>
      </c>
    </row>
    <row r="3618" spans="2:65" s="1" customFormat="1" ht="11.25">
      <c r="B3618" s="25"/>
      <c r="D3618" s="117" t="s">
        <v>114</v>
      </c>
      <c r="F3618" s="118" t="s">
        <v>7683</v>
      </c>
      <c r="L3618" s="25"/>
      <c r="M3618" s="119"/>
      <c r="T3618" s="46"/>
      <c r="AT3618" s="13" t="s">
        <v>114</v>
      </c>
      <c r="AU3618" s="13" t="s">
        <v>66</v>
      </c>
    </row>
    <row r="3619" spans="2:65" s="1" customFormat="1" ht="16.5" customHeight="1">
      <c r="B3619" s="104"/>
      <c r="C3619" s="105" t="s">
        <v>4094</v>
      </c>
      <c r="D3619" s="105" t="s">
        <v>107</v>
      </c>
      <c r="E3619" s="106" t="s">
        <v>7684</v>
      </c>
      <c r="F3619" s="107" t="s">
        <v>7685</v>
      </c>
      <c r="G3619" s="108" t="s">
        <v>110</v>
      </c>
      <c r="H3619" s="109">
        <v>2</v>
      </c>
      <c r="I3619" s="110">
        <v>148</v>
      </c>
      <c r="J3619" s="110">
        <f>ROUND(I3619*H3619,2)</f>
        <v>296</v>
      </c>
      <c r="K3619" s="107" t="s">
        <v>111</v>
      </c>
      <c r="L3619" s="25"/>
      <c r="M3619" s="111" t="s">
        <v>3</v>
      </c>
      <c r="N3619" s="112" t="s">
        <v>37</v>
      </c>
      <c r="O3619" s="113">
        <v>0</v>
      </c>
      <c r="P3619" s="113">
        <f>O3619*H3619</f>
        <v>0</v>
      </c>
      <c r="Q3619" s="113">
        <v>0</v>
      </c>
      <c r="R3619" s="113">
        <f>Q3619*H3619</f>
        <v>0</v>
      </c>
      <c r="S3619" s="113">
        <v>0</v>
      </c>
      <c r="T3619" s="114">
        <f>S3619*H3619</f>
        <v>0</v>
      </c>
      <c r="AR3619" s="115" t="s">
        <v>112</v>
      </c>
      <c r="AT3619" s="115" t="s">
        <v>107</v>
      </c>
      <c r="AU3619" s="115" t="s">
        <v>66</v>
      </c>
      <c r="AY3619" s="13" t="s">
        <v>113</v>
      </c>
      <c r="BE3619" s="116">
        <f>IF(N3619="základní",J3619,0)</f>
        <v>296</v>
      </c>
      <c r="BF3619" s="116">
        <f>IF(N3619="snížená",J3619,0)</f>
        <v>0</v>
      </c>
      <c r="BG3619" s="116">
        <f>IF(N3619="zákl. přenesená",J3619,0)</f>
        <v>0</v>
      </c>
      <c r="BH3619" s="116">
        <f>IF(N3619="sníž. přenesená",J3619,0)</f>
        <v>0</v>
      </c>
      <c r="BI3619" s="116">
        <f>IF(N3619="nulová",J3619,0)</f>
        <v>0</v>
      </c>
      <c r="BJ3619" s="13" t="s">
        <v>74</v>
      </c>
      <c r="BK3619" s="116">
        <f>ROUND(I3619*H3619,2)</f>
        <v>296</v>
      </c>
      <c r="BL3619" s="13" t="s">
        <v>112</v>
      </c>
      <c r="BM3619" s="115" t="s">
        <v>7686</v>
      </c>
    </row>
    <row r="3620" spans="2:65" s="1" customFormat="1" ht="11.25">
      <c r="B3620" s="25"/>
      <c r="D3620" s="117" t="s">
        <v>114</v>
      </c>
      <c r="F3620" s="118" t="s">
        <v>7685</v>
      </c>
      <c r="L3620" s="25"/>
      <c r="M3620" s="119"/>
      <c r="T3620" s="46"/>
      <c r="AT3620" s="13" t="s">
        <v>114</v>
      </c>
      <c r="AU3620" s="13" t="s">
        <v>66</v>
      </c>
    </row>
    <row r="3621" spans="2:65" s="1" customFormat="1" ht="16.5" customHeight="1">
      <c r="B3621" s="104"/>
      <c r="C3621" s="120" t="s">
        <v>7687</v>
      </c>
      <c r="D3621" s="120" t="s">
        <v>5109</v>
      </c>
      <c r="E3621" s="121" t="s">
        <v>7688</v>
      </c>
      <c r="F3621" s="122" t="s">
        <v>7689</v>
      </c>
      <c r="G3621" s="123" t="s">
        <v>124</v>
      </c>
      <c r="H3621" s="124">
        <v>100</v>
      </c>
      <c r="I3621" s="125">
        <v>220</v>
      </c>
      <c r="J3621" s="125">
        <f>ROUND(I3621*H3621,2)</f>
        <v>22000</v>
      </c>
      <c r="K3621" s="122" t="s">
        <v>111</v>
      </c>
      <c r="L3621" s="126"/>
      <c r="M3621" s="127" t="s">
        <v>3</v>
      </c>
      <c r="N3621" s="128" t="s">
        <v>37</v>
      </c>
      <c r="O3621" s="113">
        <v>0</v>
      </c>
      <c r="P3621" s="113">
        <f>O3621*H3621</f>
        <v>0</v>
      </c>
      <c r="Q3621" s="113">
        <v>0</v>
      </c>
      <c r="R3621" s="113">
        <f>Q3621*H3621</f>
        <v>0</v>
      </c>
      <c r="S3621" s="113">
        <v>0</v>
      </c>
      <c r="T3621" s="114">
        <f>S3621*H3621</f>
        <v>0</v>
      </c>
      <c r="AR3621" s="115" t="s">
        <v>112</v>
      </c>
      <c r="AT3621" s="115" t="s">
        <v>5109</v>
      </c>
      <c r="AU3621" s="115" t="s">
        <v>66</v>
      </c>
      <c r="AY3621" s="13" t="s">
        <v>113</v>
      </c>
      <c r="BE3621" s="116">
        <f>IF(N3621="základní",J3621,0)</f>
        <v>22000</v>
      </c>
      <c r="BF3621" s="116">
        <f>IF(N3621="snížená",J3621,0)</f>
        <v>0</v>
      </c>
      <c r="BG3621" s="116">
        <f>IF(N3621="zákl. přenesená",J3621,0)</f>
        <v>0</v>
      </c>
      <c r="BH3621" s="116">
        <f>IF(N3621="sníž. přenesená",J3621,0)</f>
        <v>0</v>
      </c>
      <c r="BI3621" s="116">
        <f>IF(N3621="nulová",J3621,0)</f>
        <v>0</v>
      </c>
      <c r="BJ3621" s="13" t="s">
        <v>74</v>
      </c>
      <c r="BK3621" s="116">
        <f>ROUND(I3621*H3621,2)</f>
        <v>22000</v>
      </c>
      <c r="BL3621" s="13" t="s">
        <v>112</v>
      </c>
      <c r="BM3621" s="115" t="s">
        <v>7690</v>
      </c>
    </row>
    <row r="3622" spans="2:65" s="1" customFormat="1" ht="11.25">
      <c r="B3622" s="25"/>
      <c r="D3622" s="117" t="s">
        <v>114</v>
      </c>
      <c r="F3622" s="118" t="s">
        <v>7689</v>
      </c>
      <c r="L3622" s="25"/>
      <c r="M3622" s="119"/>
      <c r="T3622" s="46"/>
      <c r="AT3622" s="13" t="s">
        <v>114</v>
      </c>
      <c r="AU3622" s="13" t="s">
        <v>66</v>
      </c>
    </row>
    <row r="3623" spans="2:65" s="1" customFormat="1" ht="16.5" customHeight="1">
      <c r="B3623" s="104"/>
      <c r="C3623" s="120" t="s">
        <v>4098</v>
      </c>
      <c r="D3623" s="120" t="s">
        <v>5109</v>
      </c>
      <c r="E3623" s="121" t="s">
        <v>7691</v>
      </c>
      <c r="F3623" s="122" t="s">
        <v>7692</v>
      </c>
      <c r="G3623" s="123" t="s">
        <v>110</v>
      </c>
      <c r="H3623" s="124">
        <v>1</v>
      </c>
      <c r="I3623" s="125">
        <v>12.8</v>
      </c>
      <c r="J3623" s="125">
        <f>ROUND(I3623*H3623,2)</f>
        <v>12.8</v>
      </c>
      <c r="K3623" s="122" t="s">
        <v>111</v>
      </c>
      <c r="L3623" s="126"/>
      <c r="M3623" s="127" t="s">
        <v>3</v>
      </c>
      <c r="N3623" s="128" t="s">
        <v>37</v>
      </c>
      <c r="O3623" s="113">
        <v>0</v>
      </c>
      <c r="P3623" s="113">
        <f>O3623*H3623</f>
        <v>0</v>
      </c>
      <c r="Q3623" s="113">
        <v>0</v>
      </c>
      <c r="R3623" s="113">
        <f>Q3623*H3623</f>
        <v>0</v>
      </c>
      <c r="S3623" s="113">
        <v>0</v>
      </c>
      <c r="T3623" s="114">
        <f>S3623*H3623</f>
        <v>0</v>
      </c>
      <c r="AR3623" s="115" t="s">
        <v>112</v>
      </c>
      <c r="AT3623" s="115" t="s">
        <v>5109</v>
      </c>
      <c r="AU3623" s="115" t="s">
        <v>66</v>
      </c>
      <c r="AY3623" s="13" t="s">
        <v>113</v>
      </c>
      <c r="BE3623" s="116">
        <f>IF(N3623="základní",J3623,0)</f>
        <v>12.8</v>
      </c>
      <c r="BF3623" s="116">
        <f>IF(N3623="snížená",J3623,0)</f>
        <v>0</v>
      </c>
      <c r="BG3623" s="116">
        <f>IF(N3623="zákl. přenesená",J3623,0)</f>
        <v>0</v>
      </c>
      <c r="BH3623" s="116">
        <f>IF(N3623="sníž. přenesená",J3623,0)</f>
        <v>0</v>
      </c>
      <c r="BI3623" s="116">
        <f>IF(N3623="nulová",J3623,0)</f>
        <v>0</v>
      </c>
      <c r="BJ3623" s="13" t="s">
        <v>74</v>
      </c>
      <c r="BK3623" s="116">
        <f>ROUND(I3623*H3623,2)</f>
        <v>12.8</v>
      </c>
      <c r="BL3623" s="13" t="s">
        <v>112</v>
      </c>
      <c r="BM3623" s="115" t="s">
        <v>7693</v>
      </c>
    </row>
    <row r="3624" spans="2:65" s="1" customFormat="1" ht="11.25">
      <c r="B3624" s="25"/>
      <c r="D3624" s="117" t="s">
        <v>114</v>
      </c>
      <c r="F3624" s="118" t="s">
        <v>7692</v>
      </c>
      <c r="L3624" s="25"/>
      <c r="M3624" s="119"/>
      <c r="T3624" s="46"/>
      <c r="AT3624" s="13" t="s">
        <v>114</v>
      </c>
      <c r="AU3624" s="13" t="s">
        <v>66</v>
      </c>
    </row>
    <row r="3625" spans="2:65" s="1" customFormat="1" ht="21.75" customHeight="1">
      <c r="B3625" s="104"/>
      <c r="C3625" s="120" t="s">
        <v>7694</v>
      </c>
      <c r="D3625" s="120" t="s">
        <v>5109</v>
      </c>
      <c r="E3625" s="121" t="s">
        <v>7695</v>
      </c>
      <c r="F3625" s="122" t="s">
        <v>7696</v>
      </c>
      <c r="G3625" s="123" t="s">
        <v>124</v>
      </c>
      <c r="H3625" s="124">
        <v>100</v>
      </c>
      <c r="I3625" s="125">
        <v>4.8</v>
      </c>
      <c r="J3625" s="125">
        <f>ROUND(I3625*H3625,2)</f>
        <v>480</v>
      </c>
      <c r="K3625" s="122" t="s">
        <v>111</v>
      </c>
      <c r="L3625" s="126"/>
      <c r="M3625" s="127" t="s">
        <v>3</v>
      </c>
      <c r="N3625" s="128" t="s">
        <v>37</v>
      </c>
      <c r="O3625" s="113">
        <v>0</v>
      </c>
      <c r="P3625" s="113">
        <f>O3625*H3625</f>
        <v>0</v>
      </c>
      <c r="Q3625" s="113">
        <v>0</v>
      </c>
      <c r="R3625" s="113">
        <f>Q3625*H3625</f>
        <v>0</v>
      </c>
      <c r="S3625" s="113">
        <v>0</v>
      </c>
      <c r="T3625" s="114">
        <f>S3625*H3625</f>
        <v>0</v>
      </c>
      <c r="AR3625" s="115" t="s">
        <v>112</v>
      </c>
      <c r="AT3625" s="115" t="s">
        <v>5109</v>
      </c>
      <c r="AU3625" s="115" t="s">
        <v>66</v>
      </c>
      <c r="AY3625" s="13" t="s">
        <v>113</v>
      </c>
      <c r="BE3625" s="116">
        <f>IF(N3625="základní",J3625,0)</f>
        <v>480</v>
      </c>
      <c r="BF3625" s="116">
        <f>IF(N3625="snížená",J3625,0)</f>
        <v>0</v>
      </c>
      <c r="BG3625" s="116">
        <f>IF(N3625="zákl. přenesená",J3625,0)</f>
        <v>0</v>
      </c>
      <c r="BH3625" s="116">
        <f>IF(N3625="sníž. přenesená",J3625,0)</f>
        <v>0</v>
      </c>
      <c r="BI3625" s="116">
        <f>IF(N3625="nulová",J3625,0)</f>
        <v>0</v>
      </c>
      <c r="BJ3625" s="13" t="s">
        <v>74</v>
      </c>
      <c r="BK3625" s="116">
        <f>ROUND(I3625*H3625,2)</f>
        <v>480</v>
      </c>
      <c r="BL3625" s="13" t="s">
        <v>112</v>
      </c>
      <c r="BM3625" s="115" t="s">
        <v>7697</v>
      </c>
    </row>
    <row r="3626" spans="2:65" s="1" customFormat="1" ht="11.25">
      <c r="B3626" s="25"/>
      <c r="D3626" s="117" t="s">
        <v>114</v>
      </c>
      <c r="F3626" s="118" t="s">
        <v>7696</v>
      </c>
      <c r="L3626" s="25"/>
      <c r="M3626" s="119"/>
      <c r="T3626" s="46"/>
      <c r="AT3626" s="13" t="s">
        <v>114</v>
      </c>
      <c r="AU3626" s="13" t="s">
        <v>66</v>
      </c>
    </row>
    <row r="3627" spans="2:65" s="1" customFormat="1" ht="16.5" customHeight="1">
      <c r="B3627" s="104"/>
      <c r="C3627" s="105" t="s">
        <v>4103</v>
      </c>
      <c r="D3627" s="105" t="s">
        <v>107</v>
      </c>
      <c r="E3627" s="106" t="s">
        <v>7698</v>
      </c>
      <c r="F3627" s="107" t="s">
        <v>7699</v>
      </c>
      <c r="G3627" s="108" t="s">
        <v>124</v>
      </c>
      <c r="H3627" s="109">
        <v>100</v>
      </c>
      <c r="I3627" s="110">
        <v>54.3</v>
      </c>
      <c r="J3627" s="110">
        <f>ROUND(I3627*H3627,2)</f>
        <v>5430</v>
      </c>
      <c r="K3627" s="107" t="s">
        <v>111</v>
      </c>
      <c r="L3627" s="25"/>
      <c r="M3627" s="111" t="s">
        <v>3</v>
      </c>
      <c r="N3627" s="112" t="s">
        <v>37</v>
      </c>
      <c r="O3627" s="113">
        <v>0</v>
      </c>
      <c r="P3627" s="113">
        <f>O3627*H3627</f>
        <v>0</v>
      </c>
      <c r="Q3627" s="113">
        <v>0</v>
      </c>
      <c r="R3627" s="113">
        <f>Q3627*H3627</f>
        <v>0</v>
      </c>
      <c r="S3627" s="113">
        <v>0</v>
      </c>
      <c r="T3627" s="114">
        <f>S3627*H3627</f>
        <v>0</v>
      </c>
      <c r="AR3627" s="115" t="s">
        <v>112</v>
      </c>
      <c r="AT3627" s="115" t="s">
        <v>107</v>
      </c>
      <c r="AU3627" s="115" t="s">
        <v>66</v>
      </c>
      <c r="AY3627" s="13" t="s">
        <v>113</v>
      </c>
      <c r="BE3627" s="116">
        <f>IF(N3627="základní",J3627,0)</f>
        <v>5430</v>
      </c>
      <c r="BF3627" s="116">
        <f>IF(N3627="snížená",J3627,0)</f>
        <v>0</v>
      </c>
      <c r="BG3627" s="116">
        <f>IF(N3627="zákl. přenesená",J3627,0)</f>
        <v>0</v>
      </c>
      <c r="BH3627" s="116">
        <f>IF(N3627="sníž. přenesená",J3627,0)</f>
        <v>0</v>
      </c>
      <c r="BI3627" s="116">
        <f>IF(N3627="nulová",J3627,0)</f>
        <v>0</v>
      </c>
      <c r="BJ3627" s="13" t="s">
        <v>74</v>
      </c>
      <c r="BK3627" s="116">
        <f>ROUND(I3627*H3627,2)</f>
        <v>5430</v>
      </c>
      <c r="BL3627" s="13" t="s">
        <v>112</v>
      </c>
      <c r="BM3627" s="115" t="s">
        <v>7700</v>
      </c>
    </row>
    <row r="3628" spans="2:65" s="1" customFormat="1" ht="11.25">
      <c r="B3628" s="25"/>
      <c r="D3628" s="117" t="s">
        <v>114</v>
      </c>
      <c r="F3628" s="118" t="s">
        <v>7699</v>
      </c>
      <c r="L3628" s="25"/>
      <c r="M3628" s="119"/>
      <c r="T3628" s="46"/>
      <c r="AT3628" s="13" t="s">
        <v>114</v>
      </c>
      <c r="AU3628" s="13" t="s">
        <v>66</v>
      </c>
    </row>
    <row r="3629" spans="2:65" s="1" customFormat="1" ht="16.5" customHeight="1">
      <c r="B3629" s="104"/>
      <c r="C3629" s="105" t="s">
        <v>7701</v>
      </c>
      <c r="D3629" s="105" t="s">
        <v>107</v>
      </c>
      <c r="E3629" s="106" t="s">
        <v>7702</v>
      </c>
      <c r="F3629" s="107" t="s">
        <v>7703</v>
      </c>
      <c r="G3629" s="108" t="s">
        <v>110</v>
      </c>
      <c r="H3629" s="109">
        <v>2</v>
      </c>
      <c r="I3629" s="110">
        <v>702</v>
      </c>
      <c r="J3629" s="110">
        <f>ROUND(I3629*H3629,2)</f>
        <v>1404</v>
      </c>
      <c r="K3629" s="107" t="s">
        <v>111</v>
      </c>
      <c r="L3629" s="25"/>
      <c r="M3629" s="111" t="s">
        <v>3</v>
      </c>
      <c r="N3629" s="112" t="s">
        <v>37</v>
      </c>
      <c r="O3629" s="113">
        <v>0</v>
      </c>
      <c r="P3629" s="113">
        <f>O3629*H3629</f>
        <v>0</v>
      </c>
      <c r="Q3629" s="113">
        <v>0</v>
      </c>
      <c r="R3629" s="113">
        <f>Q3629*H3629</f>
        <v>0</v>
      </c>
      <c r="S3629" s="113">
        <v>0</v>
      </c>
      <c r="T3629" s="114">
        <f>S3629*H3629</f>
        <v>0</v>
      </c>
      <c r="AR3629" s="115" t="s">
        <v>112</v>
      </c>
      <c r="AT3629" s="115" t="s">
        <v>107</v>
      </c>
      <c r="AU3629" s="115" t="s">
        <v>66</v>
      </c>
      <c r="AY3629" s="13" t="s">
        <v>113</v>
      </c>
      <c r="BE3629" s="116">
        <f>IF(N3629="základní",J3629,0)</f>
        <v>1404</v>
      </c>
      <c r="BF3629" s="116">
        <f>IF(N3629="snížená",J3629,0)</f>
        <v>0</v>
      </c>
      <c r="BG3629" s="116">
        <f>IF(N3629="zákl. přenesená",J3629,0)</f>
        <v>0</v>
      </c>
      <c r="BH3629" s="116">
        <f>IF(N3629="sníž. přenesená",J3629,0)</f>
        <v>0</v>
      </c>
      <c r="BI3629" s="116">
        <f>IF(N3629="nulová",J3629,0)</f>
        <v>0</v>
      </c>
      <c r="BJ3629" s="13" t="s">
        <v>74</v>
      </c>
      <c r="BK3629" s="116">
        <f>ROUND(I3629*H3629,2)</f>
        <v>1404</v>
      </c>
      <c r="BL3629" s="13" t="s">
        <v>112</v>
      </c>
      <c r="BM3629" s="115" t="s">
        <v>7704</v>
      </c>
    </row>
    <row r="3630" spans="2:65" s="1" customFormat="1" ht="19.5">
      <c r="B3630" s="25"/>
      <c r="D3630" s="117" t="s">
        <v>114</v>
      </c>
      <c r="F3630" s="118" t="s">
        <v>7705</v>
      </c>
      <c r="L3630" s="25"/>
      <c r="M3630" s="119"/>
      <c r="T3630" s="46"/>
      <c r="AT3630" s="13" t="s">
        <v>114</v>
      </c>
      <c r="AU3630" s="13" t="s">
        <v>66</v>
      </c>
    </row>
    <row r="3631" spans="2:65" s="1" customFormat="1" ht="16.5" customHeight="1">
      <c r="B3631" s="104"/>
      <c r="C3631" s="105" t="s">
        <v>4107</v>
      </c>
      <c r="D3631" s="105" t="s">
        <v>107</v>
      </c>
      <c r="E3631" s="106" t="s">
        <v>7706</v>
      </c>
      <c r="F3631" s="107" t="s">
        <v>7707</v>
      </c>
      <c r="G3631" s="108" t="s">
        <v>110</v>
      </c>
      <c r="H3631" s="109">
        <v>1</v>
      </c>
      <c r="I3631" s="110">
        <v>722</v>
      </c>
      <c r="J3631" s="110">
        <f>ROUND(I3631*H3631,2)</f>
        <v>722</v>
      </c>
      <c r="K3631" s="107" t="s">
        <v>111</v>
      </c>
      <c r="L3631" s="25"/>
      <c r="M3631" s="111" t="s">
        <v>3</v>
      </c>
      <c r="N3631" s="112" t="s">
        <v>37</v>
      </c>
      <c r="O3631" s="113">
        <v>0</v>
      </c>
      <c r="P3631" s="113">
        <f>O3631*H3631</f>
        <v>0</v>
      </c>
      <c r="Q3631" s="113">
        <v>0</v>
      </c>
      <c r="R3631" s="113">
        <f>Q3631*H3631</f>
        <v>0</v>
      </c>
      <c r="S3631" s="113">
        <v>0</v>
      </c>
      <c r="T3631" s="114">
        <f>S3631*H3631</f>
        <v>0</v>
      </c>
      <c r="AR3631" s="115" t="s">
        <v>112</v>
      </c>
      <c r="AT3631" s="115" t="s">
        <v>107</v>
      </c>
      <c r="AU3631" s="115" t="s">
        <v>66</v>
      </c>
      <c r="AY3631" s="13" t="s">
        <v>113</v>
      </c>
      <c r="BE3631" s="116">
        <f>IF(N3631="základní",J3631,0)</f>
        <v>722</v>
      </c>
      <c r="BF3631" s="116">
        <f>IF(N3631="snížená",J3631,0)</f>
        <v>0</v>
      </c>
      <c r="BG3631" s="116">
        <f>IF(N3631="zákl. přenesená",J3631,0)</f>
        <v>0</v>
      </c>
      <c r="BH3631" s="116">
        <f>IF(N3631="sníž. přenesená",J3631,0)</f>
        <v>0</v>
      </c>
      <c r="BI3631" s="116">
        <f>IF(N3631="nulová",J3631,0)</f>
        <v>0</v>
      </c>
      <c r="BJ3631" s="13" t="s">
        <v>74</v>
      </c>
      <c r="BK3631" s="116">
        <f>ROUND(I3631*H3631,2)</f>
        <v>722</v>
      </c>
      <c r="BL3631" s="13" t="s">
        <v>112</v>
      </c>
      <c r="BM3631" s="115" t="s">
        <v>7708</v>
      </c>
    </row>
    <row r="3632" spans="2:65" s="1" customFormat="1" ht="11.25">
      <c r="B3632" s="25"/>
      <c r="D3632" s="117" t="s">
        <v>114</v>
      </c>
      <c r="F3632" s="118" t="s">
        <v>7709</v>
      </c>
      <c r="L3632" s="25"/>
      <c r="M3632" s="119"/>
      <c r="T3632" s="46"/>
      <c r="AT3632" s="13" t="s">
        <v>114</v>
      </c>
      <c r="AU3632" s="13" t="s">
        <v>66</v>
      </c>
    </row>
    <row r="3633" spans="2:65" s="1" customFormat="1" ht="16.5" customHeight="1">
      <c r="B3633" s="104"/>
      <c r="C3633" s="105" t="s">
        <v>7710</v>
      </c>
      <c r="D3633" s="105" t="s">
        <v>107</v>
      </c>
      <c r="E3633" s="106" t="s">
        <v>7711</v>
      </c>
      <c r="F3633" s="107" t="s">
        <v>7712</v>
      </c>
      <c r="G3633" s="108" t="s">
        <v>110</v>
      </c>
      <c r="H3633" s="109">
        <v>1</v>
      </c>
      <c r="I3633" s="110">
        <v>722</v>
      </c>
      <c r="J3633" s="110">
        <f>ROUND(I3633*H3633,2)</f>
        <v>722</v>
      </c>
      <c r="K3633" s="107" t="s">
        <v>111</v>
      </c>
      <c r="L3633" s="25"/>
      <c r="M3633" s="111" t="s">
        <v>3</v>
      </c>
      <c r="N3633" s="112" t="s">
        <v>37</v>
      </c>
      <c r="O3633" s="113">
        <v>0</v>
      </c>
      <c r="P3633" s="113">
        <f>O3633*H3633</f>
        <v>0</v>
      </c>
      <c r="Q3633" s="113">
        <v>0</v>
      </c>
      <c r="R3633" s="113">
        <f>Q3633*H3633</f>
        <v>0</v>
      </c>
      <c r="S3633" s="113">
        <v>0</v>
      </c>
      <c r="T3633" s="114">
        <f>S3633*H3633</f>
        <v>0</v>
      </c>
      <c r="AR3633" s="115" t="s">
        <v>112</v>
      </c>
      <c r="AT3633" s="115" t="s">
        <v>107</v>
      </c>
      <c r="AU3633" s="115" t="s">
        <v>66</v>
      </c>
      <c r="AY3633" s="13" t="s">
        <v>113</v>
      </c>
      <c r="BE3633" s="116">
        <f>IF(N3633="základní",J3633,0)</f>
        <v>722</v>
      </c>
      <c r="BF3633" s="116">
        <f>IF(N3633="snížená",J3633,0)</f>
        <v>0</v>
      </c>
      <c r="BG3633" s="116">
        <f>IF(N3633="zákl. přenesená",J3633,0)</f>
        <v>0</v>
      </c>
      <c r="BH3633" s="116">
        <f>IF(N3633="sníž. přenesená",J3633,0)</f>
        <v>0</v>
      </c>
      <c r="BI3633" s="116">
        <f>IF(N3633="nulová",J3633,0)</f>
        <v>0</v>
      </c>
      <c r="BJ3633" s="13" t="s">
        <v>74</v>
      </c>
      <c r="BK3633" s="116">
        <f>ROUND(I3633*H3633,2)</f>
        <v>722</v>
      </c>
      <c r="BL3633" s="13" t="s">
        <v>112</v>
      </c>
      <c r="BM3633" s="115" t="s">
        <v>7713</v>
      </c>
    </row>
    <row r="3634" spans="2:65" s="1" customFormat="1" ht="19.5">
      <c r="B3634" s="25"/>
      <c r="D3634" s="117" t="s">
        <v>114</v>
      </c>
      <c r="F3634" s="118" t="s">
        <v>7714</v>
      </c>
      <c r="L3634" s="25"/>
      <c r="M3634" s="119"/>
      <c r="T3634" s="46"/>
      <c r="AT3634" s="13" t="s">
        <v>114</v>
      </c>
      <c r="AU3634" s="13" t="s">
        <v>66</v>
      </c>
    </row>
    <row r="3635" spans="2:65" s="1" customFormat="1" ht="16.5" customHeight="1">
      <c r="B3635" s="104"/>
      <c r="C3635" s="105" t="s">
        <v>4112</v>
      </c>
      <c r="D3635" s="105" t="s">
        <v>107</v>
      </c>
      <c r="E3635" s="106" t="s">
        <v>7715</v>
      </c>
      <c r="F3635" s="107" t="s">
        <v>7716</v>
      </c>
      <c r="G3635" s="108" t="s">
        <v>110</v>
      </c>
      <c r="H3635" s="109">
        <v>2</v>
      </c>
      <c r="I3635" s="110">
        <v>1910</v>
      </c>
      <c r="J3635" s="110">
        <f>ROUND(I3635*H3635,2)</f>
        <v>3820</v>
      </c>
      <c r="K3635" s="107" t="s">
        <v>111</v>
      </c>
      <c r="L3635" s="25"/>
      <c r="M3635" s="111" t="s">
        <v>3</v>
      </c>
      <c r="N3635" s="112" t="s">
        <v>37</v>
      </c>
      <c r="O3635" s="113">
        <v>0</v>
      </c>
      <c r="P3635" s="113">
        <f>O3635*H3635</f>
        <v>0</v>
      </c>
      <c r="Q3635" s="113">
        <v>0</v>
      </c>
      <c r="R3635" s="113">
        <f>Q3635*H3635</f>
        <v>0</v>
      </c>
      <c r="S3635" s="113">
        <v>0</v>
      </c>
      <c r="T3635" s="114">
        <f>S3635*H3635</f>
        <v>0</v>
      </c>
      <c r="AR3635" s="115" t="s">
        <v>112</v>
      </c>
      <c r="AT3635" s="115" t="s">
        <v>107</v>
      </c>
      <c r="AU3635" s="115" t="s">
        <v>66</v>
      </c>
      <c r="AY3635" s="13" t="s">
        <v>113</v>
      </c>
      <c r="BE3635" s="116">
        <f>IF(N3635="základní",J3635,0)</f>
        <v>3820</v>
      </c>
      <c r="BF3635" s="116">
        <f>IF(N3635="snížená",J3635,0)</f>
        <v>0</v>
      </c>
      <c r="BG3635" s="116">
        <f>IF(N3635="zákl. přenesená",J3635,0)</f>
        <v>0</v>
      </c>
      <c r="BH3635" s="116">
        <f>IF(N3635="sníž. přenesená",J3635,0)</f>
        <v>0</v>
      </c>
      <c r="BI3635" s="116">
        <f>IF(N3635="nulová",J3635,0)</f>
        <v>0</v>
      </c>
      <c r="BJ3635" s="13" t="s">
        <v>74</v>
      </c>
      <c r="BK3635" s="116">
        <f>ROUND(I3635*H3635,2)</f>
        <v>3820</v>
      </c>
      <c r="BL3635" s="13" t="s">
        <v>112</v>
      </c>
      <c r="BM3635" s="115" t="s">
        <v>7717</v>
      </c>
    </row>
    <row r="3636" spans="2:65" s="1" customFormat="1" ht="29.25">
      <c r="B3636" s="25"/>
      <c r="D3636" s="117" t="s">
        <v>114</v>
      </c>
      <c r="F3636" s="118" t="s">
        <v>7718</v>
      </c>
      <c r="L3636" s="25"/>
      <c r="M3636" s="119"/>
      <c r="T3636" s="46"/>
      <c r="AT3636" s="13" t="s">
        <v>114</v>
      </c>
      <c r="AU3636" s="13" t="s">
        <v>66</v>
      </c>
    </row>
    <row r="3637" spans="2:65" s="1" customFormat="1" ht="16.5" customHeight="1">
      <c r="B3637" s="104"/>
      <c r="C3637" s="105" t="s">
        <v>7719</v>
      </c>
      <c r="D3637" s="105" t="s">
        <v>107</v>
      </c>
      <c r="E3637" s="106" t="s">
        <v>7720</v>
      </c>
      <c r="F3637" s="107" t="s">
        <v>7721</v>
      </c>
      <c r="G3637" s="108" t="s">
        <v>110</v>
      </c>
      <c r="H3637" s="109">
        <v>2</v>
      </c>
      <c r="I3637" s="110">
        <v>2050</v>
      </c>
      <c r="J3637" s="110">
        <f>ROUND(I3637*H3637,2)</f>
        <v>4100</v>
      </c>
      <c r="K3637" s="107" t="s">
        <v>111</v>
      </c>
      <c r="L3637" s="25"/>
      <c r="M3637" s="111" t="s">
        <v>3</v>
      </c>
      <c r="N3637" s="112" t="s">
        <v>37</v>
      </c>
      <c r="O3637" s="113">
        <v>0</v>
      </c>
      <c r="P3637" s="113">
        <f>O3637*H3637</f>
        <v>0</v>
      </c>
      <c r="Q3637" s="113">
        <v>0</v>
      </c>
      <c r="R3637" s="113">
        <f>Q3637*H3637</f>
        <v>0</v>
      </c>
      <c r="S3637" s="113">
        <v>0</v>
      </c>
      <c r="T3637" s="114">
        <f>S3637*H3637</f>
        <v>0</v>
      </c>
      <c r="AR3637" s="115" t="s">
        <v>112</v>
      </c>
      <c r="AT3637" s="115" t="s">
        <v>107</v>
      </c>
      <c r="AU3637" s="115" t="s">
        <v>66</v>
      </c>
      <c r="AY3637" s="13" t="s">
        <v>113</v>
      </c>
      <c r="BE3637" s="116">
        <f>IF(N3637="základní",J3637,0)</f>
        <v>4100</v>
      </c>
      <c r="BF3637" s="116">
        <f>IF(N3637="snížená",J3637,0)</f>
        <v>0</v>
      </c>
      <c r="BG3637" s="116">
        <f>IF(N3637="zákl. přenesená",J3637,0)</f>
        <v>0</v>
      </c>
      <c r="BH3637" s="116">
        <f>IF(N3637="sníž. přenesená",J3637,0)</f>
        <v>0</v>
      </c>
      <c r="BI3637" s="116">
        <f>IF(N3637="nulová",J3637,0)</f>
        <v>0</v>
      </c>
      <c r="BJ3637" s="13" t="s">
        <v>74</v>
      </c>
      <c r="BK3637" s="116">
        <f>ROUND(I3637*H3637,2)</f>
        <v>4100</v>
      </c>
      <c r="BL3637" s="13" t="s">
        <v>112</v>
      </c>
      <c r="BM3637" s="115" t="s">
        <v>7722</v>
      </c>
    </row>
    <row r="3638" spans="2:65" s="1" customFormat="1" ht="29.25">
      <c r="B3638" s="25"/>
      <c r="D3638" s="117" t="s">
        <v>114</v>
      </c>
      <c r="F3638" s="118" t="s">
        <v>7723</v>
      </c>
      <c r="L3638" s="25"/>
      <c r="M3638" s="119"/>
      <c r="T3638" s="46"/>
      <c r="AT3638" s="13" t="s">
        <v>114</v>
      </c>
      <c r="AU3638" s="13" t="s">
        <v>66</v>
      </c>
    </row>
    <row r="3639" spans="2:65" s="1" customFormat="1" ht="16.5" customHeight="1">
      <c r="B3639" s="104"/>
      <c r="C3639" s="105" t="s">
        <v>4116</v>
      </c>
      <c r="D3639" s="105" t="s">
        <v>107</v>
      </c>
      <c r="E3639" s="106" t="s">
        <v>7724</v>
      </c>
      <c r="F3639" s="107" t="s">
        <v>7725</v>
      </c>
      <c r="G3639" s="108" t="s">
        <v>110</v>
      </c>
      <c r="H3639" s="109">
        <v>2</v>
      </c>
      <c r="I3639" s="110">
        <v>820</v>
      </c>
      <c r="J3639" s="110">
        <f>ROUND(I3639*H3639,2)</f>
        <v>1640</v>
      </c>
      <c r="K3639" s="107" t="s">
        <v>111</v>
      </c>
      <c r="L3639" s="25"/>
      <c r="M3639" s="111" t="s">
        <v>3</v>
      </c>
      <c r="N3639" s="112" t="s">
        <v>37</v>
      </c>
      <c r="O3639" s="113">
        <v>0</v>
      </c>
      <c r="P3639" s="113">
        <f>O3639*H3639</f>
        <v>0</v>
      </c>
      <c r="Q3639" s="113">
        <v>0</v>
      </c>
      <c r="R3639" s="113">
        <f>Q3639*H3639</f>
        <v>0</v>
      </c>
      <c r="S3639" s="113">
        <v>0</v>
      </c>
      <c r="T3639" s="114">
        <f>S3639*H3639</f>
        <v>0</v>
      </c>
      <c r="AR3639" s="115" t="s">
        <v>112</v>
      </c>
      <c r="AT3639" s="115" t="s">
        <v>107</v>
      </c>
      <c r="AU3639" s="115" t="s">
        <v>66</v>
      </c>
      <c r="AY3639" s="13" t="s">
        <v>113</v>
      </c>
      <c r="BE3639" s="116">
        <f>IF(N3639="základní",J3639,0)</f>
        <v>1640</v>
      </c>
      <c r="BF3639" s="116">
        <f>IF(N3639="snížená",J3639,0)</f>
        <v>0</v>
      </c>
      <c r="BG3639" s="116">
        <f>IF(N3639="zákl. přenesená",J3639,0)</f>
        <v>0</v>
      </c>
      <c r="BH3639" s="116">
        <f>IF(N3639="sníž. přenesená",J3639,0)</f>
        <v>0</v>
      </c>
      <c r="BI3639" s="116">
        <f>IF(N3639="nulová",J3639,0)</f>
        <v>0</v>
      </c>
      <c r="BJ3639" s="13" t="s">
        <v>74</v>
      </c>
      <c r="BK3639" s="116">
        <f>ROUND(I3639*H3639,2)</f>
        <v>1640</v>
      </c>
      <c r="BL3639" s="13" t="s">
        <v>112</v>
      </c>
      <c r="BM3639" s="115" t="s">
        <v>7726</v>
      </c>
    </row>
    <row r="3640" spans="2:65" s="1" customFormat="1" ht="19.5">
      <c r="B3640" s="25"/>
      <c r="D3640" s="117" t="s">
        <v>114</v>
      </c>
      <c r="F3640" s="118" t="s">
        <v>7727</v>
      </c>
      <c r="L3640" s="25"/>
      <c r="M3640" s="119"/>
      <c r="T3640" s="46"/>
      <c r="AT3640" s="13" t="s">
        <v>114</v>
      </c>
      <c r="AU3640" s="13" t="s">
        <v>66</v>
      </c>
    </row>
    <row r="3641" spans="2:65" s="1" customFormat="1" ht="16.5" customHeight="1">
      <c r="B3641" s="104"/>
      <c r="C3641" s="105" t="s">
        <v>7728</v>
      </c>
      <c r="D3641" s="105" t="s">
        <v>107</v>
      </c>
      <c r="E3641" s="106" t="s">
        <v>7729</v>
      </c>
      <c r="F3641" s="107" t="s">
        <v>7730</v>
      </c>
      <c r="G3641" s="108" t="s">
        <v>110</v>
      </c>
      <c r="H3641" s="109">
        <v>2</v>
      </c>
      <c r="I3641" s="110">
        <v>604</v>
      </c>
      <c r="J3641" s="110">
        <f>ROUND(I3641*H3641,2)</f>
        <v>1208</v>
      </c>
      <c r="K3641" s="107" t="s">
        <v>111</v>
      </c>
      <c r="L3641" s="25"/>
      <c r="M3641" s="111" t="s">
        <v>3</v>
      </c>
      <c r="N3641" s="112" t="s">
        <v>37</v>
      </c>
      <c r="O3641" s="113">
        <v>0</v>
      </c>
      <c r="P3641" s="113">
        <f>O3641*H3641</f>
        <v>0</v>
      </c>
      <c r="Q3641" s="113">
        <v>0</v>
      </c>
      <c r="R3641" s="113">
        <f>Q3641*H3641</f>
        <v>0</v>
      </c>
      <c r="S3641" s="113">
        <v>0</v>
      </c>
      <c r="T3641" s="114">
        <f>S3641*H3641</f>
        <v>0</v>
      </c>
      <c r="AR3641" s="115" t="s">
        <v>112</v>
      </c>
      <c r="AT3641" s="115" t="s">
        <v>107</v>
      </c>
      <c r="AU3641" s="115" t="s">
        <v>66</v>
      </c>
      <c r="AY3641" s="13" t="s">
        <v>113</v>
      </c>
      <c r="BE3641" s="116">
        <f>IF(N3641="základní",J3641,0)</f>
        <v>1208</v>
      </c>
      <c r="BF3641" s="116">
        <f>IF(N3641="snížená",J3641,0)</f>
        <v>0</v>
      </c>
      <c r="BG3641" s="116">
        <f>IF(N3641="zákl. přenesená",J3641,0)</f>
        <v>0</v>
      </c>
      <c r="BH3641" s="116">
        <f>IF(N3641="sníž. přenesená",J3641,0)</f>
        <v>0</v>
      </c>
      <c r="BI3641" s="116">
        <f>IF(N3641="nulová",J3641,0)</f>
        <v>0</v>
      </c>
      <c r="BJ3641" s="13" t="s">
        <v>74</v>
      </c>
      <c r="BK3641" s="116">
        <f>ROUND(I3641*H3641,2)</f>
        <v>1208</v>
      </c>
      <c r="BL3641" s="13" t="s">
        <v>112</v>
      </c>
      <c r="BM3641" s="115" t="s">
        <v>7731</v>
      </c>
    </row>
    <row r="3642" spans="2:65" s="1" customFormat="1" ht="11.25">
      <c r="B3642" s="25"/>
      <c r="D3642" s="117" t="s">
        <v>114</v>
      </c>
      <c r="F3642" s="118" t="s">
        <v>7730</v>
      </c>
      <c r="L3642" s="25"/>
      <c r="M3642" s="119"/>
      <c r="T3642" s="46"/>
      <c r="AT3642" s="13" t="s">
        <v>114</v>
      </c>
      <c r="AU3642" s="13" t="s">
        <v>66</v>
      </c>
    </row>
    <row r="3643" spans="2:65" s="1" customFormat="1" ht="16.5" customHeight="1">
      <c r="B3643" s="104"/>
      <c r="C3643" s="105" t="s">
        <v>4121</v>
      </c>
      <c r="D3643" s="105" t="s">
        <v>107</v>
      </c>
      <c r="E3643" s="106" t="s">
        <v>7732</v>
      </c>
      <c r="F3643" s="107" t="s">
        <v>7733</v>
      </c>
      <c r="G3643" s="108" t="s">
        <v>110</v>
      </c>
      <c r="H3643" s="109">
        <v>2</v>
      </c>
      <c r="I3643" s="110">
        <v>1350</v>
      </c>
      <c r="J3643" s="110">
        <f>ROUND(I3643*H3643,2)</f>
        <v>2700</v>
      </c>
      <c r="K3643" s="107" t="s">
        <v>111</v>
      </c>
      <c r="L3643" s="25"/>
      <c r="M3643" s="111" t="s">
        <v>3</v>
      </c>
      <c r="N3643" s="112" t="s">
        <v>37</v>
      </c>
      <c r="O3643" s="113">
        <v>0</v>
      </c>
      <c r="P3643" s="113">
        <f>O3643*H3643</f>
        <v>0</v>
      </c>
      <c r="Q3643" s="113">
        <v>0</v>
      </c>
      <c r="R3643" s="113">
        <f>Q3643*H3643</f>
        <v>0</v>
      </c>
      <c r="S3643" s="113">
        <v>0</v>
      </c>
      <c r="T3643" s="114">
        <f>S3643*H3643</f>
        <v>0</v>
      </c>
      <c r="AR3643" s="115" t="s">
        <v>112</v>
      </c>
      <c r="AT3643" s="115" t="s">
        <v>107</v>
      </c>
      <c r="AU3643" s="115" t="s">
        <v>66</v>
      </c>
      <c r="AY3643" s="13" t="s">
        <v>113</v>
      </c>
      <c r="BE3643" s="116">
        <f>IF(N3643="základní",J3643,0)</f>
        <v>2700</v>
      </c>
      <c r="BF3643" s="116">
        <f>IF(N3643="snížená",J3643,0)</f>
        <v>0</v>
      </c>
      <c r="BG3643" s="116">
        <f>IF(N3643="zákl. přenesená",J3643,0)</f>
        <v>0</v>
      </c>
      <c r="BH3643" s="116">
        <f>IF(N3643="sníž. přenesená",J3643,0)</f>
        <v>0</v>
      </c>
      <c r="BI3643" s="116">
        <f>IF(N3643="nulová",J3643,0)</f>
        <v>0</v>
      </c>
      <c r="BJ3643" s="13" t="s">
        <v>74</v>
      </c>
      <c r="BK3643" s="116">
        <f>ROUND(I3643*H3643,2)</f>
        <v>2700</v>
      </c>
      <c r="BL3643" s="13" t="s">
        <v>112</v>
      </c>
      <c r="BM3643" s="115" t="s">
        <v>7734</v>
      </c>
    </row>
    <row r="3644" spans="2:65" s="1" customFormat="1" ht="11.25">
      <c r="B3644" s="25"/>
      <c r="D3644" s="117" t="s">
        <v>114</v>
      </c>
      <c r="F3644" s="118" t="s">
        <v>7733</v>
      </c>
      <c r="L3644" s="25"/>
      <c r="M3644" s="119"/>
      <c r="T3644" s="46"/>
      <c r="AT3644" s="13" t="s">
        <v>114</v>
      </c>
      <c r="AU3644" s="13" t="s">
        <v>66</v>
      </c>
    </row>
    <row r="3645" spans="2:65" s="1" customFormat="1" ht="16.5" customHeight="1">
      <c r="B3645" s="104"/>
      <c r="C3645" s="105" t="s">
        <v>7735</v>
      </c>
      <c r="D3645" s="105" t="s">
        <v>107</v>
      </c>
      <c r="E3645" s="106" t="s">
        <v>7736</v>
      </c>
      <c r="F3645" s="107" t="s">
        <v>7737</v>
      </c>
      <c r="G3645" s="108" t="s">
        <v>110</v>
      </c>
      <c r="H3645" s="109">
        <v>1</v>
      </c>
      <c r="I3645" s="110">
        <v>2150</v>
      </c>
      <c r="J3645" s="110">
        <f>ROUND(I3645*H3645,2)</f>
        <v>2150</v>
      </c>
      <c r="K3645" s="107" t="s">
        <v>111</v>
      </c>
      <c r="L3645" s="25"/>
      <c r="M3645" s="111" t="s">
        <v>3</v>
      </c>
      <c r="N3645" s="112" t="s">
        <v>37</v>
      </c>
      <c r="O3645" s="113">
        <v>0</v>
      </c>
      <c r="P3645" s="113">
        <f>O3645*H3645</f>
        <v>0</v>
      </c>
      <c r="Q3645" s="113">
        <v>0</v>
      </c>
      <c r="R3645" s="113">
        <f>Q3645*H3645</f>
        <v>0</v>
      </c>
      <c r="S3645" s="113">
        <v>0</v>
      </c>
      <c r="T3645" s="114">
        <f>S3645*H3645</f>
        <v>0</v>
      </c>
      <c r="AR3645" s="115" t="s">
        <v>112</v>
      </c>
      <c r="AT3645" s="115" t="s">
        <v>107</v>
      </c>
      <c r="AU3645" s="115" t="s">
        <v>66</v>
      </c>
      <c r="AY3645" s="13" t="s">
        <v>113</v>
      </c>
      <c r="BE3645" s="116">
        <f>IF(N3645="základní",J3645,0)</f>
        <v>2150</v>
      </c>
      <c r="BF3645" s="116">
        <f>IF(N3645="snížená",J3645,0)</f>
        <v>0</v>
      </c>
      <c r="BG3645" s="116">
        <f>IF(N3645="zákl. přenesená",J3645,0)</f>
        <v>0</v>
      </c>
      <c r="BH3645" s="116">
        <f>IF(N3645="sníž. přenesená",J3645,0)</f>
        <v>0</v>
      </c>
      <c r="BI3645" s="116">
        <f>IF(N3645="nulová",J3645,0)</f>
        <v>0</v>
      </c>
      <c r="BJ3645" s="13" t="s">
        <v>74</v>
      </c>
      <c r="BK3645" s="116">
        <f>ROUND(I3645*H3645,2)</f>
        <v>2150</v>
      </c>
      <c r="BL3645" s="13" t="s">
        <v>112</v>
      </c>
      <c r="BM3645" s="115" t="s">
        <v>7738</v>
      </c>
    </row>
    <row r="3646" spans="2:65" s="1" customFormat="1" ht="29.25">
      <c r="B3646" s="25"/>
      <c r="D3646" s="117" t="s">
        <v>114</v>
      </c>
      <c r="F3646" s="118" t="s">
        <v>7739</v>
      </c>
      <c r="L3646" s="25"/>
      <c r="M3646" s="119"/>
      <c r="T3646" s="46"/>
      <c r="AT3646" s="13" t="s">
        <v>114</v>
      </c>
      <c r="AU3646" s="13" t="s">
        <v>66</v>
      </c>
    </row>
    <row r="3647" spans="2:65" s="1" customFormat="1" ht="16.5" customHeight="1">
      <c r="B3647" s="104"/>
      <c r="C3647" s="105" t="s">
        <v>4125</v>
      </c>
      <c r="D3647" s="105" t="s">
        <v>107</v>
      </c>
      <c r="E3647" s="106" t="s">
        <v>7740</v>
      </c>
      <c r="F3647" s="107" t="s">
        <v>7741</v>
      </c>
      <c r="G3647" s="108" t="s">
        <v>110</v>
      </c>
      <c r="H3647" s="109">
        <v>1</v>
      </c>
      <c r="I3647" s="110">
        <v>2000</v>
      </c>
      <c r="J3647" s="110">
        <f>ROUND(I3647*H3647,2)</f>
        <v>2000</v>
      </c>
      <c r="K3647" s="107" t="s">
        <v>111</v>
      </c>
      <c r="L3647" s="25"/>
      <c r="M3647" s="111" t="s">
        <v>3</v>
      </c>
      <c r="N3647" s="112" t="s">
        <v>37</v>
      </c>
      <c r="O3647" s="113">
        <v>0</v>
      </c>
      <c r="P3647" s="113">
        <f>O3647*H3647</f>
        <v>0</v>
      </c>
      <c r="Q3647" s="113">
        <v>0</v>
      </c>
      <c r="R3647" s="113">
        <f>Q3647*H3647</f>
        <v>0</v>
      </c>
      <c r="S3647" s="113">
        <v>0</v>
      </c>
      <c r="T3647" s="114">
        <f>S3647*H3647</f>
        <v>0</v>
      </c>
      <c r="AR3647" s="115" t="s">
        <v>112</v>
      </c>
      <c r="AT3647" s="115" t="s">
        <v>107</v>
      </c>
      <c r="AU3647" s="115" t="s">
        <v>66</v>
      </c>
      <c r="AY3647" s="13" t="s">
        <v>113</v>
      </c>
      <c r="BE3647" s="116">
        <f>IF(N3647="základní",J3647,0)</f>
        <v>2000</v>
      </c>
      <c r="BF3647" s="116">
        <f>IF(N3647="snížená",J3647,0)</f>
        <v>0</v>
      </c>
      <c r="BG3647" s="116">
        <f>IF(N3647="zákl. přenesená",J3647,0)</f>
        <v>0</v>
      </c>
      <c r="BH3647" s="116">
        <f>IF(N3647="sníž. přenesená",J3647,0)</f>
        <v>0</v>
      </c>
      <c r="BI3647" s="116">
        <f>IF(N3647="nulová",J3647,0)</f>
        <v>0</v>
      </c>
      <c r="BJ3647" s="13" t="s">
        <v>74</v>
      </c>
      <c r="BK3647" s="116">
        <f>ROUND(I3647*H3647,2)</f>
        <v>2000</v>
      </c>
      <c r="BL3647" s="13" t="s">
        <v>112</v>
      </c>
      <c r="BM3647" s="115" t="s">
        <v>7742</v>
      </c>
    </row>
    <row r="3648" spans="2:65" s="1" customFormat="1" ht="29.25">
      <c r="B3648" s="25"/>
      <c r="D3648" s="117" t="s">
        <v>114</v>
      </c>
      <c r="F3648" s="118" t="s">
        <v>7743</v>
      </c>
      <c r="L3648" s="25"/>
      <c r="M3648" s="119"/>
      <c r="T3648" s="46"/>
      <c r="AT3648" s="13" t="s">
        <v>114</v>
      </c>
      <c r="AU3648" s="13" t="s">
        <v>66</v>
      </c>
    </row>
    <row r="3649" spans="2:65" s="1" customFormat="1" ht="16.5" customHeight="1">
      <c r="B3649" s="104"/>
      <c r="C3649" s="105" t="s">
        <v>7744</v>
      </c>
      <c r="D3649" s="105" t="s">
        <v>107</v>
      </c>
      <c r="E3649" s="106" t="s">
        <v>7745</v>
      </c>
      <c r="F3649" s="107" t="s">
        <v>7746</v>
      </c>
      <c r="G3649" s="108" t="s">
        <v>110</v>
      </c>
      <c r="H3649" s="109">
        <v>1</v>
      </c>
      <c r="I3649" s="110">
        <v>3250</v>
      </c>
      <c r="J3649" s="110">
        <f>ROUND(I3649*H3649,2)</f>
        <v>3250</v>
      </c>
      <c r="K3649" s="107" t="s">
        <v>111</v>
      </c>
      <c r="L3649" s="25"/>
      <c r="M3649" s="111" t="s">
        <v>3</v>
      </c>
      <c r="N3649" s="112" t="s">
        <v>37</v>
      </c>
      <c r="O3649" s="113">
        <v>0</v>
      </c>
      <c r="P3649" s="113">
        <f>O3649*H3649</f>
        <v>0</v>
      </c>
      <c r="Q3649" s="113">
        <v>0</v>
      </c>
      <c r="R3649" s="113">
        <f>Q3649*H3649</f>
        <v>0</v>
      </c>
      <c r="S3649" s="113">
        <v>0</v>
      </c>
      <c r="T3649" s="114">
        <f>S3649*H3649</f>
        <v>0</v>
      </c>
      <c r="AR3649" s="115" t="s">
        <v>112</v>
      </c>
      <c r="AT3649" s="115" t="s">
        <v>107</v>
      </c>
      <c r="AU3649" s="115" t="s">
        <v>66</v>
      </c>
      <c r="AY3649" s="13" t="s">
        <v>113</v>
      </c>
      <c r="BE3649" s="116">
        <f>IF(N3649="základní",J3649,0)</f>
        <v>3250</v>
      </c>
      <c r="BF3649" s="116">
        <f>IF(N3649="snížená",J3649,0)</f>
        <v>0</v>
      </c>
      <c r="BG3649" s="116">
        <f>IF(N3649="zákl. přenesená",J3649,0)</f>
        <v>0</v>
      </c>
      <c r="BH3649" s="116">
        <f>IF(N3649="sníž. přenesená",J3649,0)</f>
        <v>0</v>
      </c>
      <c r="BI3649" s="116">
        <f>IF(N3649="nulová",J3649,0)</f>
        <v>0</v>
      </c>
      <c r="BJ3649" s="13" t="s">
        <v>74</v>
      </c>
      <c r="BK3649" s="116">
        <f>ROUND(I3649*H3649,2)</f>
        <v>3250</v>
      </c>
      <c r="BL3649" s="13" t="s">
        <v>112</v>
      </c>
      <c r="BM3649" s="115" t="s">
        <v>7747</v>
      </c>
    </row>
    <row r="3650" spans="2:65" s="1" customFormat="1" ht="29.25">
      <c r="B3650" s="25"/>
      <c r="D3650" s="117" t="s">
        <v>114</v>
      </c>
      <c r="F3650" s="118" t="s">
        <v>7748</v>
      </c>
      <c r="L3650" s="25"/>
      <c r="M3650" s="119"/>
      <c r="T3650" s="46"/>
      <c r="AT3650" s="13" t="s">
        <v>114</v>
      </c>
      <c r="AU3650" s="13" t="s">
        <v>66</v>
      </c>
    </row>
    <row r="3651" spans="2:65" s="1" customFormat="1" ht="16.5" customHeight="1">
      <c r="B3651" s="104"/>
      <c r="C3651" s="105" t="s">
        <v>4130</v>
      </c>
      <c r="D3651" s="105" t="s">
        <v>107</v>
      </c>
      <c r="E3651" s="106" t="s">
        <v>7749</v>
      </c>
      <c r="F3651" s="107" t="s">
        <v>7750</v>
      </c>
      <c r="G3651" s="108" t="s">
        <v>110</v>
      </c>
      <c r="H3651" s="109">
        <v>1</v>
      </c>
      <c r="I3651" s="110">
        <v>645</v>
      </c>
      <c r="J3651" s="110">
        <f>ROUND(I3651*H3651,2)</f>
        <v>645</v>
      </c>
      <c r="K3651" s="107" t="s">
        <v>111</v>
      </c>
      <c r="L3651" s="25"/>
      <c r="M3651" s="111" t="s">
        <v>3</v>
      </c>
      <c r="N3651" s="112" t="s">
        <v>37</v>
      </c>
      <c r="O3651" s="113">
        <v>0</v>
      </c>
      <c r="P3651" s="113">
        <f>O3651*H3651</f>
        <v>0</v>
      </c>
      <c r="Q3651" s="113">
        <v>0</v>
      </c>
      <c r="R3651" s="113">
        <f>Q3651*H3651</f>
        <v>0</v>
      </c>
      <c r="S3651" s="113">
        <v>0</v>
      </c>
      <c r="T3651" s="114">
        <f>S3651*H3651</f>
        <v>0</v>
      </c>
      <c r="AR3651" s="115" t="s">
        <v>112</v>
      </c>
      <c r="AT3651" s="115" t="s">
        <v>107</v>
      </c>
      <c r="AU3651" s="115" t="s">
        <v>66</v>
      </c>
      <c r="AY3651" s="13" t="s">
        <v>113</v>
      </c>
      <c r="BE3651" s="116">
        <f>IF(N3651="základní",J3651,0)</f>
        <v>645</v>
      </c>
      <c r="BF3651" s="116">
        <f>IF(N3651="snížená",J3651,0)</f>
        <v>0</v>
      </c>
      <c r="BG3651" s="116">
        <f>IF(N3651="zákl. přenesená",J3651,0)</f>
        <v>0</v>
      </c>
      <c r="BH3651" s="116">
        <f>IF(N3651="sníž. přenesená",J3651,0)</f>
        <v>0</v>
      </c>
      <c r="BI3651" s="116">
        <f>IF(N3651="nulová",J3651,0)</f>
        <v>0</v>
      </c>
      <c r="BJ3651" s="13" t="s">
        <v>74</v>
      </c>
      <c r="BK3651" s="116">
        <f>ROUND(I3651*H3651,2)</f>
        <v>645</v>
      </c>
      <c r="BL3651" s="13" t="s">
        <v>112</v>
      </c>
      <c r="BM3651" s="115" t="s">
        <v>7751</v>
      </c>
    </row>
    <row r="3652" spans="2:65" s="1" customFormat="1" ht="11.25">
      <c r="B3652" s="25"/>
      <c r="D3652" s="117" t="s">
        <v>114</v>
      </c>
      <c r="F3652" s="118" t="s">
        <v>7750</v>
      </c>
      <c r="L3652" s="25"/>
      <c r="M3652" s="119"/>
      <c r="T3652" s="46"/>
      <c r="AT3652" s="13" t="s">
        <v>114</v>
      </c>
      <c r="AU3652" s="13" t="s">
        <v>66</v>
      </c>
    </row>
    <row r="3653" spans="2:65" s="1" customFormat="1" ht="16.5" customHeight="1">
      <c r="B3653" s="104"/>
      <c r="C3653" s="105" t="s">
        <v>7752</v>
      </c>
      <c r="D3653" s="105" t="s">
        <v>107</v>
      </c>
      <c r="E3653" s="106" t="s">
        <v>7753</v>
      </c>
      <c r="F3653" s="107" t="s">
        <v>7754</v>
      </c>
      <c r="G3653" s="108" t="s">
        <v>110</v>
      </c>
      <c r="H3653" s="109">
        <v>1</v>
      </c>
      <c r="I3653" s="110">
        <v>1910</v>
      </c>
      <c r="J3653" s="110">
        <f>ROUND(I3653*H3653,2)</f>
        <v>1910</v>
      </c>
      <c r="K3653" s="107" t="s">
        <v>111</v>
      </c>
      <c r="L3653" s="25"/>
      <c r="M3653" s="111" t="s">
        <v>3</v>
      </c>
      <c r="N3653" s="112" t="s">
        <v>37</v>
      </c>
      <c r="O3653" s="113">
        <v>0</v>
      </c>
      <c r="P3653" s="113">
        <f>O3653*H3653</f>
        <v>0</v>
      </c>
      <c r="Q3653" s="113">
        <v>0</v>
      </c>
      <c r="R3653" s="113">
        <f>Q3653*H3653</f>
        <v>0</v>
      </c>
      <c r="S3653" s="113">
        <v>0</v>
      </c>
      <c r="T3653" s="114">
        <f>S3653*H3653</f>
        <v>0</v>
      </c>
      <c r="AR3653" s="115" t="s">
        <v>112</v>
      </c>
      <c r="AT3653" s="115" t="s">
        <v>107</v>
      </c>
      <c r="AU3653" s="115" t="s">
        <v>66</v>
      </c>
      <c r="AY3653" s="13" t="s">
        <v>113</v>
      </c>
      <c r="BE3653" s="116">
        <f>IF(N3653="základní",J3653,0)</f>
        <v>1910</v>
      </c>
      <c r="BF3653" s="116">
        <f>IF(N3653="snížená",J3653,0)</f>
        <v>0</v>
      </c>
      <c r="BG3653" s="116">
        <f>IF(N3653="zákl. přenesená",J3653,0)</f>
        <v>0</v>
      </c>
      <c r="BH3653" s="116">
        <f>IF(N3653="sníž. přenesená",J3653,0)</f>
        <v>0</v>
      </c>
      <c r="BI3653" s="116">
        <f>IF(N3653="nulová",J3653,0)</f>
        <v>0</v>
      </c>
      <c r="BJ3653" s="13" t="s">
        <v>74</v>
      </c>
      <c r="BK3653" s="116">
        <f>ROUND(I3653*H3653,2)</f>
        <v>1910</v>
      </c>
      <c r="BL3653" s="13" t="s">
        <v>112</v>
      </c>
      <c r="BM3653" s="115" t="s">
        <v>7755</v>
      </c>
    </row>
    <row r="3654" spans="2:65" s="1" customFormat="1" ht="11.25">
      <c r="B3654" s="25"/>
      <c r="D3654" s="117" t="s">
        <v>114</v>
      </c>
      <c r="F3654" s="118" t="s">
        <v>7754</v>
      </c>
      <c r="L3654" s="25"/>
      <c r="M3654" s="119"/>
      <c r="T3654" s="46"/>
      <c r="AT3654" s="13" t="s">
        <v>114</v>
      </c>
      <c r="AU3654" s="13" t="s">
        <v>66</v>
      </c>
    </row>
    <row r="3655" spans="2:65" s="1" customFormat="1" ht="21.75" customHeight="1">
      <c r="B3655" s="104"/>
      <c r="C3655" s="105" t="s">
        <v>4134</v>
      </c>
      <c r="D3655" s="105" t="s">
        <v>107</v>
      </c>
      <c r="E3655" s="106" t="s">
        <v>7756</v>
      </c>
      <c r="F3655" s="107" t="s">
        <v>7757</v>
      </c>
      <c r="G3655" s="108" t="s">
        <v>110</v>
      </c>
      <c r="H3655" s="109">
        <v>1</v>
      </c>
      <c r="I3655" s="110">
        <v>7170</v>
      </c>
      <c r="J3655" s="110">
        <f>ROUND(I3655*H3655,2)</f>
        <v>7170</v>
      </c>
      <c r="K3655" s="107" t="s">
        <v>111</v>
      </c>
      <c r="L3655" s="25"/>
      <c r="M3655" s="111" t="s">
        <v>3</v>
      </c>
      <c r="N3655" s="112" t="s">
        <v>37</v>
      </c>
      <c r="O3655" s="113">
        <v>0</v>
      </c>
      <c r="P3655" s="113">
        <f>O3655*H3655</f>
        <v>0</v>
      </c>
      <c r="Q3655" s="113">
        <v>0</v>
      </c>
      <c r="R3655" s="113">
        <f>Q3655*H3655</f>
        <v>0</v>
      </c>
      <c r="S3655" s="113">
        <v>0</v>
      </c>
      <c r="T3655" s="114">
        <f>S3655*H3655</f>
        <v>0</v>
      </c>
      <c r="AR3655" s="115" t="s">
        <v>112</v>
      </c>
      <c r="AT3655" s="115" t="s">
        <v>107</v>
      </c>
      <c r="AU3655" s="115" t="s">
        <v>66</v>
      </c>
      <c r="AY3655" s="13" t="s">
        <v>113</v>
      </c>
      <c r="BE3655" s="116">
        <f>IF(N3655="základní",J3655,0)</f>
        <v>7170</v>
      </c>
      <c r="BF3655" s="116">
        <f>IF(N3655="snížená",J3655,0)</f>
        <v>0</v>
      </c>
      <c r="BG3655" s="116">
        <f>IF(N3655="zákl. přenesená",J3655,0)</f>
        <v>0</v>
      </c>
      <c r="BH3655" s="116">
        <f>IF(N3655="sníž. přenesená",J3655,0)</f>
        <v>0</v>
      </c>
      <c r="BI3655" s="116">
        <f>IF(N3655="nulová",J3655,0)</f>
        <v>0</v>
      </c>
      <c r="BJ3655" s="13" t="s">
        <v>74</v>
      </c>
      <c r="BK3655" s="116">
        <f>ROUND(I3655*H3655,2)</f>
        <v>7170</v>
      </c>
      <c r="BL3655" s="13" t="s">
        <v>112</v>
      </c>
      <c r="BM3655" s="115" t="s">
        <v>7758</v>
      </c>
    </row>
    <row r="3656" spans="2:65" s="1" customFormat="1" ht="11.25">
      <c r="B3656" s="25"/>
      <c r="D3656" s="117" t="s">
        <v>114</v>
      </c>
      <c r="F3656" s="118" t="s">
        <v>7757</v>
      </c>
      <c r="L3656" s="25"/>
      <c r="M3656" s="119"/>
      <c r="T3656" s="46"/>
      <c r="AT3656" s="13" t="s">
        <v>114</v>
      </c>
      <c r="AU3656" s="13" t="s">
        <v>66</v>
      </c>
    </row>
    <row r="3657" spans="2:65" s="1" customFormat="1" ht="16.5" customHeight="1">
      <c r="B3657" s="104"/>
      <c r="C3657" s="105" t="s">
        <v>7759</v>
      </c>
      <c r="D3657" s="105" t="s">
        <v>107</v>
      </c>
      <c r="E3657" s="106" t="s">
        <v>7760</v>
      </c>
      <c r="F3657" s="107" t="s">
        <v>7761</v>
      </c>
      <c r="G3657" s="108" t="s">
        <v>110</v>
      </c>
      <c r="H3657" s="109">
        <v>1</v>
      </c>
      <c r="I3657" s="110">
        <v>3030</v>
      </c>
      <c r="J3657" s="110">
        <f>ROUND(I3657*H3657,2)</f>
        <v>3030</v>
      </c>
      <c r="K3657" s="107" t="s">
        <v>111</v>
      </c>
      <c r="L3657" s="25"/>
      <c r="M3657" s="111" t="s">
        <v>3</v>
      </c>
      <c r="N3657" s="112" t="s">
        <v>37</v>
      </c>
      <c r="O3657" s="113">
        <v>0</v>
      </c>
      <c r="P3657" s="113">
        <f>O3657*H3657</f>
        <v>0</v>
      </c>
      <c r="Q3657" s="113">
        <v>0</v>
      </c>
      <c r="R3657" s="113">
        <f>Q3657*H3657</f>
        <v>0</v>
      </c>
      <c r="S3657" s="113">
        <v>0</v>
      </c>
      <c r="T3657" s="114">
        <f>S3657*H3657</f>
        <v>0</v>
      </c>
      <c r="AR3657" s="115" t="s">
        <v>112</v>
      </c>
      <c r="AT3657" s="115" t="s">
        <v>107</v>
      </c>
      <c r="AU3657" s="115" t="s">
        <v>66</v>
      </c>
      <c r="AY3657" s="13" t="s">
        <v>113</v>
      </c>
      <c r="BE3657" s="116">
        <f>IF(N3657="základní",J3657,0)</f>
        <v>3030</v>
      </c>
      <c r="BF3657" s="116">
        <f>IF(N3657="snížená",J3657,0)</f>
        <v>0</v>
      </c>
      <c r="BG3657" s="116">
        <f>IF(N3657="zákl. přenesená",J3657,0)</f>
        <v>0</v>
      </c>
      <c r="BH3657" s="116">
        <f>IF(N3657="sníž. přenesená",J3657,0)</f>
        <v>0</v>
      </c>
      <c r="BI3657" s="116">
        <f>IF(N3657="nulová",J3657,0)</f>
        <v>0</v>
      </c>
      <c r="BJ3657" s="13" t="s">
        <v>74</v>
      </c>
      <c r="BK3657" s="116">
        <f>ROUND(I3657*H3657,2)</f>
        <v>3030</v>
      </c>
      <c r="BL3657" s="13" t="s">
        <v>112</v>
      </c>
      <c r="BM3657" s="115" t="s">
        <v>7762</v>
      </c>
    </row>
    <row r="3658" spans="2:65" s="1" customFormat="1" ht="11.25">
      <c r="B3658" s="25"/>
      <c r="D3658" s="117" t="s">
        <v>114</v>
      </c>
      <c r="F3658" s="118" t="s">
        <v>7761</v>
      </c>
      <c r="L3658" s="25"/>
      <c r="M3658" s="119"/>
      <c r="T3658" s="46"/>
      <c r="AT3658" s="13" t="s">
        <v>114</v>
      </c>
      <c r="AU3658" s="13" t="s">
        <v>66</v>
      </c>
    </row>
    <row r="3659" spans="2:65" s="1" customFormat="1" ht="16.5" customHeight="1">
      <c r="B3659" s="104"/>
      <c r="C3659" s="105" t="s">
        <v>4139</v>
      </c>
      <c r="D3659" s="105" t="s">
        <v>107</v>
      </c>
      <c r="E3659" s="106" t="s">
        <v>7763</v>
      </c>
      <c r="F3659" s="107" t="s">
        <v>7764</v>
      </c>
      <c r="G3659" s="108" t="s">
        <v>110</v>
      </c>
      <c r="H3659" s="109">
        <v>1</v>
      </c>
      <c r="I3659" s="110">
        <v>6070</v>
      </c>
      <c r="J3659" s="110">
        <f>ROUND(I3659*H3659,2)</f>
        <v>6070</v>
      </c>
      <c r="K3659" s="107" t="s">
        <v>111</v>
      </c>
      <c r="L3659" s="25"/>
      <c r="M3659" s="111" t="s">
        <v>3</v>
      </c>
      <c r="N3659" s="112" t="s">
        <v>37</v>
      </c>
      <c r="O3659" s="113">
        <v>0</v>
      </c>
      <c r="P3659" s="113">
        <f>O3659*H3659</f>
        <v>0</v>
      </c>
      <c r="Q3659" s="113">
        <v>0</v>
      </c>
      <c r="R3659" s="113">
        <f>Q3659*H3659</f>
        <v>0</v>
      </c>
      <c r="S3659" s="113">
        <v>0</v>
      </c>
      <c r="T3659" s="114">
        <f>S3659*H3659</f>
        <v>0</v>
      </c>
      <c r="AR3659" s="115" t="s">
        <v>112</v>
      </c>
      <c r="AT3659" s="115" t="s">
        <v>107</v>
      </c>
      <c r="AU3659" s="115" t="s">
        <v>66</v>
      </c>
      <c r="AY3659" s="13" t="s">
        <v>113</v>
      </c>
      <c r="BE3659" s="116">
        <f>IF(N3659="základní",J3659,0)</f>
        <v>6070</v>
      </c>
      <c r="BF3659" s="116">
        <f>IF(N3659="snížená",J3659,0)</f>
        <v>0</v>
      </c>
      <c r="BG3659" s="116">
        <f>IF(N3659="zákl. přenesená",J3659,0)</f>
        <v>0</v>
      </c>
      <c r="BH3659" s="116">
        <f>IF(N3659="sníž. přenesená",J3659,0)</f>
        <v>0</v>
      </c>
      <c r="BI3659" s="116">
        <f>IF(N3659="nulová",J3659,0)</f>
        <v>0</v>
      </c>
      <c r="BJ3659" s="13" t="s">
        <v>74</v>
      </c>
      <c r="BK3659" s="116">
        <f>ROUND(I3659*H3659,2)</f>
        <v>6070</v>
      </c>
      <c r="BL3659" s="13" t="s">
        <v>112</v>
      </c>
      <c r="BM3659" s="115" t="s">
        <v>7765</v>
      </c>
    </row>
    <row r="3660" spans="2:65" s="1" customFormat="1" ht="11.25">
      <c r="B3660" s="25"/>
      <c r="D3660" s="117" t="s">
        <v>114</v>
      </c>
      <c r="F3660" s="118" t="s">
        <v>7764</v>
      </c>
      <c r="L3660" s="25"/>
      <c r="M3660" s="119"/>
      <c r="T3660" s="46"/>
      <c r="AT3660" s="13" t="s">
        <v>114</v>
      </c>
      <c r="AU3660" s="13" t="s">
        <v>66</v>
      </c>
    </row>
    <row r="3661" spans="2:65" s="1" customFormat="1" ht="16.5" customHeight="1">
      <c r="B3661" s="104"/>
      <c r="C3661" s="105" t="s">
        <v>7766</v>
      </c>
      <c r="D3661" s="105" t="s">
        <v>107</v>
      </c>
      <c r="E3661" s="106" t="s">
        <v>7767</v>
      </c>
      <c r="F3661" s="107" t="s">
        <v>7768</v>
      </c>
      <c r="G3661" s="108" t="s">
        <v>110</v>
      </c>
      <c r="H3661" s="109">
        <v>1</v>
      </c>
      <c r="I3661" s="110">
        <v>5400</v>
      </c>
      <c r="J3661" s="110">
        <f>ROUND(I3661*H3661,2)</f>
        <v>5400</v>
      </c>
      <c r="K3661" s="107" t="s">
        <v>111</v>
      </c>
      <c r="L3661" s="25"/>
      <c r="M3661" s="111" t="s">
        <v>3</v>
      </c>
      <c r="N3661" s="112" t="s">
        <v>37</v>
      </c>
      <c r="O3661" s="113">
        <v>0</v>
      </c>
      <c r="P3661" s="113">
        <f>O3661*H3661</f>
        <v>0</v>
      </c>
      <c r="Q3661" s="113">
        <v>0</v>
      </c>
      <c r="R3661" s="113">
        <f>Q3661*H3661</f>
        <v>0</v>
      </c>
      <c r="S3661" s="113">
        <v>0</v>
      </c>
      <c r="T3661" s="114">
        <f>S3661*H3661</f>
        <v>0</v>
      </c>
      <c r="AR3661" s="115" t="s">
        <v>112</v>
      </c>
      <c r="AT3661" s="115" t="s">
        <v>107</v>
      </c>
      <c r="AU3661" s="115" t="s">
        <v>66</v>
      </c>
      <c r="AY3661" s="13" t="s">
        <v>113</v>
      </c>
      <c r="BE3661" s="116">
        <f>IF(N3661="základní",J3661,0)</f>
        <v>5400</v>
      </c>
      <c r="BF3661" s="116">
        <f>IF(N3661="snížená",J3661,0)</f>
        <v>0</v>
      </c>
      <c r="BG3661" s="116">
        <f>IF(N3661="zákl. přenesená",J3661,0)</f>
        <v>0</v>
      </c>
      <c r="BH3661" s="116">
        <f>IF(N3661="sníž. přenesená",J3661,0)</f>
        <v>0</v>
      </c>
      <c r="BI3661" s="116">
        <f>IF(N3661="nulová",J3661,0)</f>
        <v>0</v>
      </c>
      <c r="BJ3661" s="13" t="s">
        <v>74</v>
      </c>
      <c r="BK3661" s="116">
        <f>ROUND(I3661*H3661,2)</f>
        <v>5400</v>
      </c>
      <c r="BL3661" s="13" t="s">
        <v>112</v>
      </c>
      <c r="BM3661" s="115" t="s">
        <v>7769</v>
      </c>
    </row>
    <row r="3662" spans="2:65" s="1" customFormat="1" ht="11.25">
      <c r="B3662" s="25"/>
      <c r="D3662" s="117" t="s">
        <v>114</v>
      </c>
      <c r="F3662" s="118" t="s">
        <v>7768</v>
      </c>
      <c r="L3662" s="25"/>
      <c r="M3662" s="119"/>
      <c r="T3662" s="46"/>
      <c r="AT3662" s="13" t="s">
        <v>114</v>
      </c>
      <c r="AU3662" s="13" t="s">
        <v>66</v>
      </c>
    </row>
    <row r="3663" spans="2:65" s="1" customFormat="1" ht="21.75" customHeight="1">
      <c r="B3663" s="104"/>
      <c r="C3663" s="105" t="s">
        <v>4143</v>
      </c>
      <c r="D3663" s="105" t="s">
        <v>107</v>
      </c>
      <c r="E3663" s="106" t="s">
        <v>7770</v>
      </c>
      <c r="F3663" s="107" t="s">
        <v>7771</v>
      </c>
      <c r="G3663" s="108" t="s">
        <v>110</v>
      </c>
      <c r="H3663" s="109">
        <v>1</v>
      </c>
      <c r="I3663" s="110">
        <v>4350</v>
      </c>
      <c r="J3663" s="110">
        <f>ROUND(I3663*H3663,2)</f>
        <v>4350</v>
      </c>
      <c r="K3663" s="107" t="s">
        <v>111</v>
      </c>
      <c r="L3663" s="25"/>
      <c r="M3663" s="111" t="s">
        <v>3</v>
      </c>
      <c r="N3663" s="112" t="s">
        <v>37</v>
      </c>
      <c r="O3663" s="113">
        <v>0</v>
      </c>
      <c r="P3663" s="113">
        <f>O3663*H3663</f>
        <v>0</v>
      </c>
      <c r="Q3663" s="113">
        <v>0</v>
      </c>
      <c r="R3663" s="113">
        <f>Q3663*H3663</f>
        <v>0</v>
      </c>
      <c r="S3663" s="113">
        <v>0</v>
      </c>
      <c r="T3663" s="114">
        <f>S3663*H3663</f>
        <v>0</v>
      </c>
      <c r="AR3663" s="115" t="s">
        <v>112</v>
      </c>
      <c r="AT3663" s="115" t="s">
        <v>107</v>
      </c>
      <c r="AU3663" s="115" t="s">
        <v>66</v>
      </c>
      <c r="AY3663" s="13" t="s">
        <v>113</v>
      </c>
      <c r="BE3663" s="116">
        <f>IF(N3663="základní",J3663,0)</f>
        <v>4350</v>
      </c>
      <c r="BF3663" s="116">
        <f>IF(N3663="snížená",J3663,0)</f>
        <v>0</v>
      </c>
      <c r="BG3663" s="116">
        <f>IF(N3663="zákl. přenesená",J3663,0)</f>
        <v>0</v>
      </c>
      <c r="BH3663" s="116">
        <f>IF(N3663="sníž. přenesená",J3663,0)</f>
        <v>0</v>
      </c>
      <c r="BI3663" s="116">
        <f>IF(N3663="nulová",J3663,0)</f>
        <v>0</v>
      </c>
      <c r="BJ3663" s="13" t="s">
        <v>74</v>
      </c>
      <c r="BK3663" s="116">
        <f>ROUND(I3663*H3663,2)</f>
        <v>4350</v>
      </c>
      <c r="BL3663" s="13" t="s">
        <v>112</v>
      </c>
      <c r="BM3663" s="115" t="s">
        <v>7772</v>
      </c>
    </row>
    <row r="3664" spans="2:65" s="1" customFormat="1" ht="11.25">
      <c r="B3664" s="25"/>
      <c r="D3664" s="117" t="s">
        <v>114</v>
      </c>
      <c r="F3664" s="118" t="s">
        <v>7771</v>
      </c>
      <c r="L3664" s="25"/>
      <c r="M3664" s="119"/>
      <c r="T3664" s="46"/>
      <c r="AT3664" s="13" t="s">
        <v>114</v>
      </c>
      <c r="AU3664" s="13" t="s">
        <v>66</v>
      </c>
    </row>
    <row r="3665" spans="2:65" s="1" customFormat="1" ht="16.5" customHeight="1">
      <c r="B3665" s="104"/>
      <c r="C3665" s="105" t="s">
        <v>7773</v>
      </c>
      <c r="D3665" s="105" t="s">
        <v>107</v>
      </c>
      <c r="E3665" s="106" t="s">
        <v>7774</v>
      </c>
      <c r="F3665" s="107" t="s">
        <v>7775</v>
      </c>
      <c r="G3665" s="108" t="s">
        <v>110</v>
      </c>
      <c r="H3665" s="109">
        <v>1</v>
      </c>
      <c r="I3665" s="110">
        <v>1770</v>
      </c>
      <c r="J3665" s="110">
        <f>ROUND(I3665*H3665,2)</f>
        <v>1770</v>
      </c>
      <c r="K3665" s="107" t="s">
        <v>111</v>
      </c>
      <c r="L3665" s="25"/>
      <c r="M3665" s="111" t="s">
        <v>3</v>
      </c>
      <c r="N3665" s="112" t="s">
        <v>37</v>
      </c>
      <c r="O3665" s="113">
        <v>0</v>
      </c>
      <c r="P3665" s="113">
        <f>O3665*H3665</f>
        <v>0</v>
      </c>
      <c r="Q3665" s="113">
        <v>0</v>
      </c>
      <c r="R3665" s="113">
        <f>Q3665*H3665</f>
        <v>0</v>
      </c>
      <c r="S3665" s="113">
        <v>0</v>
      </c>
      <c r="T3665" s="114">
        <f>S3665*H3665</f>
        <v>0</v>
      </c>
      <c r="AR3665" s="115" t="s">
        <v>112</v>
      </c>
      <c r="AT3665" s="115" t="s">
        <v>107</v>
      </c>
      <c r="AU3665" s="115" t="s">
        <v>66</v>
      </c>
      <c r="AY3665" s="13" t="s">
        <v>113</v>
      </c>
      <c r="BE3665" s="116">
        <f>IF(N3665="základní",J3665,0)</f>
        <v>1770</v>
      </c>
      <c r="BF3665" s="116">
        <f>IF(N3665="snížená",J3665,0)</f>
        <v>0</v>
      </c>
      <c r="BG3665" s="116">
        <f>IF(N3665="zákl. přenesená",J3665,0)</f>
        <v>0</v>
      </c>
      <c r="BH3665" s="116">
        <f>IF(N3665="sníž. přenesená",J3665,0)</f>
        <v>0</v>
      </c>
      <c r="BI3665" s="116">
        <f>IF(N3665="nulová",J3665,0)</f>
        <v>0</v>
      </c>
      <c r="BJ3665" s="13" t="s">
        <v>74</v>
      </c>
      <c r="BK3665" s="116">
        <f>ROUND(I3665*H3665,2)</f>
        <v>1770</v>
      </c>
      <c r="BL3665" s="13" t="s">
        <v>112</v>
      </c>
      <c r="BM3665" s="115" t="s">
        <v>7776</v>
      </c>
    </row>
    <row r="3666" spans="2:65" s="1" customFormat="1" ht="11.25">
      <c r="B3666" s="25"/>
      <c r="D3666" s="117" t="s">
        <v>114</v>
      </c>
      <c r="F3666" s="118" t="s">
        <v>7775</v>
      </c>
      <c r="L3666" s="25"/>
      <c r="M3666" s="119"/>
      <c r="T3666" s="46"/>
      <c r="AT3666" s="13" t="s">
        <v>114</v>
      </c>
      <c r="AU3666" s="13" t="s">
        <v>66</v>
      </c>
    </row>
    <row r="3667" spans="2:65" s="1" customFormat="1" ht="16.5" customHeight="1">
      <c r="B3667" s="104"/>
      <c r="C3667" s="105" t="s">
        <v>4148</v>
      </c>
      <c r="D3667" s="105" t="s">
        <v>107</v>
      </c>
      <c r="E3667" s="106" t="s">
        <v>7777</v>
      </c>
      <c r="F3667" s="107" t="s">
        <v>7778</v>
      </c>
      <c r="G3667" s="108" t="s">
        <v>110</v>
      </c>
      <c r="H3667" s="109">
        <v>1</v>
      </c>
      <c r="I3667" s="110">
        <v>3550</v>
      </c>
      <c r="J3667" s="110">
        <f>ROUND(I3667*H3667,2)</f>
        <v>3550</v>
      </c>
      <c r="K3667" s="107" t="s">
        <v>111</v>
      </c>
      <c r="L3667" s="25"/>
      <c r="M3667" s="111" t="s">
        <v>3</v>
      </c>
      <c r="N3667" s="112" t="s">
        <v>37</v>
      </c>
      <c r="O3667" s="113">
        <v>0</v>
      </c>
      <c r="P3667" s="113">
        <f>O3667*H3667</f>
        <v>0</v>
      </c>
      <c r="Q3667" s="113">
        <v>0</v>
      </c>
      <c r="R3667" s="113">
        <f>Q3667*H3667</f>
        <v>0</v>
      </c>
      <c r="S3667" s="113">
        <v>0</v>
      </c>
      <c r="T3667" s="114">
        <f>S3667*H3667</f>
        <v>0</v>
      </c>
      <c r="AR3667" s="115" t="s">
        <v>112</v>
      </c>
      <c r="AT3667" s="115" t="s">
        <v>107</v>
      </c>
      <c r="AU3667" s="115" t="s">
        <v>66</v>
      </c>
      <c r="AY3667" s="13" t="s">
        <v>113</v>
      </c>
      <c r="BE3667" s="116">
        <f>IF(N3667="základní",J3667,0)</f>
        <v>3550</v>
      </c>
      <c r="BF3667" s="116">
        <f>IF(N3667="snížená",J3667,0)</f>
        <v>0</v>
      </c>
      <c r="BG3667" s="116">
        <f>IF(N3667="zákl. přenesená",J3667,0)</f>
        <v>0</v>
      </c>
      <c r="BH3667" s="116">
        <f>IF(N3667="sníž. přenesená",J3667,0)</f>
        <v>0</v>
      </c>
      <c r="BI3667" s="116">
        <f>IF(N3667="nulová",J3667,0)</f>
        <v>0</v>
      </c>
      <c r="BJ3667" s="13" t="s">
        <v>74</v>
      </c>
      <c r="BK3667" s="116">
        <f>ROUND(I3667*H3667,2)</f>
        <v>3550</v>
      </c>
      <c r="BL3667" s="13" t="s">
        <v>112</v>
      </c>
      <c r="BM3667" s="115" t="s">
        <v>7779</v>
      </c>
    </row>
    <row r="3668" spans="2:65" s="1" customFormat="1" ht="11.25">
      <c r="B3668" s="25"/>
      <c r="D3668" s="117" t="s">
        <v>114</v>
      </c>
      <c r="F3668" s="118" t="s">
        <v>7778</v>
      </c>
      <c r="L3668" s="25"/>
      <c r="M3668" s="119"/>
      <c r="T3668" s="46"/>
      <c r="AT3668" s="13" t="s">
        <v>114</v>
      </c>
      <c r="AU3668" s="13" t="s">
        <v>66</v>
      </c>
    </row>
    <row r="3669" spans="2:65" s="1" customFormat="1" ht="16.5" customHeight="1">
      <c r="B3669" s="104"/>
      <c r="C3669" s="105" t="s">
        <v>7780</v>
      </c>
      <c r="D3669" s="105" t="s">
        <v>107</v>
      </c>
      <c r="E3669" s="106" t="s">
        <v>7781</v>
      </c>
      <c r="F3669" s="107" t="s">
        <v>7782</v>
      </c>
      <c r="G3669" s="108" t="s">
        <v>110</v>
      </c>
      <c r="H3669" s="109">
        <v>1</v>
      </c>
      <c r="I3669" s="110">
        <v>3160</v>
      </c>
      <c r="J3669" s="110">
        <f>ROUND(I3669*H3669,2)</f>
        <v>3160</v>
      </c>
      <c r="K3669" s="107" t="s">
        <v>111</v>
      </c>
      <c r="L3669" s="25"/>
      <c r="M3669" s="111" t="s">
        <v>3</v>
      </c>
      <c r="N3669" s="112" t="s">
        <v>37</v>
      </c>
      <c r="O3669" s="113">
        <v>0</v>
      </c>
      <c r="P3669" s="113">
        <f>O3669*H3669</f>
        <v>0</v>
      </c>
      <c r="Q3669" s="113">
        <v>0</v>
      </c>
      <c r="R3669" s="113">
        <f>Q3669*H3669</f>
        <v>0</v>
      </c>
      <c r="S3669" s="113">
        <v>0</v>
      </c>
      <c r="T3669" s="114">
        <f>S3669*H3669</f>
        <v>0</v>
      </c>
      <c r="AR3669" s="115" t="s">
        <v>112</v>
      </c>
      <c r="AT3669" s="115" t="s">
        <v>107</v>
      </c>
      <c r="AU3669" s="115" t="s">
        <v>66</v>
      </c>
      <c r="AY3669" s="13" t="s">
        <v>113</v>
      </c>
      <c r="BE3669" s="116">
        <f>IF(N3669="základní",J3669,0)</f>
        <v>3160</v>
      </c>
      <c r="BF3669" s="116">
        <f>IF(N3669="snížená",J3669,0)</f>
        <v>0</v>
      </c>
      <c r="BG3669" s="116">
        <f>IF(N3669="zákl. přenesená",J3669,0)</f>
        <v>0</v>
      </c>
      <c r="BH3669" s="116">
        <f>IF(N3669="sníž. přenesená",J3669,0)</f>
        <v>0</v>
      </c>
      <c r="BI3669" s="116">
        <f>IF(N3669="nulová",J3669,0)</f>
        <v>0</v>
      </c>
      <c r="BJ3669" s="13" t="s">
        <v>74</v>
      </c>
      <c r="BK3669" s="116">
        <f>ROUND(I3669*H3669,2)</f>
        <v>3160</v>
      </c>
      <c r="BL3669" s="13" t="s">
        <v>112</v>
      </c>
      <c r="BM3669" s="115" t="s">
        <v>7783</v>
      </c>
    </row>
    <row r="3670" spans="2:65" s="1" customFormat="1" ht="11.25">
      <c r="B3670" s="25"/>
      <c r="D3670" s="117" t="s">
        <v>114</v>
      </c>
      <c r="F3670" s="118" t="s">
        <v>7782</v>
      </c>
      <c r="L3670" s="25"/>
      <c r="M3670" s="119"/>
      <c r="T3670" s="46"/>
      <c r="AT3670" s="13" t="s">
        <v>114</v>
      </c>
      <c r="AU3670" s="13" t="s">
        <v>66</v>
      </c>
    </row>
    <row r="3671" spans="2:65" s="1" customFormat="1" ht="16.5" customHeight="1">
      <c r="B3671" s="104"/>
      <c r="C3671" s="105" t="s">
        <v>4152</v>
      </c>
      <c r="D3671" s="105" t="s">
        <v>107</v>
      </c>
      <c r="E3671" s="106" t="s">
        <v>7784</v>
      </c>
      <c r="F3671" s="107" t="s">
        <v>7785</v>
      </c>
      <c r="G3671" s="108" t="s">
        <v>110</v>
      </c>
      <c r="H3671" s="109">
        <v>1</v>
      </c>
      <c r="I3671" s="110">
        <v>231</v>
      </c>
      <c r="J3671" s="110">
        <f>ROUND(I3671*H3671,2)</f>
        <v>231</v>
      </c>
      <c r="K3671" s="107" t="s">
        <v>111</v>
      </c>
      <c r="L3671" s="25"/>
      <c r="M3671" s="111" t="s">
        <v>3</v>
      </c>
      <c r="N3671" s="112" t="s">
        <v>37</v>
      </c>
      <c r="O3671" s="113">
        <v>0</v>
      </c>
      <c r="P3671" s="113">
        <f>O3671*H3671</f>
        <v>0</v>
      </c>
      <c r="Q3671" s="113">
        <v>0</v>
      </c>
      <c r="R3671" s="113">
        <f>Q3671*H3671</f>
        <v>0</v>
      </c>
      <c r="S3671" s="113">
        <v>0</v>
      </c>
      <c r="T3671" s="114">
        <f>S3671*H3671</f>
        <v>0</v>
      </c>
      <c r="AR3671" s="115" t="s">
        <v>112</v>
      </c>
      <c r="AT3671" s="115" t="s">
        <v>107</v>
      </c>
      <c r="AU3671" s="115" t="s">
        <v>66</v>
      </c>
      <c r="AY3671" s="13" t="s">
        <v>113</v>
      </c>
      <c r="BE3671" s="116">
        <f>IF(N3671="základní",J3671,0)</f>
        <v>231</v>
      </c>
      <c r="BF3671" s="116">
        <f>IF(N3671="snížená",J3671,0)</f>
        <v>0</v>
      </c>
      <c r="BG3671" s="116">
        <f>IF(N3671="zákl. přenesená",J3671,0)</f>
        <v>0</v>
      </c>
      <c r="BH3671" s="116">
        <f>IF(N3671="sníž. přenesená",J3671,0)</f>
        <v>0</v>
      </c>
      <c r="BI3671" s="116">
        <f>IF(N3671="nulová",J3671,0)</f>
        <v>0</v>
      </c>
      <c r="BJ3671" s="13" t="s">
        <v>74</v>
      </c>
      <c r="BK3671" s="116">
        <f>ROUND(I3671*H3671,2)</f>
        <v>231</v>
      </c>
      <c r="BL3671" s="13" t="s">
        <v>112</v>
      </c>
      <c r="BM3671" s="115" t="s">
        <v>7786</v>
      </c>
    </row>
    <row r="3672" spans="2:65" s="1" customFormat="1" ht="11.25">
      <c r="B3672" s="25"/>
      <c r="D3672" s="117" t="s">
        <v>114</v>
      </c>
      <c r="F3672" s="118" t="s">
        <v>7785</v>
      </c>
      <c r="L3672" s="25"/>
      <c r="M3672" s="119"/>
      <c r="T3672" s="46"/>
      <c r="AT3672" s="13" t="s">
        <v>114</v>
      </c>
      <c r="AU3672" s="13" t="s">
        <v>66</v>
      </c>
    </row>
    <row r="3673" spans="2:65" s="1" customFormat="1" ht="16.5" customHeight="1">
      <c r="B3673" s="104"/>
      <c r="C3673" s="105" t="s">
        <v>7787</v>
      </c>
      <c r="D3673" s="105" t="s">
        <v>107</v>
      </c>
      <c r="E3673" s="106" t="s">
        <v>7788</v>
      </c>
      <c r="F3673" s="107" t="s">
        <v>7789</v>
      </c>
      <c r="G3673" s="108" t="s">
        <v>110</v>
      </c>
      <c r="H3673" s="109">
        <v>1</v>
      </c>
      <c r="I3673" s="110">
        <v>380</v>
      </c>
      <c r="J3673" s="110">
        <f>ROUND(I3673*H3673,2)</f>
        <v>380</v>
      </c>
      <c r="K3673" s="107" t="s">
        <v>111</v>
      </c>
      <c r="L3673" s="25"/>
      <c r="M3673" s="111" t="s">
        <v>3</v>
      </c>
      <c r="N3673" s="112" t="s">
        <v>37</v>
      </c>
      <c r="O3673" s="113">
        <v>0</v>
      </c>
      <c r="P3673" s="113">
        <f>O3673*H3673</f>
        <v>0</v>
      </c>
      <c r="Q3673" s="113">
        <v>0</v>
      </c>
      <c r="R3673" s="113">
        <f>Q3673*H3673</f>
        <v>0</v>
      </c>
      <c r="S3673" s="113">
        <v>0</v>
      </c>
      <c r="T3673" s="114">
        <f>S3673*H3673</f>
        <v>0</v>
      </c>
      <c r="AR3673" s="115" t="s">
        <v>112</v>
      </c>
      <c r="AT3673" s="115" t="s">
        <v>107</v>
      </c>
      <c r="AU3673" s="115" t="s">
        <v>66</v>
      </c>
      <c r="AY3673" s="13" t="s">
        <v>113</v>
      </c>
      <c r="BE3673" s="116">
        <f>IF(N3673="základní",J3673,0)</f>
        <v>380</v>
      </c>
      <c r="BF3673" s="116">
        <f>IF(N3673="snížená",J3673,0)</f>
        <v>0</v>
      </c>
      <c r="BG3673" s="116">
        <f>IF(N3673="zákl. přenesená",J3673,0)</f>
        <v>0</v>
      </c>
      <c r="BH3673" s="116">
        <f>IF(N3673="sníž. přenesená",J3673,0)</f>
        <v>0</v>
      </c>
      <c r="BI3673" s="116">
        <f>IF(N3673="nulová",J3673,0)</f>
        <v>0</v>
      </c>
      <c r="BJ3673" s="13" t="s">
        <v>74</v>
      </c>
      <c r="BK3673" s="116">
        <f>ROUND(I3673*H3673,2)</f>
        <v>380</v>
      </c>
      <c r="BL3673" s="13" t="s">
        <v>112</v>
      </c>
      <c r="BM3673" s="115" t="s">
        <v>7790</v>
      </c>
    </row>
    <row r="3674" spans="2:65" s="1" customFormat="1" ht="11.25">
      <c r="B3674" s="25"/>
      <c r="D3674" s="117" t="s">
        <v>114</v>
      </c>
      <c r="F3674" s="118" t="s">
        <v>7789</v>
      </c>
      <c r="L3674" s="25"/>
      <c r="M3674" s="119"/>
      <c r="T3674" s="46"/>
      <c r="AT3674" s="13" t="s">
        <v>114</v>
      </c>
      <c r="AU3674" s="13" t="s">
        <v>66</v>
      </c>
    </row>
    <row r="3675" spans="2:65" s="1" customFormat="1" ht="16.5" customHeight="1">
      <c r="B3675" s="104"/>
      <c r="C3675" s="105" t="s">
        <v>4157</v>
      </c>
      <c r="D3675" s="105" t="s">
        <v>107</v>
      </c>
      <c r="E3675" s="106" t="s">
        <v>7791</v>
      </c>
      <c r="F3675" s="107" t="s">
        <v>7792</v>
      </c>
      <c r="G3675" s="108" t="s">
        <v>110</v>
      </c>
      <c r="H3675" s="109">
        <v>1</v>
      </c>
      <c r="I3675" s="110">
        <v>415</v>
      </c>
      <c r="J3675" s="110">
        <f>ROUND(I3675*H3675,2)</f>
        <v>415</v>
      </c>
      <c r="K3675" s="107" t="s">
        <v>111</v>
      </c>
      <c r="L3675" s="25"/>
      <c r="M3675" s="111" t="s">
        <v>3</v>
      </c>
      <c r="N3675" s="112" t="s">
        <v>37</v>
      </c>
      <c r="O3675" s="113">
        <v>0</v>
      </c>
      <c r="P3675" s="113">
        <f>O3675*H3675</f>
        <v>0</v>
      </c>
      <c r="Q3675" s="113">
        <v>0</v>
      </c>
      <c r="R3675" s="113">
        <f>Q3675*H3675</f>
        <v>0</v>
      </c>
      <c r="S3675" s="113">
        <v>0</v>
      </c>
      <c r="T3675" s="114">
        <f>S3675*H3675</f>
        <v>0</v>
      </c>
      <c r="AR3675" s="115" t="s">
        <v>112</v>
      </c>
      <c r="AT3675" s="115" t="s">
        <v>107</v>
      </c>
      <c r="AU3675" s="115" t="s">
        <v>66</v>
      </c>
      <c r="AY3675" s="13" t="s">
        <v>113</v>
      </c>
      <c r="BE3675" s="116">
        <f>IF(N3675="základní",J3675,0)</f>
        <v>415</v>
      </c>
      <c r="BF3675" s="116">
        <f>IF(N3675="snížená",J3675,0)</f>
        <v>0</v>
      </c>
      <c r="BG3675" s="116">
        <f>IF(N3675="zákl. přenesená",J3675,0)</f>
        <v>0</v>
      </c>
      <c r="BH3675" s="116">
        <f>IF(N3675="sníž. přenesená",J3675,0)</f>
        <v>0</v>
      </c>
      <c r="BI3675" s="116">
        <f>IF(N3675="nulová",J3675,0)</f>
        <v>0</v>
      </c>
      <c r="BJ3675" s="13" t="s">
        <v>74</v>
      </c>
      <c r="BK3675" s="116">
        <f>ROUND(I3675*H3675,2)</f>
        <v>415</v>
      </c>
      <c r="BL3675" s="13" t="s">
        <v>112</v>
      </c>
      <c r="BM3675" s="115" t="s">
        <v>7793</v>
      </c>
    </row>
    <row r="3676" spans="2:65" s="1" customFormat="1" ht="11.25">
      <c r="B3676" s="25"/>
      <c r="D3676" s="117" t="s">
        <v>114</v>
      </c>
      <c r="F3676" s="118" t="s">
        <v>7792</v>
      </c>
      <c r="L3676" s="25"/>
      <c r="M3676" s="119"/>
      <c r="T3676" s="46"/>
      <c r="AT3676" s="13" t="s">
        <v>114</v>
      </c>
      <c r="AU3676" s="13" t="s">
        <v>66</v>
      </c>
    </row>
    <row r="3677" spans="2:65" s="1" customFormat="1" ht="16.5" customHeight="1">
      <c r="B3677" s="104"/>
      <c r="C3677" s="105" t="s">
        <v>7794</v>
      </c>
      <c r="D3677" s="105" t="s">
        <v>107</v>
      </c>
      <c r="E3677" s="106" t="s">
        <v>7795</v>
      </c>
      <c r="F3677" s="107" t="s">
        <v>7796</v>
      </c>
      <c r="G3677" s="108" t="s">
        <v>110</v>
      </c>
      <c r="H3677" s="109">
        <v>1</v>
      </c>
      <c r="I3677" s="110">
        <v>545</v>
      </c>
      <c r="J3677" s="110">
        <f>ROUND(I3677*H3677,2)</f>
        <v>545</v>
      </c>
      <c r="K3677" s="107" t="s">
        <v>111</v>
      </c>
      <c r="L3677" s="25"/>
      <c r="M3677" s="111" t="s">
        <v>3</v>
      </c>
      <c r="N3677" s="112" t="s">
        <v>37</v>
      </c>
      <c r="O3677" s="113">
        <v>0</v>
      </c>
      <c r="P3677" s="113">
        <f>O3677*H3677</f>
        <v>0</v>
      </c>
      <c r="Q3677" s="113">
        <v>0</v>
      </c>
      <c r="R3677" s="113">
        <f>Q3677*H3677</f>
        <v>0</v>
      </c>
      <c r="S3677" s="113">
        <v>0</v>
      </c>
      <c r="T3677" s="114">
        <f>S3677*H3677</f>
        <v>0</v>
      </c>
      <c r="AR3677" s="115" t="s">
        <v>112</v>
      </c>
      <c r="AT3677" s="115" t="s">
        <v>107</v>
      </c>
      <c r="AU3677" s="115" t="s">
        <v>66</v>
      </c>
      <c r="AY3677" s="13" t="s">
        <v>113</v>
      </c>
      <c r="BE3677" s="116">
        <f>IF(N3677="základní",J3677,0)</f>
        <v>545</v>
      </c>
      <c r="BF3677" s="116">
        <f>IF(N3677="snížená",J3677,0)</f>
        <v>0</v>
      </c>
      <c r="BG3677" s="116">
        <f>IF(N3677="zákl. přenesená",J3677,0)</f>
        <v>0</v>
      </c>
      <c r="BH3677" s="116">
        <f>IF(N3677="sníž. přenesená",J3677,0)</f>
        <v>0</v>
      </c>
      <c r="BI3677" s="116">
        <f>IF(N3677="nulová",J3677,0)</f>
        <v>0</v>
      </c>
      <c r="BJ3677" s="13" t="s">
        <v>74</v>
      </c>
      <c r="BK3677" s="116">
        <f>ROUND(I3677*H3677,2)</f>
        <v>545</v>
      </c>
      <c r="BL3677" s="13" t="s">
        <v>112</v>
      </c>
      <c r="BM3677" s="115" t="s">
        <v>7797</v>
      </c>
    </row>
    <row r="3678" spans="2:65" s="1" customFormat="1" ht="11.25">
      <c r="B3678" s="25"/>
      <c r="D3678" s="117" t="s">
        <v>114</v>
      </c>
      <c r="F3678" s="118" t="s">
        <v>7796</v>
      </c>
      <c r="L3678" s="25"/>
      <c r="M3678" s="119"/>
      <c r="T3678" s="46"/>
      <c r="AT3678" s="13" t="s">
        <v>114</v>
      </c>
      <c r="AU3678" s="13" t="s">
        <v>66</v>
      </c>
    </row>
    <row r="3679" spans="2:65" s="1" customFormat="1" ht="16.5" customHeight="1">
      <c r="B3679" s="104"/>
      <c r="C3679" s="105" t="s">
        <v>4161</v>
      </c>
      <c r="D3679" s="105" t="s">
        <v>107</v>
      </c>
      <c r="E3679" s="106" t="s">
        <v>7798</v>
      </c>
      <c r="F3679" s="107" t="s">
        <v>7799</v>
      </c>
      <c r="G3679" s="108" t="s">
        <v>110</v>
      </c>
      <c r="H3679" s="109">
        <v>1</v>
      </c>
      <c r="I3679" s="110">
        <v>700</v>
      </c>
      <c r="J3679" s="110">
        <f>ROUND(I3679*H3679,2)</f>
        <v>700</v>
      </c>
      <c r="K3679" s="107" t="s">
        <v>111</v>
      </c>
      <c r="L3679" s="25"/>
      <c r="M3679" s="111" t="s">
        <v>3</v>
      </c>
      <c r="N3679" s="112" t="s">
        <v>37</v>
      </c>
      <c r="O3679" s="113">
        <v>0</v>
      </c>
      <c r="P3679" s="113">
        <f>O3679*H3679</f>
        <v>0</v>
      </c>
      <c r="Q3679" s="113">
        <v>0</v>
      </c>
      <c r="R3679" s="113">
        <f>Q3679*H3679</f>
        <v>0</v>
      </c>
      <c r="S3679" s="113">
        <v>0</v>
      </c>
      <c r="T3679" s="114">
        <f>S3679*H3679</f>
        <v>0</v>
      </c>
      <c r="AR3679" s="115" t="s">
        <v>112</v>
      </c>
      <c r="AT3679" s="115" t="s">
        <v>107</v>
      </c>
      <c r="AU3679" s="115" t="s">
        <v>66</v>
      </c>
      <c r="AY3679" s="13" t="s">
        <v>113</v>
      </c>
      <c r="BE3679" s="116">
        <f>IF(N3679="základní",J3679,0)</f>
        <v>700</v>
      </c>
      <c r="BF3679" s="116">
        <f>IF(N3679="snížená",J3679,0)</f>
        <v>0</v>
      </c>
      <c r="BG3679" s="116">
        <f>IF(N3679="zákl. přenesená",J3679,0)</f>
        <v>0</v>
      </c>
      <c r="BH3679" s="116">
        <f>IF(N3679="sníž. přenesená",J3679,0)</f>
        <v>0</v>
      </c>
      <c r="BI3679" s="116">
        <f>IF(N3679="nulová",J3679,0)</f>
        <v>0</v>
      </c>
      <c r="BJ3679" s="13" t="s">
        <v>74</v>
      </c>
      <c r="BK3679" s="116">
        <f>ROUND(I3679*H3679,2)</f>
        <v>700</v>
      </c>
      <c r="BL3679" s="13" t="s">
        <v>112</v>
      </c>
      <c r="BM3679" s="115" t="s">
        <v>7800</v>
      </c>
    </row>
    <row r="3680" spans="2:65" s="1" customFormat="1" ht="11.25">
      <c r="B3680" s="25"/>
      <c r="D3680" s="117" t="s">
        <v>114</v>
      </c>
      <c r="F3680" s="118" t="s">
        <v>7799</v>
      </c>
      <c r="L3680" s="25"/>
      <c r="M3680" s="119"/>
      <c r="T3680" s="46"/>
      <c r="AT3680" s="13" t="s">
        <v>114</v>
      </c>
      <c r="AU3680" s="13" t="s">
        <v>66</v>
      </c>
    </row>
    <row r="3681" spans="2:65" s="1" customFormat="1" ht="16.5" customHeight="1">
      <c r="B3681" s="104"/>
      <c r="C3681" s="105" t="s">
        <v>7801</v>
      </c>
      <c r="D3681" s="105" t="s">
        <v>107</v>
      </c>
      <c r="E3681" s="106" t="s">
        <v>7802</v>
      </c>
      <c r="F3681" s="107" t="s">
        <v>7803</v>
      </c>
      <c r="G3681" s="108" t="s">
        <v>110</v>
      </c>
      <c r="H3681" s="109">
        <v>1</v>
      </c>
      <c r="I3681" s="110">
        <v>867</v>
      </c>
      <c r="J3681" s="110">
        <f>ROUND(I3681*H3681,2)</f>
        <v>867</v>
      </c>
      <c r="K3681" s="107" t="s">
        <v>111</v>
      </c>
      <c r="L3681" s="25"/>
      <c r="M3681" s="111" t="s">
        <v>3</v>
      </c>
      <c r="N3681" s="112" t="s">
        <v>37</v>
      </c>
      <c r="O3681" s="113">
        <v>0</v>
      </c>
      <c r="P3681" s="113">
        <f>O3681*H3681</f>
        <v>0</v>
      </c>
      <c r="Q3681" s="113">
        <v>0</v>
      </c>
      <c r="R3681" s="113">
        <f>Q3681*H3681</f>
        <v>0</v>
      </c>
      <c r="S3681" s="113">
        <v>0</v>
      </c>
      <c r="T3681" s="114">
        <f>S3681*H3681</f>
        <v>0</v>
      </c>
      <c r="AR3681" s="115" t="s">
        <v>112</v>
      </c>
      <c r="AT3681" s="115" t="s">
        <v>107</v>
      </c>
      <c r="AU3681" s="115" t="s">
        <v>66</v>
      </c>
      <c r="AY3681" s="13" t="s">
        <v>113</v>
      </c>
      <c r="BE3681" s="116">
        <f>IF(N3681="základní",J3681,0)</f>
        <v>867</v>
      </c>
      <c r="BF3681" s="116">
        <f>IF(N3681="snížená",J3681,0)</f>
        <v>0</v>
      </c>
      <c r="BG3681" s="116">
        <f>IF(N3681="zákl. přenesená",J3681,0)</f>
        <v>0</v>
      </c>
      <c r="BH3681" s="116">
        <f>IF(N3681="sníž. přenesená",J3681,0)</f>
        <v>0</v>
      </c>
      <c r="BI3681" s="116">
        <f>IF(N3681="nulová",J3681,0)</f>
        <v>0</v>
      </c>
      <c r="BJ3681" s="13" t="s">
        <v>74</v>
      </c>
      <c r="BK3681" s="116">
        <f>ROUND(I3681*H3681,2)</f>
        <v>867</v>
      </c>
      <c r="BL3681" s="13" t="s">
        <v>112</v>
      </c>
      <c r="BM3681" s="115" t="s">
        <v>7804</v>
      </c>
    </row>
    <row r="3682" spans="2:65" s="1" customFormat="1" ht="11.25">
      <c r="B3682" s="25"/>
      <c r="D3682" s="117" t="s">
        <v>114</v>
      </c>
      <c r="F3682" s="118" t="s">
        <v>7803</v>
      </c>
      <c r="L3682" s="25"/>
      <c r="M3682" s="119"/>
      <c r="T3682" s="46"/>
      <c r="AT3682" s="13" t="s">
        <v>114</v>
      </c>
      <c r="AU3682" s="13" t="s">
        <v>66</v>
      </c>
    </row>
    <row r="3683" spans="2:65" s="1" customFormat="1" ht="16.5" customHeight="1">
      <c r="B3683" s="104"/>
      <c r="C3683" s="105" t="s">
        <v>4166</v>
      </c>
      <c r="D3683" s="105" t="s">
        <v>107</v>
      </c>
      <c r="E3683" s="106" t="s">
        <v>7805</v>
      </c>
      <c r="F3683" s="107" t="s">
        <v>7806</v>
      </c>
      <c r="G3683" s="108" t="s">
        <v>110</v>
      </c>
      <c r="H3683" s="109">
        <v>1</v>
      </c>
      <c r="I3683" s="110">
        <v>985</v>
      </c>
      <c r="J3683" s="110">
        <f>ROUND(I3683*H3683,2)</f>
        <v>985</v>
      </c>
      <c r="K3683" s="107" t="s">
        <v>111</v>
      </c>
      <c r="L3683" s="25"/>
      <c r="M3683" s="111" t="s">
        <v>3</v>
      </c>
      <c r="N3683" s="112" t="s">
        <v>37</v>
      </c>
      <c r="O3683" s="113">
        <v>0</v>
      </c>
      <c r="P3683" s="113">
        <f>O3683*H3683</f>
        <v>0</v>
      </c>
      <c r="Q3683" s="113">
        <v>0</v>
      </c>
      <c r="R3683" s="113">
        <f>Q3683*H3683</f>
        <v>0</v>
      </c>
      <c r="S3683" s="113">
        <v>0</v>
      </c>
      <c r="T3683" s="114">
        <f>S3683*H3683</f>
        <v>0</v>
      </c>
      <c r="AR3683" s="115" t="s">
        <v>112</v>
      </c>
      <c r="AT3683" s="115" t="s">
        <v>107</v>
      </c>
      <c r="AU3683" s="115" t="s">
        <v>66</v>
      </c>
      <c r="AY3683" s="13" t="s">
        <v>113</v>
      </c>
      <c r="BE3683" s="116">
        <f>IF(N3683="základní",J3683,0)</f>
        <v>985</v>
      </c>
      <c r="BF3683" s="116">
        <f>IF(N3683="snížená",J3683,0)</f>
        <v>0</v>
      </c>
      <c r="BG3683" s="116">
        <f>IF(N3683="zákl. přenesená",J3683,0)</f>
        <v>0</v>
      </c>
      <c r="BH3683" s="116">
        <f>IF(N3683="sníž. přenesená",J3683,0)</f>
        <v>0</v>
      </c>
      <c r="BI3683" s="116">
        <f>IF(N3683="nulová",J3683,0)</f>
        <v>0</v>
      </c>
      <c r="BJ3683" s="13" t="s">
        <v>74</v>
      </c>
      <c r="BK3683" s="116">
        <f>ROUND(I3683*H3683,2)</f>
        <v>985</v>
      </c>
      <c r="BL3683" s="13" t="s">
        <v>112</v>
      </c>
      <c r="BM3683" s="115" t="s">
        <v>7807</v>
      </c>
    </row>
    <row r="3684" spans="2:65" s="1" customFormat="1" ht="11.25">
      <c r="B3684" s="25"/>
      <c r="D3684" s="117" t="s">
        <v>114</v>
      </c>
      <c r="F3684" s="118" t="s">
        <v>7806</v>
      </c>
      <c r="L3684" s="25"/>
      <c r="M3684" s="119"/>
      <c r="T3684" s="46"/>
      <c r="AT3684" s="13" t="s">
        <v>114</v>
      </c>
      <c r="AU3684" s="13" t="s">
        <v>66</v>
      </c>
    </row>
    <row r="3685" spans="2:65" s="1" customFormat="1" ht="16.5" customHeight="1">
      <c r="B3685" s="104"/>
      <c r="C3685" s="105" t="s">
        <v>7808</v>
      </c>
      <c r="D3685" s="105" t="s">
        <v>107</v>
      </c>
      <c r="E3685" s="106" t="s">
        <v>7809</v>
      </c>
      <c r="F3685" s="107" t="s">
        <v>7810</v>
      </c>
      <c r="G3685" s="108" t="s">
        <v>110</v>
      </c>
      <c r="H3685" s="109">
        <v>1</v>
      </c>
      <c r="I3685" s="110">
        <v>1330</v>
      </c>
      <c r="J3685" s="110">
        <f>ROUND(I3685*H3685,2)</f>
        <v>1330</v>
      </c>
      <c r="K3685" s="107" t="s">
        <v>111</v>
      </c>
      <c r="L3685" s="25"/>
      <c r="M3685" s="111" t="s">
        <v>3</v>
      </c>
      <c r="N3685" s="112" t="s">
        <v>37</v>
      </c>
      <c r="O3685" s="113">
        <v>0</v>
      </c>
      <c r="P3685" s="113">
        <f>O3685*H3685</f>
        <v>0</v>
      </c>
      <c r="Q3685" s="113">
        <v>0</v>
      </c>
      <c r="R3685" s="113">
        <f>Q3685*H3685</f>
        <v>0</v>
      </c>
      <c r="S3685" s="113">
        <v>0</v>
      </c>
      <c r="T3685" s="114">
        <f>S3685*H3685</f>
        <v>0</v>
      </c>
      <c r="AR3685" s="115" t="s">
        <v>112</v>
      </c>
      <c r="AT3685" s="115" t="s">
        <v>107</v>
      </c>
      <c r="AU3685" s="115" t="s">
        <v>66</v>
      </c>
      <c r="AY3685" s="13" t="s">
        <v>113</v>
      </c>
      <c r="BE3685" s="116">
        <f>IF(N3685="základní",J3685,0)</f>
        <v>1330</v>
      </c>
      <c r="BF3685" s="116">
        <f>IF(N3685="snížená",J3685,0)</f>
        <v>0</v>
      </c>
      <c r="BG3685" s="116">
        <f>IF(N3685="zákl. přenesená",J3685,0)</f>
        <v>0</v>
      </c>
      <c r="BH3685" s="116">
        <f>IF(N3685="sníž. přenesená",J3685,0)</f>
        <v>0</v>
      </c>
      <c r="BI3685" s="116">
        <f>IF(N3685="nulová",J3685,0)</f>
        <v>0</v>
      </c>
      <c r="BJ3685" s="13" t="s">
        <v>74</v>
      </c>
      <c r="BK3685" s="116">
        <f>ROUND(I3685*H3685,2)</f>
        <v>1330</v>
      </c>
      <c r="BL3685" s="13" t="s">
        <v>112</v>
      </c>
      <c r="BM3685" s="115" t="s">
        <v>7811</v>
      </c>
    </row>
    <row r="3686" spans="2:65" s="1" customFormat="1" ht="11.25">
      <c r="B3686" s="25"/>
      <c r="D3686" s="117" t="s">
        <v>114</v>
      </c>
      <c r="F3686" s="118" t="s">
        <v>7810</v>
      </c>
      <c r="L3686" s="25"/>
      <c r="M3686" s="119"/>
      <c r="T3686" s="46"/>
      <c r="AT3686" s="13" t="s">
        <v>114</v>
      </c>
      <c r="AU3686" s="13" t="s">
        <v>66</v>
      </c>
    </row>
    <row r="3687" spans="2:65" s="1" customFormat="1" ht="16.5" customHeight="1">
      <c r="B3687" s="104"/>
      <c r="C3687" s="105" t="s">
        <v>4170</v>
      </c>
      <c r="D3687" s="105" t="s">
        <v>107</v>
      </c>
      <c r="E3687" s="106" t="s">
        <v>7812</v>
      </c>
      <c r="F3687" s="107" t="s">
        <v>7813</v>
      </c>
      <c r="G3687" s="108" t="s">
        <v>110</v>
      </c>
      <c r="H3687" s="109">
        <v>1</v>
      </c>
      <c r="I3687" s="110">
        <v>2540</v>
      </c>
      <c r="J3687" s="110">
        <f>ROUND(I3687*H3687,2)</f>
        <v>2540</v>
      </c>
      <c r="K3687" s="107" t="s">
        <v>111</v>
      </c>
      <c r="L3687" s="25"/>
      <c r="M3687" s="111" t="s">
        <v>3</v>
      </c>
      <c r="N3687" s="112" t="s">
        <v>37</v>
      </c>
      <c r="O3687" s="113">
        <v>0</v>
      </c>
      <c r="P3687" s="113">
        <f>O3687*H3687</f>
        <v>0</v>
      </c>
      <c r="Q3687" s="113">
        <v>0</v>
      </c>
      <c r="R3687" s="113">
        <f>Q3687*H3687</f>
        <v>0</v>
      </c>
      <c r="S3687" s="113">
        <v>0</v>
      </c>
      <c r="T3687" s="114">
        <f>S3687*H3687</f>
        <v>0</v>
      </c>
      <c r="AR3687" s="115" t="s">
        <v>112</v>
      </c>
      <c r="AT3687" s="115" t="s">
        <v>107</v>
      </c>
      <c r="AU3687" s="115" t="s">
        <v>66</v>
      </c>
      <c r="AY3687" s="13" t="s">
        <v>113</v>
      </c>
      <c r="BE3687" s="116">
        <f>IF(N3687="základní",J3687,0)</f>
        <v>2540</v>
      </c>
      <c r="BF3687" s="116">
        <f>IF(N3687="snížená",J3687,0)</f>
        <v>0</v>
      </c>
      <c r="BG3687" s="116">
        <f>IF(N3687="zákl. přenesená",J3687,0)</f>
        <v>0</v>
      </c>
      <c r="BH3687" s="116">
        <f>IF(N3687="sníž. přenesená",J3687,0)</f>
        <v>0</v>
      </c>
      <c r="BI3687" s="116">
        <f>IF(N3687="nulová",J3687,0)</f>
        <v>0</v>
      </c>
      <c r="BJ3687" s="13" t="s">
        <v>74</v>
      </c>
      <c r="BK3687" s="116">
        <f>ROUND(I3687*H3687,2)</f>
        <v>2540</v>
      </c>
      <c r="BL3687" s="13" t="s">
        <v>112</v>
      </c>
      <c r="BM3687" s="115" t="s">
        <v>7814</v>
      </c>
    </row>
    <row r="3688" spans="2:65" s="1" customFormat="1" ht="29.25">
      <c r="B3688" s="25"/>
      <c r="D3688" s="117" t="s">
        <v>114</v>
      </c>
      <c r="F3688" s="118" t="s">
        <v>7815</v>
      </c>
      <c r="L3688" s="25"/>
      <c r="M3688" s="119"/>
      <c r="T3688" s="46"/>
      <c r="AT3688" s="13" t="s">
        <v>114</v>
      </c>
      <c r="AU3688" s="13" t="s">
        <v>66</v>
      </c>
    </row>
    <row r="3689" spans="2:65" s="1" customFormat="1" ht="16.5" customHeight="1">
      <c r="B3689" s="104"/>
      <c r="C3689" s="105" t="s">
        <v>7816</v>
      </c>
      <c r="D3689" s="105" t="s">
        <v>107</v>
      </c>
      <c r="E3689" s="106" t="s">
        <v>7817</v>
      </c>
      <c r="F3689" s="107" t="s">
        <v>7818</v>
      </c>
      <c r="G3689" s="108" t="s">
        <v>110</v>
      </c>
      <c r="H3689" s="109">
        <v>1</v>
      </c>
      <c r="I3689" s="110">
        <v>1880</v>
      </c>
      <c r="J3689" s="110">
        <f>ROUND(I3689*H3689,2)</f>
        <v>1880</v>
      </c>
      <c r="K3689" s="107" t="s">
        <v>111</v>
      </c>
      <c r="L3689" s="25"/>
      <c r="M3689" s="111" t="s">
        <v>3</v>
      </c>
      <c r="N3689" s="112" t="s">
        <v>37</v>
      </c>
      <c r="O3689" s="113">
        <v>0</v>
      </c>
      <c r="P3689" s="113">
        <f>O3689*H3689</f>
        <v>0</v>
      </c>
      <c r="Q3689" s="113">
        <v>0</v>
      </c>
      <c r="R3689" s="113">
        <f>Q3689*H3689</f>
        <v>0</v>
      </c>
      <c r="S3689" s="113">
        <v>0</v>
      </c>
      <c r="T3689" s="114">
        <f>S3689*H3689</f>
        <v>0</v>
      </c>
      <c r="AR3689" s="115" t="s">
        <v>112</v>
      </c>
      <c r="AT3689" s="115" t="s">
        <v>107</v>
      </c>
      <c r="AU3689" s="115" t="s">
        <v>66</v>
      </c>
      <c r="AY3689" s="13" t="s">
        <v>113</v>
      </c>
      <c r="BE3689" s="116">
        <f>IF(N3689="základní",J3689,0)</f>
        <v>1880</v>
      </c>
      <c r="BF3689" s="116">
        <f>IF(N3689="snížená",J3689,0)</f>
        <v>0</v>
      </c>
      <c r="BG3689" s="116">
        <f>IF(N3689="zákl. přenesená",J3689,0)</f>
        <v>0</v>
      </c>
      <c r="BH3689" s="116">
        <f>IF(N3689="sníž. přenesená",J3689,0)</f>
        <v>0</v>
      </c>
      <c r="BI3689" s="116">
        <f>IF(N3689="nulová",J3689,0)</f>
        <v>0</v>
      </c>
      <c r="BJ3689" s="13" t="s">
        <v>74</v>
      </c>
      <c r="BK3689" s="116">
        <f>ROUND(I3689*H3689,2)</f>
        <v>1880</v>
      </c>
      <c r="BL3689" s="13" t="s">
        <v>112</v>
      </c>
      <c r="BM3689" s="115" t="s">
        <v>7819</v>
      </c>
    </row>
    <row r="3690" spans="2:65" s="1" customFormat="1" ht="19.5">
      <c r="B3690" s="25"/>
      <c r="D3690" s="117" t="s">
        <v>114</v>
      </c>
      <c r="F3690" s="118" t="s">
        <v>7820</v>
      </c>
      <c r="L3690" s="25"/>
      <c r="M3690" s="119"/>
      <c r="T3690" s="46"/>
      <c r="AT3690" s="13" t="s">
        <v>114</v>
      </c>
      <c r="AU3690" s="13" t="s">
        <v>66</v>
      </c>
    </row>
    <row r="3691" spans="2:65" s="1" customFormat="1" ht="16.5" customHeight="1">
      <c r="B3691" s="104"/>
      <c r="C3691" s="105" t="s">
        <v>4175</v>
      </c>
      <c r="D3691" s="105" t="s">
        <v>107</v>
      </c>
      <c r="E3691" s="106" t="s">
        <v>7821</v>
      </c>
      <c r="F3691" s="107" t="s">
        <v>7822</v>
      </c>
      <c r="G3691" s="108" t="s">
        <v>110</v>
      </c>
      <c r="H3691" s="109">
        <v>1</v>
      </c>
      <c r="I3691" s="110">
        <v>4700</v>
      </c>
      <c r="J3691" s="110">
        <f>ROUND(I3691*H3691,2)</f>
        <v>4700</v>
      </c>
      <c r="K3691" s="107" t="s">
        <v>111</v>
      </c>
      <c r="L3691" s="25"/>
      <c r="M3691" s="111" t="s">
        <v>3</v>
      </c>
      <c r="N3691" s="112" t="s">
        <v>37</v>
      </c>
      <c r="O3691" s="113">
        <v>0</v>
      </c>
      <c r="P3691" s="113">
        <f>O3691*H3691</f>
        <v>0</v>
      </c>
      <c r="Q3691" s="113">
        <v>0</v>
      </c>
      <c r="R3691" s="113">
        <f>Q3691*H3691</f>
        <v>0</v>
      </c>
      <c r="S3691" s="113">
        <v>0</v>
      </c>
      <c r="T3691" s="114">
        <f>S3691*H3691</f>
        <v>0</v>
      </c>
      <c r="AR3691" s="115" t="s">
        <v>112</v>
      </c>
      <c r="AT3691" s="115" t="s">
        <v>107</v>
      </c>
      <c r="AU3691" s="115" t="s">
        <v>66</v>
      </c>
      <c r="AY3691" s="13" t="s">
        <v>113</v>
      </c>
      <c r="BE3691" s="116">
        <f>IF(N3691="základní",J3691,0)</f>
        <v>4700</v>
      </c>
      <c r="BF3691" s="116">
        <f>IF(N3691="snížená",J3691,0)</f>
        <v>0</v>
      </c>
      <c r="BG3691" s="116">
        <f>IF(N3691="zákl. přenesená",J3691,0)</f>
        <v>0</v>
      </c>
      <c r="BH3691" s="116">
        <f>IF(N3691="sníž. přenesená",J3691,0)</f>
        <v>0</v>
      </c>
      <c r="BI3691" s="116">
        <f>IF(N3691="nulová",J3691,0)</f>
        <v>0</v>
      </c>
      <c r="BJ3691" s="13" t="s">
        <v>74</v>
      </c>
      <c r="BK3691" s="116">
        <f>ROUND(I3691*H3691,2)</f>
        <v>4700</v>
      </c>
      <c r="BL3691" s="13" t="s">
        <v>112</v>
      </c>
      <c r="BM3691" s="115" t="s">
        <v>7823</v>
      </c>
    </row>
    <row r="3692" spans="2:65" s="1" customFormat="1" ht="19.5">
      <c r="B3692" s="25"/>
      <c r="D3692" s="117" t="s">
        <v>114</v>
      </c>
      <c r="F3692" s="118" t="s">
        <v>7824</v>
      </c>
      <c r="L3692" s="25"/>
      <c r="M3692" s="119"/>
      <c r="T3692" s="46"/>
      <c r="AT3692" s="13" t="s">
        <v>114</v>
      </c>
      <c r="AU3692" s="13" t="s">
        <v>66</v>
      </c>
    </row>
    <row r="3693" spans="2:65" s="1" customFormat="1" ht="16.5" customHeight="1">
      <c r="B3693" s="104"/>
      <c r="C3693" s="105" t="s">
        <v>7825</v>
      </c>
      <c r="D3693" s="105" t="s">
        <v>107</v>
      </c>
      <c r="E3693" s="106" t="s">
        <v>7826</v>
      </c>
      <c r="F3693" s="107" t="s">
        <v>7827</v>
      </c>
      <c r="G3693" s="108" t="s">
        <v>110</v>
      </c>
      <c r="H3693" s="109">
        <v>1</v>
      </c>
      <c r="I3693" s="110">
        <v>310</v>
      </c>
      <c r="J3693" s="110">
        <f>ROUND(I3693*H3693,2)</f>
        <v>310</v>
      </c>
      <c r="K3693" s="107" t="s">
        <v>111</v>
      </c>
      <c r="L3693" s="25"/>
      <c r="M3693" s="111" t="s">
        <v>3</v>
      </c>
      <c r="N3693" s="112" t="s">
        <v>37</v>
      </c>
      <c r="O3693" s="113">
        <v>0</v>
      </c>
      <c r="P3693" s="113">
        <f>O3693*H3693</f>
        <v>0</v>
      </c>
      <c r="Q3693" s="113">
        <v>0</v>
      </c>
      <c r="R3693" s="113">
        <f>Q3693*H3693</f>
        <v>0</v>
      </c>
      <c r="S3693" s="113">
        <v>0</v>
      </c>
      <c r="T3693" s="114">
        <f>S3693*H3693</f>
        <v>0</v>
      </c>
      <c r="AR3693" s="115" t="s">
        <v>112</v>
      </c>
      <c r="AT3693" s="115" t="s">
        <v>107</v>
      </c>
      <c r="AU3693" s="115" t="s">
        <v>66</v>
      </c>
      <c r="AY3693" s="13" t="s">
        <v>113</v>
      </c>
      <c r="BE3693" s="116">
        <f>IF(N3693="základní",J3693,0)</f>
        <v>310</v>
      </c>
      <c r="BF3693" s="116">
        <f>IF(N3693="snížená",J3693,0)</f>
        <v>0</v>
      </c>
      <c r="BG3693" s="116">
        <f>IF(N3693="zákl. přenesená",J3693,0)</f>
        <v>0</v>
      </c>
      <c r="BH3693" s="116">
        <f>IF(N3693="sníž. přenesená",J3693,0)</f>
        <v>0</v>
      </c>
      <c r="BI3693" s="116">
        <f>IF(N3693="nulová",J3693,0)</f>
        <v>0</v>
      </c>
      <c r="BJ3693" s="13" t="s">
        <v>74</v>
      </c>
      <c r="BK3693" s="116">
        <f>ROUND(I3693*H3693,2)</f>
        <v>310</v>
      </c>
      <c r="BL3693" s="13" t="s">
        <v>112</v>
      </c>
      <c r="BM3693" s="115" t="s">
        <v>7828</v>
      </c>
    </row>
    <row r="3694" spans="2:65" s="1" customFormat="1" ht="11.25">
      <c r="B3694" s="25"/>
      <c r="D3694" s="117" t="s">
        <v>114</v>
      </c>
      <c r="F3694" s="118" t="s">
        <v>7829</v>
      </c>
      <c r="L3694" s="25"/>
      <c r="M3694" s="119"/>
      <c r="T3694" s="46"/>
      <c r="AT3694" s="13" t="s">
        <v>114</v>
      </c>
      <c r="AU3694" s="13" t="s">
        <v>66</v>
      </c>
    </row>
    <row r="3695" spans="2:65" s="1" customFormat="1" ht="16.5" customHeight="1">
      <c r="B3695" s="104"/>
      <c r="C3695" s="105" t="s">
        <v>4179</v>
      </c>
      <c r="D3695" s="105" t="s">
        <v>107</v>
      </c>
      <c r="E3695" s="106" t="s">
        <v>7830</v>
      </c>
      <c r="F3695" s="107" t="s">
        <v>7831</v>
      </c>
      <c r="G3695" s="108" t="s">
        <v>129</v>
      </c>
      <c r="H3695" s="109">
        <v>4</v>
      </c>
      <c r="I3695" s="110">
        <v>1140</v>
      </c>
      <c r="J3695" s="110">
        <f>ROUND(I3695*H3695,2)</f>
        <v>4560</v>
      </c>
      <c r="K3695" s="107" t="s">
        <v>111</v>
      </c>
      <c r="L3695" s="25"/>
      <c r="M3695" s="111" t="s">
        <v>3</v>
      </c>
      <c r="N3695" s="112" t="s">
        <v>37</v>
      </c>
      <c r="O3695" s="113">
        <v>0</v>
      </c>
      <c r="P3695" s="113">
        <f>O3695*H3695</f>
        <v>0</v>
      </c>
      <c r="Q3695" s="113">
        <v>0</v>
      </c>
      <c r="R3695" s="113">
        <f>Q3695*H3695</f>
        <v>0</v>
      </c>
      <c r="S3695" s="113">
        <v>0</v>
      </c>
      <c r="T3695" s="114">
        <f>S3695*H3695</f>
        <v>0</v>
      </c>
      <c r="AR3695" s="115" t="s">
        <v>112</v>
      </c>
      <c r="AT3695" s="115" t="s">
        <v>107</v>
      </c>
      <c r="AU3695" s="115" t="s">
        <v>66</v>
      </c>
      <c r="AY3695" s="13" t="s">
        <v>113</v>
      </c>
      <c r="BE3695" s="116">
        <f>IF(N3695="základní",J3695,0)</f>
        <v>4560</v>
      </c>
      <c r="BF3695" s="116">
        <f>IF(N3695="snížená",J3695,0)</f>
        <v>0</v>
      </c>
      <c r="BG3695" s="116">
        <f>IF(N3695="zákl. přenesená",J3695,0)</f>
        <v>0</v>
      </c>
      <c r="BH3695" s="116">
        <f>IF(N3695="sníž. přenesená",J3695,0)</f>
        <v>0</v>
      </c>
      <c r="BI3695" s="116">
        <f>IF(N3695="nulová",J3695,0)</f>
        <v>0</v>
      </c>
      <c r="BJ3695" s="13" t="s">
        <v>74</v>
      </c>
      <c r="BK3695" s="116">
        <f>ROUND(I3695*H3695,2)</f>
        <v>4560</v>
      </c>
      <c r="BL3695" s="13" t="s">
        <v>112</v>
      </c>
      <c r="BM3695" s="115" t="s">
        <v>7832</v>
      </c>
    </row>
    <row r="3696" spans="2:65" s="1" customFormat="1" ht="11.25">
      <c r="B3696" s="25"/>
      <c r="D3696" s="117" t="s">
        <v>114</v>
      </c>
      <c r="F3696" s="118" t="s">
        <v>7831</v>
      </c>
      <c r="L3696" s="25"/>
      <c r="M3696" s="119"/>
      <c r="T3696" s="46"/>
      <c r="AT3696" s="13" t="s">
        <v>114</v>
      </c>
      <c r="AU3696" s="13" t="s">
        <v>66</v>
      </c>
    </row>
    <row r="3697" spans="2:65" s="1" customFormat="1" ht="16.5" customHeight="1">
      <c r="B3697" s="104"/>
      <c r="C3697" s="105" t="s">
        <v>7833</v>
      </c>
      <c r="D3697" s="105" t="s">
        <v>107</v>
      </c>
      <c r="E3697" s="106" t="s">
        <v>7834</v>
      </c>
      <c r="F3697" s="107" t="s">
        <v>7835</v>
      </c>
      <c r="G3697" s="108" t="s">
        <v>6240</v>
      </c>
      <c r="H3697" s="109">
        <v>1000</v>
      </c>
      <c r="I3697" s="110">
        <v>228</v>
      </c>
      <c r="J3697" s="110">
        <f>ROUND(I3697*H3697,2)</f>
        <v>228000</v>
      </c>
      <c r="K3697" s="107" t="s">
        <v>111</v>
      </c>
      <c r="L3697" s="25"/>
      <c r="M3697" s="111" t="s">
        <v>3</v>
      </c>
      <c r="N3697" s="112" t="s">
        <v>37</v>
      </c>
      <c r="O3697" s="113">
        <v>0</v>
      </c>
      <c r="P3697" s="113">
        <f>O3697*H3697</f>
        <v>0</v>
      </c>
      <c r="Q3697" s="113">
        <v>0</v>
      </c>
      <c r="R3697" s="113">
        <f>Q3697*H3697</f>
        <v>0</v>
      </c>
      <c r="S3697" s="113">
        <v>0</v>
      </c>
      <c r="T3697" s="114">
        <f>S3697*H3697</f>
        <v>0</v>
      </c>
      <c r="AR3697" s="115" t="s">
        <v>112</v>
      </c>
      <c r="AT3697" s="115" t="s">
        <v>107</v>
      </c>
      <c r="AU3697" s="115" t="s">
        <v>66</v>
      </c>
      <c r="AY3697" s="13" t="s">
        <v>113</v>
      </c>
      <c r="BE3697" s="116">
        <f>IF(N3697="základní",J3697,0)</f>
        <v>228000</v>
      </c>
      <c r="BF3697" s="116">
        <f>IF(N3697="snížená",J3697,0)</f>
        <v>0</v>
      </c>
      <c r="BG3697" s="116">
        <f>IF(N3697="zákl. přenesená",J3697,0)</f>
        <v>0</v>
      </c>
      <c r="BH3697" s="116">
        <f>IF(N3697="sníž. přenesená",J3697,0)</f>
        <v>0</v>
      </c>
      <c r="BI3697" s="116">
        <f>IF(N3697="nulová",J3697,0)</f>
        <v>0</v>
      </c>
      <c r="BJ3697" s="13" t="s">
        <v>74</v>
      </c>
      <c r="BK3697" s="116">
        <f>ROUND(I3697*H3697,2)</f>
        <v>228000</v>
      </c>
      <c r="BL3697" s="13" t="s">
        <v>112</v>
      </c>
      <c r="BM3697" s="115" t="s">
        <v>7836</v>
      </c>
    </row>
    <row r="3698" spans="2:65" s="1" customFormat="1" ht="29.25">
      <c r="B3698" s="25"/>
      <c r="D3698" s="117" t="s">
        <v>114</v>
      </c>
      <c r="F3698" s="118" t="s">
        <v>7837</v>
      </c>
      <c r="L3698" s="25"/>
      <c r="M3698" s="119"/>
      <c r="T3698" s="46"/>
      <c r="AT3698" s="13" t="s">
        <v>114</v>
      </c>
      <c r="AU3698" s="13" t="s">
        <v>66</v>
      </c>
    </row>
    <row r="3699" spans="2:65" s="1" customFormat="1" ht="16.5" customHeight="1">
      <c r="B3699" s="104"/>
      <c r="C3699" s="105" t="s">
        <v>4184</v>
      </c>
      <c r="D3699" s="105" t="s">
        <v>107</v>
      </c>
      <c r="E3699" s="106" t="s">
        <v>7838</v>
      </c>
      <c r="F3699" s="107" t="s">
        <v>7839</v>
      </c>
      <c r="G3699" s="108" t="s">
        <v>6240</v>
      </c>
      <c r="H3699" s="109">
        <v>1000</v>
      </c>
      <c r="I3699" s="110">
        <v>617</v>
      </c>
      <c r="J3699" s="110">
        <f>ROUND(I3699*H3699,2)</f>
        <v>617000</v>
      </c>
      <c r="K3699" s="107" t="s">
        <v>111</v>
      </c>
      <c r="L3699" s="25"/>
      <c r="M3699" s="111" t="s">
        <v>3</v>
      </c>
      <c r="N3699" s="112" t="s">
        <v>37</v>
      </c>
      <c r="O3699" s="113">
        <v>0</v>
      </c>
      <c r="P3699" s="113">
        <f>O3699*H3699</f>
        <v>0</v>
      </c>
      <c r="Q3699" s="113">
        <v>0</v>
      </c>
      <c r="R3699" s="113">
        <f>Q3699*H3699</f>
        <v>0</v>
      </c>
      <c r="S3699" s="113">
        <v>0</v>
      </c>
      <c r="T3699" s="114">
        <f>S3699*H3699</f>
        <v>0</v>
      </c>
      <c r="AR3699" s="115" t="s">
        <v>112</v>
      </c>
      <c r="AT3699" s="115" t="s">
        <v>107</v>
      </c>
      <c r="AU3699" s="115" t="s">
        <v>66</v>
      </c>
      <c r="AY3699" s="13" t="s">
        <v>113</v>
      </c>
      <c r="BE3699" s="116">
        <f>IF(N3699="základní",J3699,0)</f>
        <v>617000</v>
      </c>
      <c r="BF3699" s="116">
        <f>IF(N3699="snížená",J3699,0)</f>
        <v>0</v>
      </c>
      <c r="BG3699" s="116">
        <f>IF(N3699="zákl. přenesená",J3699,0)</f>
        <v>0</v>
      </c>
      <c r="BH3699" s="116">
        <f>IF(N3699="sníž. přenesená",J3699,0)</f>
        <v>0</v>
      </c>
      <c r="BI3699" s="116">
        <f>IF(N3699="nulová",J3699,0)</f>
        <v>0</v>
      </c>
      <c r="BJ3699" s="13" t="s">
        <v>74</v>
      </c>
      <c r="BK3699" s="116">
        <f>ROUND(I3699*H3699,2)</f>
        <v>617000</v>
      </c>
      <c r="BL3699" s="13" t="s">
        <v>112</v>
      </c>
      <c r="BM3699" s="115" t="s">
        <v>7840</v>
      </c>
    </row>
    <row r="3700" spans="2:65" s="1" customFormat="1" ht="29.25">
      <c r="B3700" s="25"/>
      <c r="D3700" s="117" t="s">
        <v>114</v>
      </c>
      <c r="F3700" s="118" t="s">
        <v>7841</v>
      </c>
      <c r="L3700" s="25"/>
      <c r="M3700" s="119"/>
      <c r="T3700" s="46"/>
      <c r="AT3700" s="13" t="s">
        <v>114</v>
      </c>
      <c r="AU3700" s="13" t="s">
        <v>66</v>
      </c>
    </row>
    <row r="3701" spans="2:65" s="1" customFormat="1" ht="16.5" customHeight="1">
      <c r="B3701" s="104"/>
      <c r="C3701" s="105" t="s">
        <v>7842</v>
      </c>
      <c r="D3701" s="105" t="s">
        <v>107</v>
      </c>
      <c r="E3701" s="106" t="s">
        <v>7843</v>
      </c>
      <c r="F3701" s="107" t="s">
        <v>7844</v>
      </c>
      <c r="G3701" s="108" t="s">
        <v>110</v>
      </c>
      <c r="H3701" s="109">
        <v>1</v>
      </c>
      <c r="I3701" s="110">
        <v>3660</v>
      </c>
      <c r="J3701" s="110">
        <f>ROUND(I3701*H3701,2)</f>
        <v>3660</v>
      </c>
      <c r="K3701" s="107" t="s">
        <v>111</v>
      </c>
      <c r="L3701" s="25"/>
      <c r="M3701" s="111" t="s">
        <v>3</v>
      </c>
      <c r="N3701" s="112" t="s">
        <v>37</v>
      </c>
      <c r="O3701" s="113">
        <v>0</v>
      </c>
      <c r="P3701" s="113">
        <f>O3701*H3701</f>
        <v>0</v>
      </c>
      <c r="Q3701" s="113">
        <v>0</v>
      </c>
      <c r="R3701" s="113">
        <f>Q3701*H3701</f>
        <v>0</v>
      </c>
      <c r="S3701" s="113">
        <v>0</v>
      </c>
      <c r="T3701" s="114">
        <f>S3701*H3701</f>
        <v>0</v>
      </c>
      <c r="AR3701" s="115" t="s">
        <v>112</v>
      </c>
      <c r="AT3701" s="115" t="s">
        <v>107</v>
      </c>
      <c r="AU3701" s="115" t="s">
        <v>66</v>
      </c>
      <c r="AY3701" s="13" t="s">
        <v>113</v>
      </c>
      <c r="BE3701" s="116">
        <f>IF(N3701="základní",J3701,0)</f>
        <v>3660</v>
      </c>
      <c r="BF3701" s="116">
        <f>IF(N3701="snížená",J3701,0)</f>
        <v>0</v>
      </c>
      <c r="BG3701" s="116">
        <f>IF(N3701="zákl. přenesená",J3701,0)</f>
        <v>0</v>
      </c>
      <c r="BH3701" s="116">
        <f>IF(N3701="sníž. přenesená",J3701,0)</f>
        <v>0</v>
      </c>
      <c r="BI3701" s="116">
        <f>IF(N3701="nulová",J3701,0)</f>
        <v>0</v>
      </c>
      <c r="BJ3701" s="13" t="s">
        <v>74</v>
      </c>
      <c r="BK3701" s="116">
        <f>ROUND(I3701*H3701,2)</f>
        <v>3660</v>
      </c>
      <c r="BL3701" s="13" t="s">
        <v>112</v>
      </c>
      <c r="BM3701" s="115" t="s">
        <v>7845</v>
      </c>
    </row>
    <row r="3702" spans="2:65" s="1" customFormat="1" ht="29.25">
      <c r="B3702" s="25"/>
      <c r="D3702" s="117" t="s">
        <v>114</v>
      </c>
      <c r="F3702" s="118" t="s">
        <v>7846</v>
      </c>
      <c r="L3702" s="25"/>
      <c r="M3702" s="119"/>
      <c r="T3702" s="46"/>
      <c r="AT3702" s="13" t="s">
        <v>114</v>
      </c>
      <c r="AU3702" s="13" t="s">
        <v>66</v>
      </c>
    </row>
    <row r="3703" spans="2:65" s="1" customFormat="1" ht="16.5" customHeight="1">
      <c r="B3703" s="104"/>
      <c r="C3703" s="105" t="s">
        <v>4188</v>
      </c>
      <c r="D3703" s="105" t="s">
        <v>107</v>
      </c>
      <c r="E3703" s="106" t="s">
        <v>7847</v>
      </c>
      <c r="F3703" s="107" t="s">
        <v>7848</v>
      </c>
      <c r="G3703" s="108" t="s">
        <v>110</v>
      </c>
      <c r="H3703" s="109">
        <v>1</v>
      </c>
      <c r="I3703" s="110">
        <v>8020</v>
      </c>
      <c r="J3703" s="110">
        <f>ROUND(I3703*H3703,2)</f>
        <v>8020</v>
      </c>
      <c r="K3703" s="107" t="s">
        <v>111</v>
      </c>
      <c r="L3703" s="25"/>
      <c r="M3703" s="111" t="s">
        <v>3</v>
      </c>
      <c r="N3703" s="112" t="s">
        <v>37</v>
      </c>
      <c r="O3703" s="113">
        <v>0</v>
      </c>
      <c r="P3703" s="113">
        <f>O3703*H3703</f>
        <v>0</v>
      </c>
      <c r="Q3703" s="113">
        <v>0</v>
      </c>
      <c r="R3703" s="113">
        <f>Q3703*H3703</f>
        <v>0</v>
      </c>
      <c r="S3703" s="113">
        <v>0</v>
      </c>
      <c r="T3703" s="114">
        <f>S3703*H3703</f>
        <v>0</v>
      </c>
      <c r="AR3703" s="115" t="s">
        <v>112</v>
      </c>
      <c r="AT3703" s="115" t="s">
        <v>107</v>
      </c>
      <c r="AU3703" s="115" t="s">
        <v>66</v>
      </c>
      <c r="AY3703" s="13" t="s">
        <v>113</v>
      </c>
      <c r="BE3703" s="116">
        <f>IF(N3703="základní",J3703,0)</f>
        <v>8020</v>
      </c>
      <c r="BF3703" s="116">
        <f>IF(N3703="snížená",J3703,0)</f>
        <v>0</v>
      </c>
      <c r="BG3703" s="116">
        <f>IF(N3703="zákl. přenesená",J3703,0)</f>
        <v>0</v>
      </c>
      <c r="BH3703" s="116">
        <f>IF(N3703="sníž. přenesená",J3703,0)</f>
        <v>0</v>
      </c>
      <c r="BI3703" s="116">
        <f>IF(N3703="nulová",J3703,0)</f>
        <v>0</v>
      </c>
      <c r="BJ3703" s="13" t="s">
        <v>74</v>
      </c>
      <c r="BK3703" s="116">
        <f>ROUND(I3703*H3703,2)</f>
        <v>8020</v>
      </c>
      <c r="BL3703" s="13" t="s">
        <v>112</v>
      </c>
      <c r="BM3703" s="115" t="s">
        <v>7849</v>
      </c>
    </row>
    <row r="3704" spans="2:65" s="1" customFormat="1" ht="29.25">
      <c r="B3704" s="25"/>
      <c r="D3704" s="117" t="s">
        <v>114</v>
      </c>
      <c r="F3704" s="118" t="s">
        <v>7850</v>
      </c>
      <c r="L3704" s="25"/>
      <c r="M3704" s="119"/>
      <c r="T3704" s="46"/>
      <c r="AT3704" s="13" t="s">
        <v>114</v>
      </c>
      <c r="AU3704" s="13" t="s">
        <v>66</v>
      </c>
    </row>
    <row r="3705" spans="2:65" s="1" customFormat="1" ht="16.5" customHeight="1">
      <c r="B3705" s="104"/>
      <c r="C3705" s="105" t="s">
        <v>7851</v>
      </c>
      <c r="D3705" s="105" t="s">
        <v>107</v>
      </c>
      <c r="E3705" s="106" t="s">
        <v>7852</v>
      </c>
      <c r="F3705" s="107" t="s">
        <v>7853</v>
      </c>
      <c r="G3705" s="108" t="s">
        <v>110</v>
      </c>
      <c r="H3705" s="109">
        <v>1</v>
      </c>
      <c r="I3705" s="110">
        <v>12400</v>
      </c>
      <c r="J3705" s="110">
        <f>ROUND(I3705*H3705,2)</f>
        <v>12400</v>
      </c>
      <c r="K3705" s="107" t="s">
        <v>111</v>
      </c>
      <c r="L3705" s="25"/>
      <c r="M3705" s="111" t="s">
        <v>3</v>
      </c>
      <c r="N3705" s="112" t="s">
        <v>37</v>
      </c>
      <c r="O3705" s="113">
        <v>0</v>
      </c>
      <c r="P3705" s="113">
        <f>O3705*H3705</f>
        <v>0</v>
      </c>
      <c r="Q3705" s="113">
        <v>0</v>
      </c>
      <c r="R3705" s="113">
        <f>Q3705*H3705</f>
        <v>0</v>
      </c>
      <c r="S3705" s="113">
        <v>0</v>
      </c>
      <c r="T3705" s="114">
        <f>S3705*H3705</f>
        <v>0</v>
      </c>
      <c r="AR3705" s="115" t="s">
        <v>112</v>
      </c>
      <c r="AT3705" s="115" t="s">
        <v>107</v>
      </c>
      <c r="AU3705" s="115" t="s">
        <v>66</v>
      </c>
      <c r="AY3705" s="13" t="s">
        <v>113</v>
      </c>
      <c r="BE3705" s="116">
        <f>IF(N3705="základní",J3705,0)</f>
        <v>12400</v>
      </c>
      <c r="BF3705" s="116">
        <f>IF(N3705="snížená",J3705,0)</f>
        <v>0</v>
      </c>
      <c r="BG3705" s="116">
        <f>IF(N3705="zákl. přenesená",J3705,0)</f>
        <v>0</v>
      </c>
      <c r="BH3705" s="116">
        <f>IF(N3705="sníž. přenesená",J3705,0)</f>
        <v>0</v>
      </c>
      <c r="BI3705" s="116">
        <f>IF(N3705="nulová",J3705,0)</f>
        <v>0</v>
      </c>
      <c r="BJ3705" s="13" t="s">
        <v>74</v>
      </c>
      <c r="BK3705" s="116">
        <f>ROUND(I3705*H3705,2)</f>
        <v>12400</v>
      </c>
      <c r="BL3705" s="13" t="s">
        <v>112</v>
      </c>
      <c r="BM3705" s="115" t="s">
        <v>7854</v>
      </c>
    </row>
    <row r="3706" spans="2:65" s="1" customFormat="1" ht="29.25">
      <c r="B3706" s="25"/>
      <c r="D3706" s="117" t="s">
        <v>114</v>
      </c>
      <c r="F3706" s="118" t="s">
        <v>7855</v>
      </c>
      <c r="L3706" s="25"/>
      <c r="M3706" s="119"/>
      <c r="T3706" s="46"/>
      <c r="AT3706" s="13" t="s">
        <v>114</v>
      </c>
      <c r="AU3706" s="13" t="s">
        <v>66</v>
      </c>
    </row>
    <row r="3707" spans="2:65" s="1" customFormat="1" ht="16.5" customHeight="1">
      <c r="B3707" s="104"/>
      <c r="C3707" s="105" t="s">
        <v>4193</v>
      </c>
      <c r="D3707" s="105" t="s">
        <v>107</v>
      </c>
      <c r="E3707" s="106" t="s">
        <v>7856</v>
      </c>
      <c r="F3707" s="107" t="s">
        <v>7857</v>
      </c>
      <c r="G3707" s="108" t="s">
        <v>110</v>
      </c>
      <c r="H3707" s="109">
        <v>1</v>
      </c>
      <c r="I3707" s="110">
        <v>16700</v>
      </c>
      <c r="J3707" s="110">
        <f>ROUND(I3707*H3707,2)</f>
        <v>16700</v>
      </c>
      <c r="K3707" s="107" t="s">
        <v>111</v>
      </c>
      <c r="L3707" s="25"/>
      <c r="M3707" s="111" t="s">
        <v>3</v>
      </c>
      <c r="N3707" s="112" t="s">
        <v>37</v>
      </c>
      <c r="O3707" s="113">
        <v>0</v>
      </c>
      <c r="P3707" s="113">
        <f>O3707*H3707</f>
        <v>0</v>
      </c>
      <c r="Q3707" s="113">
        <v>0</v>
      </c>
      <c r="R3707" s="113">
        <f>Q3707*H3707</f>
        <v>0</v>
      </c>
      <c r="S3707" s="113">
        <v>0</v>
      </c>
      <c r="T3707" s="114">
        <f>S3707*H3707</f>
        <v>0</v>
      </c>
      <c r="AR3707" s="115" t="s">
        <v>112</v>
      </c>
      <c r="AT3707" s="115" t="s">
        <v>107</v>
      </c>
      <c r="AU3707" s="115" t="s">
        <v>66</v>
      </c>
      <c r="AY3707" s="13" t="s">
        <v>113</v>
      </c>
      <c r="BE3707" s="116">
        <f>IF(N3707="základní",J3707,0)</f>
        <v>16700</v>
      </c>
      <c r="BF3707" s="116">
        <f>IF(N3707="snížená",J3707,0)</f>
        <v>0</v>
      </c>
      <c r="BG3707" s="116">
        <f>IF(N3707="zákl. přenesená",J3707,0)</f>
        <v>0</v>
      </c>
      <c r="BH3707" s="116">
        <f>IF(N3707="sníž. přenesená",J3707,0)</f>
        <v>0</v>
      </c>
      <c r="BI3707" s="116">
        <f>IF(N3707="nulová",J3707,0)</f>
        <v>0</v>
      </c>
      <c r="BJ3707" s="13" t="s">
        <v>74</v>
      </c>
      <c r="BK3707" s="116">
        <f>ROUND(I3707*H3707,2)</f>
        <v>16700</v>
      </c>
      <c r="BL3707" s="13" t="s">
        <v>112</v>
      </c>
      <c r="BM3707" s="115" t="s">
        <v>7858</v>
      </c>
    </row>
    <row r="3708" spans="2:65" s="1" customFormat="1" ht="29.25">
      <c r="B3708" s="25"/>
      <c r="D3708" s="117" t="s">
        <v>114</v>
      </c>
      <c r="F3708" s="118" t="s">
        <v>7859</v>
      </c>
      <c r="L3708" s="25"/>
      <c r="M3708" s="119"/>
      <c r="T3708" s="46"/>
      <c r="AT3708" s="13" t="s">
        <v>114</v>
      </c>
      <c r="AU3708" s="13" t="s">
        <v>66</v>
      </c>
    </row>
    <row r="3709" spans="2:65" s="1" customFormat="1" ht="21.75" customHeight="1">
      <c r="B3709" s="104"/>
      <c r="C3709" s="105" t="s">
        <v>7860</v>
      </c>
      <c r="D3709" s="105" t="s">
        <v>107</v>
      </c>
      <c r="E3709" s="106" t="s">
        <v>7861</v>
      </c>
      <c r="F3709" s="107" t="s">
        <v>7862</v>
      </c>
      <c r="G3709" s="108" t="s">
        <v>110</v>
      </c>
      <c r="H3709" s="109">
        <v>1</v>
      </c>
      <c r="I3709" s="110">
        <v>43.6</v>
      </c>
      <c r="J3709" s="110">
        <f>ROUND(I3709*H3709,2)</f>
        <v>43.6</v>
      </c>
      <c r="K3709" s="107" t="s">
        <v>111</v>
      </c>
      <c r="L3709" s="25"/>
      <c r="M3709" s="111" t="s">
        <v>3</v>
      </c>
      <c r="N3709" s="112" t="s">
        <v>37</v>
      </c>
      <c r="O3709" s="113">
        <v>0</v>
      </c>
      <c r="P3709" s="113">
        <f>O3709*H3709</f>
        <v>0</v>
      </c>
      <c r="Q3709" s="113">
        <v>0</v>
      </c>
      <c r="R3709" s="113">
        <f>Q3709*H3709</f>
        <v>0</v>
      </c>
      <c r="S3709" s="113">
        <v>0</v>
      </c>
      <c r="T3709" s="114">
        <f>S3709*H3709</f>
        <v>0</v>
      </c>
      <c r="AR3709" s="115" t="s">
        <v>112</v>
      </c>
      <c r="AT3709" s="115" t="s">
        <v>107</v>
      </c>
      <c r="AU3709" s="115" t="s">
        <v>66</v>
      </c>
      <c r="AY3709" s="13" t="s">
        <v>113</v>
      </c>
      <c r="BE3709" s="116">
        <f>IF(N3709="základní",J3709,0)</f>
        <v>43.6</v>
      </c>
      <c r="BF3709" s="116">
        <f>IF(N3709="snížená",J3709,0)</f>
        <v>0</v>
      </c>
      <c r="BG3709" s="116">
        <f>IF(N3709="zákl. přenesená",J3709,0)</f>
        <v>0</v>
      </c>
      <c r="BH3709" s="116">
        <f>IF(N3709="sníž. přenesená",J3709,0)</f>
        <v>0</v>
      </c>
      <c r="BI3709" s="116">
        <f>IF(N3709="nulová",J3709,0)</f>
        <v>0</v>
      </c>
      <c r="BJ3709" s="13" t="s">
        <v>74</v>
      </c>
      <c r="BK3709" s="116">
        <f>ROUND(I3709*H3709,2)</f>
        <v>43.6</v>
      </c>
      <c r="BL3709" s="13" t="s">
        <v>112</v>
      </c>
      <c r="BM3709" s="115" t="s">
        <v>7863</v>
      </c>
    </row>
    <row r="3710" spans="2:65" s="1" customFormat="1" ht="29.25">
      <c r="B3710" s="25"/>
      <c r="D3710" s="117" t="s">
        <v>114</v>
      </c>
      <c r="F3710" s="118" t="s">
        <v>7864</v>
      </c>
      <c r="L3710" s="25"/>
      <c r="M3710" s="119"/>
      <c r="T3710" s="46"/>
      <c r="AT3710" s="13" t="s">
        <v>114</v>
      </c>
      <c r="AU3710" s="13" t="s">
        <v>66</v>
      </c>
    </row>
    <row r="3711" spans="2:65" s="1" customFormat="1" ht="16.5" customHeight="1">
      <c r="B3711" s="104"/>
      <c r="C3711" s="105" t="s">
        <v>4197</v>
      </c>
      <c r="D3711" s="105" t="s">
        <v>107</v>
      </c>
      <c r="E3711" s="106" t="s">
        <v>7865</v>
      </c>
      <c r="F3711" s="107" t="s">
        <v>7866</v>
      </c>
      <c r="G3711" s="108" t="s">
        <v>110</v>
      </c>
      <c r="H3711" s="109">
        <v>10</v>
      </c>
      <c r="I3711" s="110">
        <v>31600</v>
      </c>
      <c r="J3711" s="110">
        <f>ROUND(I3711*H3711,2)</f>
        <v>316000</v>
      </c>
      <c r="K3711" s="107" t="s">
        <v>111</v>
      </c>
      <c r="L3711" s="25"/>
      <c r="M3711" s="111" t="s">
        <v>3</v>
      </c>
      <c r="N3711" s="112" t="s">
        <v>37</v>
      </c>
      <c r="O3711" s="113">
        <v>0</v>
      </c>
      <c r="P3711" s="113">
        <f>O3711*H3711</f>
        <v>0</v>
      </c>
      <c r="Q3711" s="113">
        <v>0</v>
      </c>
      <c r="R3711" s="113">
        <f>Q3711*H3711</f>
        <v>0</v>
      </c>
      <c r="S3711" s="113">
        <v>0</v>
      </c>
      <c r="T3711" s="114">
        <f>S3711*H3711</f>
        <v>0</v>
      </c>
      <c r="AR3711" s="115" t="s">
        <v>112</v>
      </c>
      <c r="AT3711" s="115" t="s">
        <v>107</v>
      </c>
      <c r="AU3711" s="115" t="s">
        <v>66</v>
      </c>
      <c r="AY3711" s="13" t="s">
        <v>113</v>
      </c>
      <c r="BE3711" s="116">
        <f>IF(N3711="základní",J3711,0)</f>
        <v>316000</v>
      </c>
      <c r="BF3711" s="116">
        <f>IF(N3711="snížená",J3711,0)</f>
        <v>0</v>
      </c>
      <c r="BG3711" s="116">
        <f>IF(N3711="zákl. přenesená",J3711,0)</f>
        <v>0</v>
      </c>
      <c r="BH3711" s="116">
        <f>IF(N3711="sníž. přenesená",J3711,0)</f>
        <v>0</v>
      </c>
      <c r="BI3711" s="116">
        <f>IF(N3711="nulová",J3711,0)</f>
        <v>0</v>
      </c>
      <c r="BJ3711" s="13" t="s">
        <v>74</v>
      </c>
      <c r="BK3711" s="116">
        <f>ROUND(I3711*H3711,2)</f>
        <v>316000</v>
      </c>
      <c r="BL3711" s="13" t="s">
        <v>112</v>
      </c>
      <c r="BM3711" s="115" t="s">
        <v>7867</v>
      </c>
    </row>
    <row r="3712" spans="2:65" s="1" customFormat="1" ht="29.25">
      <c r="B3712" s="25"/>
      <c r="D3712" s="117" t="s">
        <v>114</v>
      </c>
      <c r="F3712" s="118" t="s">
        <v>7868</v>
      </c>
      <c r="L3712" s="25"/>
      <c r="M3712" s="119"/>
      <c r="T3712" s="46"/>
      <c r="AT3712" s="13" t="s">
        <v>114</v>
      </c>
      <c r="AU3712" s="13" t="s">
        <v>66</v>
      </c>
    </row>
    <row r="3713" spans="2:65" s="1" customFormat="1" ht="16.5" customHeight="1">
      <c r="B3713" s="104"/>
      <c r="C3713" s="105" t="s">
        <v>7869</v>
      </c>
      <c r="D3713" s="105" t="s">
        <v>107</v>
      </c>
      <c r="E3713" s="106" t="s">
        <v>7870</v>
      </c>
      <c r="F3713" s="107" t="s">
        <v>7871</v>
      </c>
      <c r="G3713" s="108" t="s">
        <v>110</v>
      </c>
      <c r="H3713" s="109">
        <v>10</v>
      </c>
      <c r="I3713" s="110">
        <v>70400</v>
      </c>
      <c r="J3713" s="110">
        <f>ROUND(I3713*H3713,2)</f>
        <v>704000</v>
      </c>
      <c r="K3713" s="107" t="s">
        <v>111</v>
      </c>
      <c r="L3713" s="25"/>
      <c r="M3713" s="111" t="s">
        <v>3</v>
      </c>
      <c r="N3713" s="112" t="s">
        <v>37</v>
      </c>
      <c r="O3713" s="113">
        <v>0</v>
      </c>
      <c r="P3713" s="113">
        <f>O3713*H3713</f>
        <v>0</v>
      </c>
      <c r="Q3713" s="113">
        <v>0</v>
      </c>
      <c r="R3713" s="113">
        <f>Q3713*H3713</f>
        <v>0</v>
      </c>
      <c r="S3713" s="113">
        <v>0</v>
      </c>
      <c r="T3713" s="114">
        <f>S3713*H3713</f>
        <v>0</v>
      </c>
      <c r="AR3713" s="115" t="s">
        <v>112</v>
      </c>
      <c r="AT3713" s="115" t="s">
        <v>107</v>
      </c>
      <c r="AU3713" s="115" t="s">
        <v>66</v>
      </c>
      <c r="AY3713" s="13" t="s">
        <v>113</v>
      </c>
      <c r="BE3713" s="116">
        <f>IF(N3713="základní",J3713,0)</f>
        <v>704000</v>
      </c>
      <c r="BF3713" s="116">
        <f>IF(N3713="snížená",J3713,0)</f>
        <v>0</v>
      </c>
      <c r="BG3713" s="116">
        <f>IF(N3713="zákl. přenesená",J3713,0)</f>
        <v>0</v>
      </c>
      <c r="BH3713" s="116">
        <f>IF(N3713="sníž. přenesená",J3713,0)</f>
        <v>0</v>
      </c>
      <c r="BI3713" s="116">
        <f>IF(N3713="nulová",J3713,0)</f>
        <v>0</v>
      </c>
      <c r="BJ3713" s="13" t="s">
        <v>74</v>
      </c>
      <c r="BK3713" s="116">
        <f>ROUND(I3713*H3713,2)</f>
        <v>704000</v>
      </c>
      <c r="BL3713" s="13" t="s">
        <v>112</v>
      </c>
      <c r="BM3713" s="115" t="s">
        <v>7872</v>
      </c>
    </row>
    <row r="3714" spans="2:65" s="1" customFormat="1" ht="29.25">
      <c r="B3714" s="25"/>
      <c r="D3714" s="117" t="s">
        <v>114</v>
      </c>
      <c r="F3714" s="118" t="s">
        <v>7873</v>
      </c>
      <c r="L3714" s="25"/>
      <c r="M3714" s="119"/>
      <c r="T3714" s="46"/>
      <c r="AT3714" s="13" t="s">
        <v>114</v>
      </c>
      <c r="AU3714" s="13" t="s">
        <v>66</v>
      </c>
    </row>
    <row r="3715" spans="2:65" s="1" customFormat="1" ht="16.5" customHeight="1">
      <c r="B3715" s="104"/>
      <c r="C3715" s="105" t="s">
        <v>4202</v>
      </c>
      <c r="D3715" s="105" t="s">
        <v>107</v>
      </c>
      <c r="E3715" s="106" t="s">
        <v>7874</v>
      </c>
      <c r="F3715" s="107" t="s">
        <v>7875</v>
      </c>
      <c r="G3715" s="108" t="s">
        <v>110</v>
      </c>
      <c r="H3715" s="109">
        <v>1</v>
      </c>
      <c r="I3715" s="110">
        <v>109100</v>
      </c>
      <c r="J3715" s="110">
        <f>ROUND(I3715*H3715,2)</f>
        <v>109100</v>
      </c>
      <c r="K3715" s="107" t="s">
        <v>111</v>
      </c>
      <c r="L3715" s="25"/>
      <c r="M3715" s="111" t="s">
        <v>3</v>
      </c>
      <c r="N3715" s="112" t="s">
        <v>37</v>
      </c>
      <c r="O3715" s="113">
        <v>0</v>
      </c>
      <c r="P3715" s="113">
        <f>O3715*H3715</f>
        <v>0</v>
      </c>
      <c r="Q3715" s="113">
        <v>0</v>
      </c>
      <c r="R3715" s="113">
        <f>Q3715*H3715</f>
        <v>0</v>
      </c>
      <c r="S3715" s="113">
        <v>0</v>
      </c>
      <c r="T3715" s="114">
        <f>S3715*H3715</f>
        <v>0</v>
      </c>
      <c r="AR3715" s="115" t="s">
        <v>112</v>
      </c>
      <c r="AT3715" s="115" t="s">
        <v>107</v>
      </c>
      <c r="AU3715" s="115" t="s">
        <v>66</v>
      </c>
      <c r="AY3715" s="13" t="s">
        <v>113</v>
      </c>
      <c r="BE3715" s="116">
        <f>IF(N3715="základní",J3715,0)</f>
        <v>109100</v>
      </c>
      <c r="BF3715" s="116">
        <f>IF(N3715="snížená",J3715,0)</f>
        <v>0</v>
      </c>
      <c r="BG3715" s="116">
        <f>IF(N3715="zákl. přenesená",J3715,0)</f>
        <v>0</v>
      </c>
      <c r="BH3715" s="116">
        <f>IF(N3715="sníž. přenesená",J3715,0)</f>
        <v>0</v>
      </c>
      <c r="BI3715" s="116">
        <f>IF(N3715="nulová",J3715,0)</f>
        <v>0</v>
      </c>
      <c r="BJ3715" s="13" t="s">
        <v>74</v>
      </c>
      <c r="BK3715" s="116">
        <f>ROUND(I3715*H3715,2)</f>
        <v>109100</v>
      </c>
      <c r="BL3715" s="13" t="s">
        <v>112</v>
      </c>
      <c r="BM3715" s="115" t="s">
        <v>7876</v>
      </c>
    </row>
    <row r="3716" spans="2:65" s="1" customFormat="1" ht="29.25">
      <c r="B3716" s="25"/>
      <c r="D3716" s="117" t="s">
        <v>114</v>
      </c>
      <c r="F3716" s="118" t="s">
        <v>7877</v>
      </c>
      <c r="L3716" s="25"/>
      <c r="M3716" s="119"/>
      <c r="T3716" s="46"/>
      <c r="AT3716" s="13" t="s">
        <v>114</v>
      </c>
      <c r="AU3716" s="13" t="s">
        <v>66</v>
      </c>
    </row>
    <row r="3717" spans="2:65" s="1" customFormat="1" ht="16.5" customHeight="1">
      <c r="B3717" s="104"/>
      <c r="C3717" s="105" t="s">
        <v>7878</v>
      </c>
      <c r="D3717" s="105" t="s">
        <v>107</v>
      </c>
      <c r="E3717" s="106" t="s">
        <v>7879</v>
      </c>
      <c r="F3717" s="107" t="s">
        <v>7880</v>
      </c>
      <c r="G3717" s="108" t="s">
        <v>110</v>
      </c>
      <c r="H3717" s="109">
        <v>1</v>
      </c>
      <c r="I3717" s="110">
        <v>156000</v>
      </c>
      <c r="J3717" s="110">
        <f>ROUND(I3717*H3717,2)</f>
        <v>156000</v>
      </c>
      <c r="K3717" s="107" t="s">
        <v>111</v>
      </c>
      <c r="L3717" s="25"/>
      <c r="M3717" s="111" t="s">
        <v>3</v>
      </c>
      <c r="N3717" s="112" t="s">
        <v>37</v>
      </c>
      <c r="O3717" s="113">
        <v>0</v>
      </c>
      <c r="P3717" s="113">
        <f>O3717*H3717</f>
        <v>0</v>
      </c>
      <c r="Q3717" s="113">
        <v>0</v>
      </c>
      <c r="R3717" s="113">
        <f>Q3717*H3717</f>
        <v>0</v>
      </c>
      <c r="S3717" s="113">
        <v>0</v>
      </c>
      <c r="T3717" s="114">
        <f>S3717*H3717</f>
        <v>0</v>
      </c>
      <c r="AR3717" s="115" t="s">
        <v>112</v>
      </c>
      <c r="AT3717" s="115" t="s">
        <v>107</v>
      </c>
      <c r="AU3717" s="115" t="s">
        <v>66</v>
      </c>
      <c r="AY3717" s="13" t="s">
        <v>113</v>
      </c>
      <c r="BE3717" s="116">
        <f>IF(N3717="základní",J3717,0)</f>
        <v>156000</v>
      </c>
      <c r="BF3717" s="116">
        <f>IF(N3717="snížená",J3717,0)</f>
        <v>0</v>
      </c>
      <c r="BG3717" s="116">
        <f>IF(N3717="zákl. přenesená",J3717,0)</f>
        <v>0</v>
      </c>
      <c r="BH3717" s="116">
        <f>IF(N3717="sníž. přenesená",J3717,0)</f>
        <v>0</v>
      </c>
      <c r="BI3717" s="116">
        <f>IF(N3717="nulová",J3717,0)</f>
        <v>0</v>
      </c>
      <c r="BJ3717" s="13" t="s">
        <v>74</v>
      </c>
      <c r="BK3717" s="116">
        <f>ROUND(I3717*H3717,2)</f>
        <v>156000</v>
      </c>
      <c r="BL3717" s="13" t="s">
        <v>112</v>
      </c>
      <c r="BM3717" s="115" t="s">
        <v>7881</v>
      </c>
    </row>
    <row r="3718" spans="2:65" s="1" customFormat="1" ht="29.25">
      <c r="B3718" s="25"/>
      <c r="D3718" s="117" t="s">
        <v>114</v>
      </c>
      <c r="F3718" s="118" t="s">
        <v>7882</v>
      </c>
      <c r="L3718" s="25"/>
      <c r="M3718" s="119"/>
      <c r="T3718" s="46"/>
      <c r="AT3718" s="13" t="s">
        <v>114</v>
      </c>
      <c r="AU3718" s="13" t="s">
        <v>66</v>
      </c>
    </row>
    <row r="3719" spans="2:65" s="1" customFormat="1" ht="21.75" customHeight="1">
      <c r="B3719" s="104"/>
      <c r="C3719" s="105" t="s">
        <v>4206</v>
      </c>
      <c r="D3719" s="105" t="s">
        <v>107</v>
      </c>
      <c r="E3719" s="106" t="s">
        <v>7883</v>
      </c>
      <c r="F3719" s="107" t="s">
        <v>7884</v>
      </c>
      <c r="G3719" s="108" t="s">
        <v>110</v>
      </c>
      <c r="H3719" s="109">
        <v>1</v>
      </c>
      <c r="I3719" s="110">
        <v>388</v>
      </c>
      <c r="J3719" s="110">
        <f>ROUND(I3719*H3719,2)</f>
        <v>388</v>
      </c>
      <c r="K3719" s="107" t="s">
        <v>111</v>
      </c>
      <c r="L3719" s="25"/>
      <c r="M3719" s="111" t="s">
        <v>3</v>
      </c>
      <c r="N3719" s="112" t="s">
        <v>37</v>
      </c>
      <c r="O3719" s="113">
        <v>0</v>
      </c>
      <c r="P3719" s="113">
        <f>O3719*H3719</f>
        <v>0</v>
      </c>
      <c r="Q3719" s="113">
        <v>0</v>
      </c>
      <c r="R3719" s="113">
        <f>Q3719*H3719</f>
        <v>0</v>
      </c>
      <c r="S3719" s="113">
        <v>0</v>
      </c>
      <c r="T3719" s="114">
        <f>S3719*H3719</f>
        <v>0</v>
      </c>
      <c r="AR3719" s="115" t="s">
        <v>112</v>
      </c>
      <c r="AT3719" s="115" t="s">
        <v>107</v>
      </c>
      <c r="AU3719" s="115" t="s">
        <v>66</v>
      </c>
      <c r="AY3719" s="13" t="s">
        <v>113</v>
      </c>
      <c r="BE3719" s="116">
        <f>IF(N3719="základní",J3719,0)</f>
        <v>388</v>
      </c>
      <c r="BF3719" s="116">
        <f>IF(N3719="snížená",J3719,0)</f>
        <v>0</v>
      </c>
      <c r="BG3719" s="116">
        <f>IF(N3719="zákl. přenesená",J3719,0)</f>
        <v>0</v>
      </c>
      <c r="BH3719" s="116">
        <f>IF(N3719="sníž. přenesená",J3719,0)</f>
        <v>0</v>
      </c>
      <c r="BI3719" s="116">
        <f>IF(N3719="nulová",J3719,0)</f>
        <v>0</v>
      </c>
      <c r="BJ3719" s="13" t="s">
        <v>74</v>
      </c>
      <c r="BK3719" s="116">
        <f>ROUND(I3719*H3719,2)</f>
        <v>388</v>
      </c>
      <c r="BL3719" s="13" t="s">
        <v>112</v>
      </c>
      <c r="BM3719" s="115" t="s">
        <v>7885</v>
      </c>
    </row>
    <row r="3720" spans="2:65" s="1" customFormat="1" ht="29.25">
      <c r="B3720" s="25"/>
      <c r="D3720" s="117" t="s">
        <v>114</v>
      </c>
      <c r="F3720" s="118" t="s">
        <v>7886</v>
      </c>
      <c r="L3720" s="25"/>
      <c r="M3720" s="119"/>
      <c r="T3720" s="46"/>
      <c r="AT3720" s="13" t="s">
        <v>114</v>
      </c>
      <c r="AU3720" s="13" t="s">
        <v>66</v>
      </c>
    </row>
    <row r="3721" spans="2:65" s="1" customFormat="1" ht="16.5" customHeight="1">
      <c r="B3721" s="104"/>
      <c r="C3721" s="105" t="s">
        <v>7887</v>
      </c>
      <c r="D3721" s="105" t="s">
        <v>107</v>
      </c>
      <c r="E3721" s="106" t="s">
        <v>7888</v>
      </c>
      <c r="F3721" s="107" t="s">
        <v>7889</v>
      </c>
      <c r="G3721" s="108" t="s">
        <v>6240</v>
      </c>
      <c r="H3721" s="109">
        <v>500</v>
      </c>
      <c r="I3721" s="110">
        <v>1340</v>
      </c>
      <c r="J3721" s="110">
        <f>ROUND(I3721*H3721,2)</f>
        <v>670000</v>
      </c>
      <c r="K3721" s="107" t="s">
        <v>111</v>
      </c>
      <c r="L3721" s="25"/>
      <c r="M3721" s="111" t="s">
        <v>3</v>
      </c>
      <c r="N3721" s="112" t="s">
        <v>37</v>
      </c>
      <c r="O3721" s="113">
        <v>0</v>
      </c>
      <c r="P3721" s="113">
        <f>O3721*H3721</f>
        <v>0</v>
      </c>
      <c r="Q3721" s="113">
        <v>0</v>
      </c>
      <c r="R3721" s="113">
        <f>Q3721*H3721</f>
        <v>0</v>
      </c>
      <c r="S3721" s="113">
        <v>0</v>
      </c>
      <c r="T3721" s="114">
        <f>S3721*H3721</f>
        <v>0</v>
      </c>
      <c r="AR3721" s="115" t="s">
        <v>112</v>
      </c>
      <c r="AT3721" s="115" t="s">
        <v>107</v>
      </c>
      <c r="AU3721" s="115" t="s">
        <v>66</v>
      </c>
      <c r="AY3721" s="13" t="s">
        <v>113</v>
      </c>
      <c r="BE3721" s="116">
        <f>IF(N3721="základní",J3721,0)</f>
        <v>670000</v>
      </c>
      <c r="BF3721" s="116">
        <f>IF(N3721="snížená",J3721,0)</f>
        <v>0</v>
      </c>
      <c r="BG3721" s="116">
        <f>IF(N3721="zákl. přenesená",J3721,0)</f>
        <v>0</v>
      </c>
      <c r="BH3721" s="116">
        <f>IF(N3721="sníž. přenesená",J3721,0)</f>
        <v>0</v>
      </c>
      <c r="BI3721" s="116">
        <f>IF(N3721="nulová",J3721,0)</f>
        <v>0</v>
      </c>
      <c r="BJ3721" s="13" t="s">
        <v>74</v>
      </c>
      <c r="BK3721" s="116">
        <f>ROUND(I3721*H3721,2)</f>
        <v>670000</v>
      </c>
      <c r="BL3721" s="13" t="s">
        <v>112</v>
      </c>
      <c r="BM3721" s="115" t="s">
        <v>7890</v>
      </c>
    </row>
    <row r="3722" spans="2:65" s="1" customFormat="1" ht="29.25">
      <c r="B3722" s="25"/>
      <c r="D3722" s="117" t="s">
        <v>114</v>
      </c>
      <c r="F3722" s="118" t="s">
        <v>7891</v>
      </c>
      <c r="L3722" s="25"/>
      <c r="M3722" s="119"/>
      <c r="T3722" s="46"/>
      <c r="AT3722" s="13" t="s">
        <v>114</v>
      </c>
      <c r="AU3722" s="13" t="s">
        <v>66</v>
      </c>
    </row>
    <row r="3723" spans="2:65" s="1" customFormat="1" ht="16.5" customHeight="1">
      <c r="B3723" s="104"/>
      <c r="C3723" s="105" t="s">
        <v>4211</v>
      </c>
      <c r="D3723" s="105" t="s">
        <v>107</v>
      </c>
      <c r="E3723" s="106" t="s">
        <v>7892</v>
      </c>
      <c r="F3723" s="107" t="s">
        <v>7893</v>
      </c>
      <c r="G3723" s="108" t="s">
        <v>6240</v>
      </c>
      <c r="H3723" s="109">
        <v>20</v>
      </c>
      <c r="I3723" s="110">
        <v>2550</v>
      </c>
      <c r="J3723" s="110">
        <f>ROUND(I3723*H3723,2)</f>
        <v>51000</v>
      </c>
      <c r="K3723" s="107" t="s">
        <v>111</v>
      </c>
      <c r="L3723" s="25"/>
      <c r="M3723" s="111" t="s">
        <v>3</v>
      </c>
      <c r="N3723" s="112" t="s">
        <v>37</v>
      </c>
      <c r="O3723" s="113">
        <v>0</v>
      </c>
      <c r="P3723" s="113">
        <f>O3723*H3723</f>
        <v>0</v>
      </c>
      <c r="Q3723" s="113">
        <v>0</v>
      </c>
      <c r="R3723" s="113">
        <f>Q3723*H3723</f>
        <v>0</v>
      </c>
      <c r="S3723" s="113">
        <v>0</v>
      </c>
      <c r="T3723" s="114">
        <f>S3723*H3723</f>
        <v>0</v>
      </c>
      <c r="AR3723" s="115" t="s">
        <v>112</v>
      </c>
      <c r="AT3723" s="115" t="s">
        <v>107</v>
      </c>
      <c r="AU3723" s="115" t="s">
        <v>66</v>
      </c>
      <c r="AY3723" s="13" t="s">
        <v>113</v>
      </c>
      <c r="BE3723" s="116">
        <f>IF(N3723="základní",J3723,0)</f>
        <v>51000</v>
      </c>
      <c r="BF3723" s="116">
        <f>IF(N3723="snížená",J3723,0)</f>
        <v>0</v>
      </c>
      <c r="BG3723" s="116">
        <f>IF(N3723="zákl. přenesená",J3723,0)</f>
        <v>0</v>
      </c>
      <c r="BH3723" s="116">
        <f>IF(N3723="sníž. přenesená",J3723,0)</f>
        <v>0</v>
      </c>
      <c r="BI3723" s="116">
        <f>IF(N3723="nulová",J3723,0)</f>
        <v>0</v>
      </c>
      <c r="BJ3723" s="13" t="s">
        <v>74</v>
      </c>
      <c r="BK3723" s="116">
        <f>ROUND(I3723*H3723,2)</f>
        <v>51000</v>
      </c>
      <c r="BL3723" s="13" t="s">
        <v>112</v>
      </c>
      <c r="BM3723" s="115" t="s">
        <v>7894</v>
      </c>
    </row>
    <row r="3724" spans="2:65" s="1" customFormat="1" ht="29.25">
      <c r="B3724" s="25"/>
      <c r="D3724" s="117" t="s">
        <v>114</v>
      </c>
      <c r="F3724" s="118" t="s">
        <v>7895</v>
      </c>
      <c r="L3724" s="25"/>
      <c r="M3724" s="119"/>
      <c r="T3724" s="46"/>
      <c r="AT3724" s="13" t="s">
        <v>114</v>
      </c>
      <c r="AU3724" s="13" t="s">
        <v>66</v>
      </c>
    </row>
    <row r="3725" spans="2:65" s="1" customFormat="1" ht="16.5" customHeight="1">
      <c r="B3725" s="104"/>
      <c r="C3725" s="105" t="s">
        <v>7896</v>
      </c>
      <c r="D3725" s="105" t="s">
        <v>107</v>
      </c>
      <c r="E3725" s="106" t="s">
        <v>7897</v>
      </c>
      <c r="F3725" s="107" t="s">
        <v>7898</v>
      </c>
      <c r="G3725" s="108" t="s">
        <v>6240</v>
      </c>
      <c r="H3725" s="109">
        <v>250</v>
      </c>
      <c r="I3725" s="110">
        <v>2550</v>
      </c>
      <c r="J3725" s="110">
        <f>ROUND(I3725*H3725,2)</f>
        <v>637500</v>
      </c>
      <c r="K3725" s="107" t="s">
        <v>111</v>
      </c>
      <c r="L3725" s="25"/>
      <c r="M3725" s="111" t="s">
        <v>3</v>
      </c>
      <c r="N3725" s="112" t="s">
        <v>37</v>
      </c>
      <c r="O3725" s="113">
        <v>0</v>
      </c>
      <c r="P3725" s="113">
        <f>O3725*H3725</f>
        <v>0</v>
      </c>
      <c r="Q3725" s="113">
        <v>0</v>
      </c>
      <c r="R3725" s="113">
        <f>Q3725*H3725</f>
        <v>0</v>
      </c>
      <c r="S3725" s="113">
        <v>0</v>
      </c>
      <c r="T3725" s="114">
        <f>S3725*H3725</f>
        <v>0</v>
      </c>
      <c r="AR3725" s="115" t="s">
        <v>112</v>
      </c>
      <c r="AT3725" s="115" t="s">
        <v>107</v>
      </c>
      <c r="AU3725" s="115" t="s">
        <v>66</v>
      </c>
      <c r="AY3725" s="13" t="s">
        <v>113</v>
      </c>
      <c r="BE3725" s="116">
        <f>IF(N3725="základní",J3725,0)</f>
        <v>637500</v>
      </c>
      <c r="BF3725" s="116">
        <f>IF(N3725="snížená",J3725,0)</f>
        <v>0</v>
      </c>
      <c r="BG3725" s="116">
        <f>IF(N3725="zákl. přenesená",J3725,0)</f>
        <v>0</v>
      </c>
      <c r="BH3725" s="116">
        <f>IF(N3725="sníž. přenesená",J3725,0)</f>
        <v>0</v>
      </c>
      <c r="BI3725" s="116">
        <f>IF(N3725="nulová",J3725,0)</f>
        <v>0</v>
      </c>
      <c r="BJ3725" s="13" t="s">
        <v>74</v>
      </c>
      <c r="BK3725" s="116">
        <f>ROUND(I3725*H3725,2)</f>
        <v>637500</v>
      </c>
      <c r="BL3725" s="13" t="s">
        <v>112</v>
      </c>
      <c r="BM3725" s="115" t="s">
        <v>7899</v>
      </c>
    </row>
    <row r="3726" spans="2:65" s="1" customFormat="1" ht="29.25">
      <c r="B3726" s="25"/>
      <c r="D3726" s="117" t="s">
        <v>114</v>
      </c>
      <c r="F3726" s="118" t="s">
        <v>7900</v>
      </c>
      <c r="L3726" s="25"/>
      <c r="M3726" s="119"/>
      <c r="T3726" s="46"/>
      <c r="AT3726" s="13" t="s">
        <v>114</v>
      </c>
      <c r="AU3726" s="13" t="s">
        <v>66</v>
      </c>
    </row>
    <row r="3727" spans="2:65" s="1" customFormat="1" ht="16.5" customHeight="1">
      <c r="B3727" s="104"/>
      <c r="C3727" s="105" t="s">
        <v>4215</v>
      </c>
      <c r="D3727" s="105" t="s">
        <v>107</v>
      </c>
      <c r="E3727" s="106" t="s">
        <v>7901</v>
      </c>
      <c r="F3727" s="107" t="s">
        <v>7902</v>
      </c>
      <c r="G3727" s="108" t="s">
        <v>6240</v>
      </c>
      <c r="H3727" s="109">
        <v>20</v>
      </c>
      <c r="I3727" s="110">
        <v>2700</v>
      </c>
      <c r="J3727" s="110">
        <f>ROUND(I3727*H3727,2)</f>
        <v>54000</v>
      </c>
      <c r="K3727" s="107" t="s">
        <v>111</v>
      </c>
      <c r="L3727" s="25"/>
      <c r="M3727" s="111" t="s">
        <v>3</v>
      </c>
      <c r="N3727" s="112" t="s">
        <v>37</v>
      </c>
      <c r="O3727" s="113">
        <v>0</v>
      </c>
      <c r="P3727" s="113">
        <f>O3727*H3727</f>
        <v>0</v>
      </c>
      <c r="Q3727" s="113">
        <v>0</v>
      </c>
      <c r="R3727" s="113">
        <f>Q3727*H3727</f>
        <v>0</v>
      </c>
      <c r="S3727" s="113">
        <v>0</v>
      </c>
      <c r="T3727" s="114">
        <f>S3727*H3727</f>
        <v>0</v>
      </c>
      <c r="AR3727" s="115" t="s">
        <v>112</v>
      </c>
      <c r="AT3727" s="115" t="s">
        <v>107</v>
      </c>
      <c r="AU3727" s="115" t="s">
        <v>66</v>
      </c>
      <c r="AY3727" s="13" t="s">
        <v>113</v>
      </c>
      <c r="BE3727" s="116">
        <f>IF(N3727="základní",J3727,0)</f>
        <v>54000</v>
      </c>
      <c r="BF3727" s="116">
        <f>IF(N3727="snížená",J3727,0)</f>
        <v>0</v>
      </c>
      <c r="BG3727" s="116">
        <f>IF(N3727="zákl. přenesená",J3727,0)</f>
        <v>0</v>
      </c>
      <c r="BH3727" s="116">
        <f>IF(N3727="sníž. přenesená",J3727,0)</f>
        <v>0</v>
      </c>
      <c r="BI3727" s="116">
        <f>IF(N3727="nulová",J3727,0)</f>
        <v>0</v>
      </c>
      <c r="BJ3727" s="13" t="s">
        <v>74</v>
      </c>
      <c r="BK3727" s="116">
        <f>ROUND(I3727*H3727,2)</f>
        <v>54000</v>
      </c>
      <c r="BL3727" s="13" t="s">
        <v>112</v>
      </c>
      <c r="BM3727" s="115" t="s">
        <v>7903</v>
      </c>
    </row>
    <row r="3728" spans="2:65" s="1" customFormat="1" ht="29.25">
      <c r="B3728" s="25"/>
      <c r="D3728" s="117" t="s">
        <v>114</v>
      </c>
      <c r="F3728" s="118" t="s">
        <v>7904</v>
      </c>
      <c r="L3728" s="25"/>
      <c r="M3728" s="119"/>
      <c r="T3728" s="46"/>
      <c r="AT3728" s="13" t="s">
        <v>114</v>
      </c>
      <c r="AU3728" s="13" t="s">
        <v>66</v>
      </c>
    </row>
    <row r="3729" spans="2:65" s="1" customFormat="1" ht="16.5" customHeight="1">
      <c r="B3729" s="104"/>
      <c r="C3729" s="105" t="s">
        <v>7905</v>
      </c>
      <c r="D3729" s="105" t="s">
        <v>107</v>
      </c>
      <c r="E3729" s="106" t="s">
        <v>7906</v>
      </c>
      <c r="F3729" s="107" t="s">
        <v>7907</v>
      </c>
      <c r="G3729" s="108" t="s">
        <v>6240</v>
      </c>
      <c r="H3729" s="109">
        <v>100</v>
      </c>
      <c r="I3729" s="110">
        <v>2100</v>
      </c>
      <c r="J3729" s="110">
        <f>ROUND(I3729*H3729,2)</f>
        <v>210000</v>
      </c>
      <c r="K3729" s="107" t="s">
        <v>111</v>
      </c>
      <c r="L3729" s="25"/>
      <c r="M3729" s="111" t="s">
        <v>3</v>
      </c>
      <c r="N3729" s="112" t="s">
        <v>37</v>
      </c>
      <c r="O3729" s="113">
        <v>0</v>
      </c>
      <c r="P3729" s="113">
        <f>O3729*H3729</f>
        <v>0</v>
      </c>
      <c r="Q3729" s="113">
        <v>0</v>
      </c>
      <c r="R3729" s="113">
        <f>Q3729*H3729</f>
        <v>0</v>
      </c>
      <c r="S3729" s="113">
        <v>0</v>
      </c>
      <c r="T3729" s="114">
        <f>S3729*H3729</f>
        <v>0</v>
      </c>
      <c r="AR3729" s="115" t="s">
        <v>112</v>
      </c>
      <c r="AT3729" s="115" t="s">
        <v>107</v>
      </c>
      <c r="AU3729" s="115" t="s">
        <v>66</v>
      </c>
      <c r="AY3729" s="13" t="s">
        <v>113</v>
      </c>
      <c r="BE3729" s="116">
        <f>IF(N3729="základní",J3729,0)</f>
        <v>210000</v>
      </c>
      <c r="BF3729" s="116">
        <f>IF(N3729="snížená",J3729,0)</f>
        <v>0</v>
      </c>
      <c r="BG3729" s="116">
        <f>IF(N3729="zákl. přenesená",J3729,0)</f>
        <v>0</v>
      </c>
      <c r="BH3729" s="116">
        <f>IF(N3729="sníž. přenesená",J3729,0)</f>
        <v>0</v>
      </c>
      <c r="BI3729" s="116">
        <f>IF(N3729="nulová",J3729,0)</f>
        <v>0</v>
      </c>
      <c r="BJ3729" s="13" t="s">
        <v>74</v>
      </c>
      <c r="BK3729" s="116">
        <f>ROUND(I3729*H3729,2)</f>
        <v>210000</v>
      </c>
      <c r="BL3729" s="13" t="s">
        <v>112</v>
      </c>
      <c r="BM3729" s="115" t="s">
        <v>7908</v>
      </c>
    </row>
    <row r="3730" spans="2:65" s="1" customFormat="1" ht="29.25">
      <c r="B3730" s="25"/>
      <c r="D3730" s="117" t="s">
        <v>114</v>
      </c>
      <c r="F3730" s="118" t="s">
        <v>7909</v>
      </c>
      <c r="L3730" s="25"/>
      <c r="M3730" s="119"/>
      <c r="T3730" s="46"/>
      <c r="AT3730" s="13" t="s">
        <v>114</v>
      </c>
      <c r="AU3730" s="13" t="s">
        <v>66</v>
      </c>
    </row>
    <row r="3731" spans="2:65" s="1" customFormat="1" ht="16.5" customHeight="1">
      <c r="B3731" s="104"/>
      <c r="C3731" s="105" t="s">
        <v>4220</v>
      </c>
      <c r="D3731" s="105" t="s">
        <v>107</v>
      </c>
      <c r="E3731" s="106" t="s">
        <v>7910</v>
      </c>
      <c r="F3731" s="107" t="s">
        <v>7911</v>
      </c>
      <c r="G3731" s="108" t="s">
        <v>6240</v>
      </c>
      <c r="H3731" s="109">
        <v>60</v>
      </c>
      <c r="I3731" s="110">
        <v>416</v>
      </c>
      <c r="J3731" s="110">
        <f>ROUND(I3731*H3731,2)</f>
        <v>24960</v>
      </c>
      <c r="K3731" s="107" t="s">
        <v>111</v>
      </c>
      <c r="L3731" s="25"/>
      <c r="M3731" s="111" t="s">
        <v>3</v>
      </c>
      <c r="N3731" s="112" t="s">
        <v>37</v>
      </c>
      <c r="O3731" s="113">
        <v>0</v>
      </c>
      <c r="P3731" s="113">
        <f>O3731*H3731</f>
        <v>0</v>
      </c>
      <c r="Q3731" s="113">
        <v>0</v>
      </c>
      <c r="R3731" s="113">
        <f>Q3731*H3731</f>
        <v>0</v>
      </c>
      <c r="S3731" s="113">
        <v>0</v>
      </c>
      <c r="T3731" s="114">
        <f>S3731*H3731</f>
        <v>0</v>
      </c>
      <c r="AR3731" s="115" t="s">
        <v>112</v>
      </c>
      <c r="AT3731" s="115" t="s">
        <v>107</v>
      </c>
      <c r="AU3731" s="115" t="s">
        <v>66</v>
      </c>
      <c r="AY3731" s="13" t="s">
        <v>113</v>
      </c>
      <c r="BE3731" s="116">
        <f>IF(N3731="základní",J3731,0)</f>
        <v>24960</v>
      </c>
      <c r="BF3731" s="116">
        <f>IF(N3731="snížená",J3731,0)</f>
        <v>0</v>
      </c>
      <c r="BG3731" s="116">
        <f>IF(N3731="zákl. přenesená",J3731,0)</f>
        <v>0</v>
      </c>
      <c r="BH3731" s="116">
        <f>IF(N3731="sníž. přenesená",J3731,0)</f>
        <v>0</v>
      </c>
      <c r="BI3731" s="116">
        <f>IF(N3731="nulová",J3731,0)</f>
        <v>0</v>
      </c>
      <c r="BJ3731" s="13" t="s">
        <v>74</v>
      </c>
      <c r="BK3731" s="116">
        <f>ROUND(I3731*H3731,2)</f>
        <v>24960</v>
      </c>
      <c r="BL3731" s="13" t="s">
        <v>112</v>
      </c>
      <c r="BM3731" s="115" t="s">
        <v>7912</v>
      </c>
    </row>
    <row r="3732" spans="2:65" s="1" customFormat="1" ht="29.25">
      <c r="B3732" s="25"/>
      <c r="D3732" s="117" t="s">
        <v>114</v>
      </c>
      <c r="F3732" s="118" t="s">
        <v>7913</v>
      </c>
      <c r="L3732" s="25"/>
      <c r="M3732" s="119"/>
      <c r="T3732" s="46"/>
      <c r="AT3732" s="13" t="s">
        <v>114</v>
      </c>
      <c r="AU3732" s="13" t="s">
        <v>66</v>
      </c>
    </row>
    <row r="3733" spans="2:65" s="1" customFormat="1" ht="16.5" customHeight="1">
      <c r="B3733" s="104"/>
      <c r="C3733" s="105" t="s">
        <v>7914</v>
      </c>
      <c r="D3733" s="105" t="s">
        <v>107</v>
      </c>
      <c r="E3733" s="106" t="s">
        <v>7915</v>
      </c>
      <c r="F3733" s="107" t="s">
        <v>7916</v>
      </c>
      <c r="G3733" s="108" t="s">
        <v>6240</v>
      </c>
      <c r="H3733" s="109">
        <v>20</v>
      </c>
      <c r="I3733" s="110">
        <v>256</v>
      </c>
      <c r="J3733" s="110">
        <f>ROUND(I3733*H3733,2)</f>
        <v>5120</v>
      </c>
      <c r="K3733" s="107" t="s">
        <v>111</v>
      </c>
      <c r="L3733" s="25"/>
      <c r="M3733" s="111" t="s">
        <v>3</v>
      </c>
      <c r="N3733" s="112" t="s">
        <v>37</v>
      </c>
      <c r="O3733" s="113">
        <v>0</v>
      </c>
      <c r="P3733" s="113">
        <f>O3733*H3733</f>
        <v>0</v>
      </c>
      <c r="Q3733" s="113">
        <v>0</v>
      </c>
      <c r="R3733" s="113">
        <f>Q3733*H3733</f>
        <v>0</v>
      </c>
      <c r="S3733" s="113">
        <v>0</v>
      </c>
      <c r="T3733" s="114">
        <f>S3733*H3733</f>
        <v>0</v>
      </c>
      <c r="AR3733" s="115" t="s">
        <v>112</v>
      </c>
      <c r="AT3733" s="115" t="s">
        <v>107</v>
      </c>
      <c r="AU3733" s="115" t="s">
        <v>66</v>
      </c>
      <c r="AY3733" s="13" t="s">
        <v>113</v>
      </c>
      <c r="BE3733" s="116">
        <f>IF(N3733="základní",J3733,0)</f>
        <v>5120</v>
      </c>
      <c r="BF3733" s="116">
        <f>IF(N3733="snížená",J3733,0)</f>
        <v>0</v>
      </c>
      <c r="BG3733" s="116">
        <f>IF(N3733="zákl. přenesená",J3733,0)</f>
        <v>0</v>
      </c>
      <c r="BH3733" s="116">
        <f>IF(N3733="sníž. přenesená",J3733,0)</f>
        <v>0</v>
      </c>
      <c r="BI3733" s="116">
        <f>IF(N3733="nulová",J3733,0)</f>
        <v>0</v>
      </c>
      <c r="BJ3733" s="13" t="s">
        <v>74</v>
      </c>
      <c r="BK3733" s="116">
        <f>ROUND(I3733*H3733,2)</f>
        <v>5120</v>
      </c>
      <c r="BL3733" s="13" t="s">
        <v>112</v>
      </c>
      <c r="BM3733" s="115" t="s">
        <v>7917</v>
      </c>
    </row>
    <row r="3734" spans="2:65" s="1" customFormat="1" ht="29.25">
      <c r="B3734" s="25"/>
      <c r="D3734" s="117" t="s">
        <v>114</v>
      </c>
      <c r="F3734" s="118" t="s">
        <v>7918</v>
      </c>
      <c r="L3734" s="25"/>
      <c r="M3734" s="119"/>
      <c r="T3734" s="46"/>
      <c r="AT3734" s="13" t="s">
        <v>114</v>
      </c>
      <c r="AU3734" s="13" t="s">
        <v>66</v>
      </c>
    </row>
    <row r="3735" spans="2:65" s="10" customFormat="1" ht="25.9" customHeight="1">
      <c r="B3735" s="129"/>
      <c r="D3735" s="130" t="s">
        <v>65</v>
      </c>
      <c r="E3735" s="131" t="s">
        <v>7919</v>
      </c>
      <c r="F3735" s="131" t="s">
        <v>7920</v>
      </c>
      <c r="J3735" s="132">
        <f>BK3735</f>
        <v>11439500</v>
      </c>
      <c r="L3735" s="129"/>
      <c r="M3735" s="133"/>
      <c r="P3735" s="134">
        <f>SUM(P3736:P3747)</f>
        <v>0</v>
      </c>
      <c r="R3735" s="134">
        <f>SUM(R3736:R3747)</f>
        <v>0</v>
      </c>
      <c r="T3735" s="135">
        <f>SUM(T3736:T3747)</f>
        <v>0</v>
      </c>
      <c r="AR3735" s="130" t="s">
        <v>119</v>
      </c>
      <c r="AT3735" s="136" t="s">
        <v>65</v>
      </c>
      <c r="AU3735" s="136" t="s">
        <v>66</v>
      </c>
      <c r="AY3735" s="130" t="s">
        <v>113</v>
      </c>
      <c r="BK3735" s="137">
        <f>SUM(BK3736:BK3747)</f>
        <v>11439500</v>
      </c>
    </row>
    <row r="3736" spans="2:65" s="1" customFormat="1" ht="24.2" customHeight="1">
      <c r="B3736" s="104"/>
      <c r="C3736" s="105" t="s">
        <v>4224</v>
      </c>
      <c r="D3736" s="105" t="s">
        <v>107</v>
      </c>
      <c r="E3736" s="106" t="s">
        <v>7921</v>
      </c>
      <c r="F3736" s="107" t="s">
        <v>7922</v>
      </c>
      <c r="G3736" s="108" t="s">
        <v>110</v>
      </c>
      <c r="H3736" s="109">
        <v>20</v>
      </c>
      <c r="I3736" s="110">
        <v>435</v>
      </c>
      <c r="J3736" s="110">
        <f>ROUND(I3736*H3736,2)</f>
        <v>8700</v>
      </c>
      <c r="K3736" s="107" t="s">
        <v>111</v>
      </c>
      <c r="L3736" s="25"/>
      <c r="M3736" s="111" t="s">
        <v>3</v>
      </c>
      <c r="N3736" s="112" t="s">
        <v>37</v>
      </c>
      <c r="O3736" s="113">
        <v>0</v>
      </c>
      <c r="P3736" s="113">
        <f>O3736*H3736</f>
        <v>0</v>
      </c>
      <c r="Q3736" s="113">
        <v>0</v>
      </c>
      <c r="R3736" s="113">
        <f>Q3736*H3736</f>
        <v>0</v>
      </c>
      <c r="S3736" s="113">
        <v>0</v>
      </c>
      <c r="T3736" s="114">
        <f>S3736*H3736</f>
        <v>0</v>
      </c>
      <c r="AR3736" s="115" t="s">
        <v>112</v>
      </c>
      <c r="AT3736" s="115" t="s">
        <v>107</v>
      </c>
      <c r="AU3736" s="115" t="s">
        <v>74</v>
      </c>
      <c r="AY3736" s="13" t="s">
        <v>113</v>
      </c>
      <c r="BE3736" s="116">
        <f>IF(N3736="základní",J3736,0)</f>
        <v>8700</v>
      </c>
      <c r="BF3736" s="116">
        <f>IF(N3736="snížená",J3736,0)</f>
        <v>0</v>
      </c>
      <c r="BG3736" s="116">
        <f>IF(N3736="zákl. přenesená",J3736,0)</f>
        <v>0</v>
      </c>
      <c r="BH3736" s="116">
        <f>IF(N3736="sníž. přenesená",J3736,0)</f>
        <v>0</v>
      </c>
      <c r="BI3736" s="116">
        <f>IF(N3736="nulová",J3736,0)</f>
        <v>0</v>
      </c>
      <c r="BJ3736" s="13" t="s">
        <v>74</v>
      </c>
      <c r="BK3736" s="116">
        <f>ROUND(I3736*H3736,2)</f>
        <v>8700</v>
      </c>
      <c r="BL3736" s="13" t="s">
        <v>112</v>
      </c>
      <c r="BM3736" s="115" t="s">
        <v>7923</v>
      </c>
    </row>
    <row r="3737" spans="2:65" s="1" customFormat="1" ht="39">
      <c r="B3737" s="25"/>
      <c r="D3737" s="117" t="s">
        <v>114</v>
      </c>
      <c r="F3737" s="118" t="s">
        <v>7924</v>
      </c>
      <c r="L3737" s="25"/>
      <c r="M3737" s="119"/>
      <c r="T3737" s="46"/>
      <c r="AT3737" s="13" t="s">
        <v>114</v>
      </c>
      <c r="AU3737" s="13" t="s">
        <v>74</v>
      </c>
    </row>
    <row r="3738" spans="2:65" s="1" customFormat="1" ht="24.2" customHeight="1">
      <c r="B3738" s="104"/>
      <c r="C3738" s="105" t="s">
        <v>7925</v>
      </c>
      <c r="D3738" s="105" t="s">
        <v>107</v>
      </c>
      <c r="E3738" s="106" t="s">
        <v>7926</v>
      </c>
      <c r="F3738" s="107" t="s">
        <v>7927</v>
      </c>
      <c r="G3738" s="108" t="s">
        <v>110</v>
      </c>
      <c r="H3738" s="109">
        <v>200</v>
      </c>
      <c r="I3738" s="110">
        <v>404</v>
      </c>
      <c r="J3738" s="110">
        <f>ROUND(I3738*H3738,2)</f>
        <v>80800</v>
      </c>
      <c r="K3738" s="107" t="s">
        <v>111</v>
      </c>
      <c r="L3738" s="25"/>
      <c r="M3738" s="111" t="s">
        <v>3</v>
      </c>
      <c r="N3738" s="112" t="s">
        <v>37</v>
      </c>
      <c r="O3738" s="113">
        <v>0</v>
      </c>
      <c r="P3738" s="113">
        <f>O3738*H3738</f>
        <v>0</v>
      </c>
      <c r="Q3738" s="113">
        <v>0</v>
      </c>
      <c r="R3738" s="113">
        <f>Q3738*H3738</f>
        <v>0</v>
      </c>
      <c r="S3738" s="113">
        <v>0</v>
      </c>
      <c r="T3738" s="114">
        <f>S3738*H3738</f>
        <v>0</v>
      </c>
      <c r="AR3738" s="115" t="s">
        <v>112</v>
      </c>
      <c r="AT3738" s="115" t="s">
        <v>107</v>
      </c>
      <c r="AU3738" s="115" t="s">
        <v>74</v>
      </c>
      <c r="AY3738" s="13" t="s">
        <v>113</v>
      </c>
      <c r="BE3738" s="116">
        <f>IF(N3738="základní",J3738,0)</f>
        <v>80800</v>
      </c>
      <c r="BF3738" s="116">
        <f>IF(N3738="snížená",J3738,0)</f>
        <v>0</v>
      </c>
      <c r="BG3738" s="116">
        <f>IF(N3738="zákl. přenesená",J3738,0)</f>
        <v>0</v>
      </c>
      <c r="BH3738" s="116">
        <f>IF(N3738="sníž. přenesená",J3738,0)</f>
        <v>0</v>
      </c>
      <c r="BI3738" s="116">
        <f>IF(N3738="nulová",J3738,0)</f>
        <v>0</v>
      </c>
      <c r="BJ3738" s="13" t="s">
        <v>74</v>
      </c>
      <c r="BK3738" s="116">
        <f>ROUND(I3738*H3738,2)</f>
        <v>80800</v>
      </c>
      <c r="BL3738" s="13" t="s">
        <v>112</v>
      </c>
      <c r="BM3738" s="115" t="s">
        <v>7928</v>
      </c>
    </row>
    <row r="3739" spans="2:65" s="1" customFormat="1" ht="39">
      <c r="B3739" s="25"/>
      <c r="D3739" s="117" t="s">
        <v>114</v>
      </c>
      <c r="F3739" s="118" t="s">
        <v>7929</v>
      </c>
      <c r="L3739" s="25"/>
      <c r="M3739" s="119"/>
      <c r="T3739" s="46"/>
      <c r="AT3739" s="13" t="s">
        <v>114</v>
      </c>
      <c r="AU3739" s="13" t="s">
        <v>74</v>
      </c>
    </row>
    <row r="3740" spans="2:65" s="1" customFormat="1" ht="24.2" customHeight="1">
      <c r="B3740" s="104"/>
      <c r="C3740" s="105" t="s">
        <v>4229</v>
      </c>
      <c r="D3740" s="105" t="s">
        <v>107</v>
      </c>
      <c r="E3740" s="106" t="s">
        <v>7930</v>
      </c>
      <c r="F3740" s="107" t="s">
        <v>7931</v>
      </c>
      <c r="G3740" s="108" t="s">
        <v>6240</v>
      </c>
      <c r="H3740" s="109">
        <v>20000</v>
      </c>
      <c r="I3740" s="110">
        <v>220</v>
      </c>
      <c r="J3740" s="110">
        <f>ROUND(I3740*H3740,2)</f>
        <v>4400000</v>
      </c>
      <c r="K3740" s="107" t="s">
        <v>111</v>
      </c>
      <c r="L3740" s="25"/>
      <c r="M3740" s="111" t="s">
        <v>3</v>
      </c>
      <c r="N3740" s="112" t="s">
        <v>37</v>
      </c>
      <c r="O3740" s="113">
        <v>0</v>
      </c>
      <c r="P3740" s="113">
        <f>O3740*H3740</f>
        <v>0</v>
      </c>
      <c r="Q3740" s="113">
        <v>0</v>
      </c>
      <c r="R3740" s="113">
        <f>Q3740*H3740</f>
        <v>0</v>
      </c>
      <c r="S3740" s="113">
        <v>0</v>
      </c>
      <c r="T3740" s="114">
        <f>S3740*H3740</f>
        <v>0</v>
      </c>
      <c r="AR3740" s="115" t="s">
        <v>112</v>
      </c>
      <c r="AT3740" s="115" t="s">
        <v>107</v>
      </c>
      <c r="AU3740" s="115" t="s">
        <v>74</v>
      </c>
      <c r="AY3740" s="13" t="s">
        <v>113</v>
      </c>
      <c r="BE3740" s="116">
        <f>IF(N3740="základní",J3740,0)</f>
        <v>4400000</v>
      </c>
      <c r="BF3740" s="116">
        <f>IF(N3740="snížená",J3740,0)</f>
        <v>0</v>
      </c>
      <c r="BG3740" s="116">
        <f>IF(N3740="zákl. přenesená",J3740,0)</f>
        <v>0</v>
      </c>
      <c r="BH3740" s="116">
        <f>IF(N3740="sníž. přenesená",J3740,0)</f>
        <v>0</v>
      </c>
      <c r="BI3740" s="116">
        <f>IF(N3740="nulová",J3740,0)</f>
        <v>0</v>
      </c>
      <c r="BJ3740" s="13" t="s">
        <v>74</v>
      </c>
      <c r="BK3740" s="116">
        <f>ROUND(I3740*H3740,2)</f>
        <v>4400000</v>
      </c>
      <c r="BL3740" s="13" t="s">
        <v>112</v>
      </c>
      <c r="BM3740" s="115" t="s">
        <v>7932</v>
      </c>
    </row>
    <row r="3741" spans="2:65" s="1" customFormat="1" ht="29.25">
      <c r="B3741" s="25"/>
      <c r="D3741" s="117" t="s">
        <v>114</v>
      </c>
      <c r="F3741" s="118" t="s">
        <v>7933</v>
      </c>
      <c r="L3741" s="25"/>
      <c r="M3741" s="119"/>
      <c r="T3741" s="46"/>
      <c r="AT3741" s="13" t="s">
        <v>114</v>
      </c>
      <c r="AU3741" s="13" t="s">
        <v>74</v>
      </c>
    </row>
    <row r="3742" spans="2:65" s="1" customFormat="1" ht="24.2" customHeight="1">
      <c r="B3742" s="104"/>
      <c r="C3742" s="105" t="s">
        <v>7934</v>
      </c>
      <c r="D3742" s="105" t="s">
        <v>107</v>
      </c>
      <c r="E3742" s="106" t="s">
        <v>7935</v>
      </c>
      <c r="F3742" s="107" t="s">
        <v>7936</v>
      </c>
      <c r="G3742" s="108" t="s">
        <v>6240</v>
      </c>
      <c r="H3742" s="109">
        <v>20000</v>
      </c>
      <c r="I3742" s="110">
        <v>145</v>
      </c>
      <c r="J3742" s="110">
        <f>ROUND(I3742*H3742,2)</f>
        <v>2900000</v>
      </c>
      <c r="K3742" s="107" t="s">
        <v>111</v>
      </c>
      <c r="L3742" s="25"/>
      <c r="M3742" s="111" t="s">
        <v>3</v>
      </c>
      <c r="N3742" s="112" t="s">
        <v>37</v>
      </c>
      <c r="O3742" s="113">
        <v>0</v>
      </c>
      <c r="P3742" s="113">
        <f>O3742*H3742</f>
        <v>0</v>
      </c>
      <c r="Q3742" s="113">
        <v>0</v>
      </c>
      <c r="R3742" s="113">
        <f>Q3742*H3742</f>
        <v>0</v>
      </c>
      <c r="S3742" s="113">
        <v>0</v>
      </c>
      <c r="T3742" s="114">
        <f>S3742*H3742</f>
        <v>0</v>
      </c>
      <c r="AR3742" s="115" t="s">
        <v>112</v>
      </c>
      <c r="AT3742" s="115" t="s">
        <v>107</v>
      </c>
      <c r="AU3742" s="115" t="s">
        <v>74</v>
      </c>
      <c r="AY3742" s="13" t="s">
        <v>113</v>
      </c>
      <c r="BE3742" s="116">
        <f>IF(N3742="základní",J3742,0)</f>
        <v>2900000</v>
      </c>
      <c r="BF3742" s="116">
        <f>IF(N3742="snížená",J3742,0)</f>
        <v>0</v>
      </c>
      <c r="BG3742" s="116">
        <f>IF(N3742="zákl. přenesená",J3742,0)</f>
        <v>0</v>
      </c>
      <c r="BH3742" s="116">
        <f>IF(N3742="sníž. přenesená",J3742,0)</f>
        <v>0</v>
      </c>
      <c r="BI3742" s="116">
        <f>IF(N3742="nulová",J3742,0)</f>
        <v>0</v>
      </c>
      <c r="BJ3742" s="13" t="s">
        <v>74</v>
      </c>
      <c r="BK3742" s="116">
        <f>ROUND(I3742*H3742,2)</f>
        <v>2900000</v>
      </c>
      <c r="BL3742" s="13" t="s">
        <v>112</v>
      </c>
      <c r="BM3742" s="115" t="s">
        <v>7937</v>
      </c>
    </row>
    <row r="3743" spans="2:65" s="1" customFormat="1" ht="39">
      <c r="B3743" s="25"/>
      <c r="D3743" s="117" t="s">
        <v>114</v>
      </c>
      <c r="F3743" s="118" t="s">
        <v>7938</v>
      </c>
      <c r="L3743" s="25"/>
      <c r="M3743" s="119"/>
      <c r="T3743" s="46"/>
      <c r="AT3743" s="13" t="s">
        <v>114</v>
      </c>
      <c r="AU3743" s="13" t="s">
        <v>74</v>
      </c>
    </row>
    <row r="3744" spans="2:65" s="1" customFormat="1" ht="24.2" customHeight="1">
      <c r="B3744" s="104"/>
      <c r="C3744" s="105" t="s">
        <v>4233</v>
      </c>
      <c r="D3744" s="105" t="s">
        <v>107</v>
      </c>
      <c r="E3744" s="106" t="s">
        <v>7939</v>
      </c>
      <c r="F3744" s="107" t="s">
        <v>7940</v>
      </c>
      <c r="G3744" s="108" t="s">
        <v>6240</v>
      </c>
      <c r="H3744" s="109">
        <v>5000</v>
      </c>
      <c r="I3744" s="110">
        <v>661</v>
      </c>
      <c r="J3744" s="110">
        <f>ROUND(I3744*H3744,2)</f>
        <v>3305000</v>
      </c>
      <c r="K3744" s="107" t="s">
        <v>111</v>
      </c>
      <c r="L3744" s="25"/>
      <c r="M3744" s="111" t="s">
        <v>3</v>
      </c>
      <c r="N3744" s="112" t="s">
        <v>37</v>
      </c>
      <c r="O3744" s="113">
        <v>0</v>
      </c>
      <c r="P3744" s="113">
        <f>O3744*H3744</f>
        <v>0</v>
      </c>
      <c r="Q3744" s="113">
        <v>0</v>
      </c>
      <c r="R3744" s="113">
        <f>Q3744*H3744</f>
        <v>0</v>
      </c>
      <c r="S3744" s="113">
        <v>0</v>
      </c>
      <c r="T3744" s="114">
        <f>S3744*H3744</f>
        <v>0</v>
      </c>
      <c r="AR3744" s="115" t="s">
        <v>112</v>
      </c>
      <c r="AT3744" s="115" t="s">
        <v>107</v>
      </c>
      <c r="AU3744" s="115" t="s">
        <v>74</v>
      </c>
      <c r="AY3744" s="13" t="s">
        <v>113</v>
      </c>
      <c r="BE3744" s="116">
        <f>IF(N3744="základní",J3744,0)</f>
        <v>3305000</v>
      </c>
      <c r="BF3744" s="116">
        <f>IF(N3744="snížená",J3744,0)</f>
        <v>0</v>
      </c>
      <c r="BG3744" s="116">
        <f>IF(N3744="zákl. přenesená",J3744,0)</f>
        <v>0</v>
      </c>
      <c r="BH3744" s="116">
        <f>IF(N3744="sníž. přenesená",J3744,0)</f>
        <v>0</v>
      </c>
      <c r="BI3744" s="116">
        <f>IF(N3744="nulová",J3744,0)</f>
        <v>0</v>
      </c>
      <c r="BJ3744" s="13" t="s">
        <v>74</v>
      </c>
      <c r="BK3744" s="116">
        <f>ROUND(I3744*H3744,2)</f>
        <v>3305000</v>
      </c>
      <c r="BL3744" s="13" t="s">
        <v>112</v>
      </c>
      <c r="BM3744" s="115" t="s">
        <v>7941</v>
      </c>
    </row>
    <row r="3745" spans="2:65" s="1" customFormat="1" ht="39">
      <c r="B3745" s="25"/>
      <c r="D3745" s="117" t="s">
        <v>114</v>
      </c>
      <c r="F3745" s="118" t="s">
        <v>7942</v>
      </c>
      <c r="L3745" s="25"/>
      <c r="M3745" s="119"/>
      <c r="T3745" s="46"/>
      <c r="AT3745" s="13" t="s">
        <v>114</v>
      </c>
      <c r="AU3745" s="13" t="s">
        <v>74</v>
      </c>
    </row>
    <row r="3746" spans="2:65" s="1" customFormat="1" ht="33" customHeight="1">
      <c r="B3746" s="104"/>
      <c r="C3746" s="105" t="s">
        <v>7943</v>
      </c>
      <c r="D3746" s="105" t="s">
        <v>107</v>
      </c>
      <c r="E3746" s="106" t="s">
        <v>7944</v>
      </c>
      <c r="F3746" s="107" t="s">
        <v>7945</v>
      </c>
      <c r="G3746" s="108" t="s">
        <v>6240</v>
      </c>
      <c r="H3746" s="109">
        <v>5000</v>
      </c>
      <c r="I3746" s="110">
        <v>149</v>
      </c>
      <c r="J3746" s="110">
        <f>ROUND(I3746*H3746,2)</f>
        <v>745000</v>
      </c>
      <c r="K3746" s="107" t="s">
        <v>111</v>
      </c>
      <c r="L3746" s="25"/>
      <c r="M3746" s="111" t="s">
        <v>3</v>
      </c>
      <c r="N3746" s="112" t="s">
        <v>37</v>
      </c>
      <c r="O3746" s="113">
        <v>0</v>
      </c>
      <c r="P3746" s="113">
        <f>O3746*H3746</f>
        <v>0</v>
      </c>
      <c r="Q3746" s="113">
        <v>0</v>
      </c>
      <c r="R3746" s="113">
        <f>Q3746*H3746</f>
        <v>0</v>
      </c>
      <c r="S3746" s="113">
        <v>0</v>
      </c>
      <c r="T3746" s="114">
        <f>S3746*H3746</f>
        <v>0</v>
      </c>
      <c r="AR3746" s="115" t="s">
        <v>112</v>
      </c>
      <c r="AT3746" s="115" t="s">
        <v>107</v>
      </c>
      <c r="AU3746" s="115" t="s">
        <v>74</v>
      </c>
      <c r="AY3746" s="13" t="s">
        <v>113</v>
      </c>
      <c r="BE3746" s="116">
        <f>IF(N3746="základní",J3746,0)</f>
        <v>745000</v>
      </c>
      <c r="BF3746" s="116">
        <f>IF(N3746="snížená",J3746,0)</f>
        <v>0</v>
      </c>
      <c r="BG3746" s="116">
        <f>IF(N3746="zákl. přenesená",J3746,0)</f>
        <v>0</v>
      </c>
      <c r="BH3746" s="116">
        <f>IF(N3746="sníž. přenesená",J3746,0)</f>
        <v>0</v>
      </c>
      <c r="BI3746" s="116">
        <f>IF(N3746="nulová",J3746,0)</f>
        <v>0</v>
      </c>
      <c r="BJ3746" s="13" t="s">
        <v>74</v>
      </c>
      <c r="BK3746" s="116">
        <f>ROUND(I3746*H3746,2)</f>
        <v>745000</v>
      </c>
      <c r="BL3746" s="13" t="s">
        <v>112</v>
      </c>
      <c r="BM3746" s="115" t="s">
        <v>7946</v>
      </c>
    </row>
    <row r="3747" spans="2:65" s="1" customFormat="1" ht="39">
      <c r="B3747" s="25"/>
      <c r="D3747" s="117" t="s">
        <v>114</v>
      </c>
      <c r="F3747" s="118" t="s">
        <v>7947</v>
      </c>
      <c r="L3747" s="25"/>
      <c r="M3747" s="138"/>
      <c r="N3747" s="139"/>
      <c r="O3747" s="139"/>
      <c r="P3747" s="139"/>
      <c r="Q3747" s="139"/>
      <c r="R3747" s="139"/>
      <c r="S3747" s="139"/>
      <c r="T3747" s="140"/>
      <c r="AT3747" s="13" t="s">
        <v>114</v>
      </c>
      <c r="AU3747" s="13" t="s">
        <v>74</v>
      </c>
    </row>
    <row r="3748" spans="2:65" s="1" customFormat="1" ht="6.95" customHeight="1">
      <c r="B3748" s="34"/>
      <c r="C3748" s="35"/>
      <c r="D3748" s="35"/>
      <c r="E3748" s="35"/>
      <c r="F3748" s="35"/>
      <c r="G3748" s="35"/>
      <c r="H3748" s="35"/>
      <c r="I3748" s="35"/>
      <c r="J3748" s="35"/>
      <c r="K3748" s="35"/>
      <c r="L3748" s="25"/>
    </row>
  </sheetData>
  <sheetProtection algorithmName="SHA-512" hashValue="Q4b0sljAABH3A2czPwnqqGD89wz3lzqrv21lxXZLCGwEQHezBmG2wCab//LCVPDgJ+wc7iRl7BztftgS8dMqxQ==" saltValue="Uv6aqvv2mOjSOPkizmGIKQ==" spinCount="100000" sheet="1" objects="1" scenarios="1"/>
  <autoFilter ref="C79:K3747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3"/>
  <sheetViews>
    <sheetView showGridLines="0" topLeftCell="A63" workbookViewId="0">
      <selection activeCell="E68" sqref="E68:H6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hidden="1" customWidth="1"/>
    <col min="10" max="10" width="22.33203125" hidden="1" customWidth="1"/>
    <col min="11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6.95" hidden="1" customHeight="1">
      <c r="B2" s="14"/>
      <c r="C2" s="15"/>
      <c r="D2" s="15"/>
      <c r="E2" s="15"/>
      <c r="F2" s="15"/>
      <c r="G2" s="15"/>
      <c r="H2" s="15"/>
      <c r="I2" s="15"/>
      <c r="J2" s="15"/>
      <c r="K2" s="15"/>
      <c r="L2" s="16"/>
      <c r="AT2" s="13" t="s">
        <v>76</v>
      </c>
    </row>
    <row r="3" spans="2:46" ht="24.95" hidden="1" customHeight="1">
      <c r="B3" s="16"/>
      <c r="D3" s="17" t="s">
        <v>86</v>
      </c>
      <c r="L3" s="16"/>
      <c r="M3" s="78" t="s">
        <v>11</v>
      </c>
      <c r="AT3" s="13" t="s">
        <v>4</v>
      </c>
    </row>
    <row r="4" spans="2:46" ht="6.95" hidden="1" customHeight="1">
      <c r="B4" s="16"/>
      <c r="L4" s="16"/>
    </row>
    <row r="5" spans="2:46" ht="12" hidden="1" customHeight="1">
      <c r="B5" s="16"/>
      <c r="D5" s="22" t="s">
        <v>15</v>
      </c>
      <c r="L5" s="16"/>
    </row>
    <row r="6" spans="2:46" ht="16.5" hidden="1" customHeight="1">
      <c r="B6" s="16"/>
      <c r="E6" s="262" t="str">
        <f>'Rekapitulace stavby'!K6</f>
        <v xml:space="preserve"> Údržba, opravy a odstraňování závad u ST LBC 2026 – 2027</v>
      </c>
      <c r="F6" s="263"/>
      <c r="G6" s="263"/>
      <c r="H6" s="263"/>
      <c r="L6" s="16"/>
    </row>
    <row r="7" spans="2:46" s="1" customFormat="1" ht="12" hidden="1" customHeight="1">
      <c r="B7" s="25"/>
      <c r="D7" s="22" t="s">
        <v>87</v>
      </c>
      <c r="L7" s="25"/>
    </row>
    <row r="8" spans="2:46" s="1" customFormat="1" ht="16.5" hidden="1" customHeight="1">
      <c r="B8" s="25"/>
      <c r="E8" s="229" t="s">
        <v>7948</v>
      </c>
      <c r="F8" s="264"/>
      <c r="G8" s="264"/>
      <c r="H8" s="264"/>
      <c r="L8" s="25"/>
    </row>
    <row r="9" spans="2:46" s="1" customFormat="1" hidden="1">
      <c r="B9" s="25"/>
      <c r="L9" s="25"/>
    </row>
    <row r="10" spans="2:46" s="1" customFormat="1" ht="12" hidden="1" customHeight="1">
      <c r="B10" s="25"/>
      <c r="D10" s="22" t="s">
        <v>17</v>
      </c>
      <c r="F10" s="20" t="s">
        <v>3</v>
      </c>
      <c r="I10" s="22" t="s">
        <v>18</v>
      </c>
      <c r="J10" s="20" t="s">
        <v>3</v>
      </c>
      <c r="L10" s="25"/>
    </row>
    <row r="11" spans="2:46" s="1" customFormat="1" ht="12" hidden="1" customHeight="1">
      <c r="B11" s="25"/>
      <c r="D11" s="22" t="s">
        <v>19</v>
      </c>
      <c r="F11" s="20" t="s">
        <v>20</v>
      </c>
      <c r="I11" s="22" t="s">
        <v>21</v>
      </c>
      <c r="J11" s="42" t="str">
        <f>'Rekapitulace stavby'!AN8</f>
        <v>19. 8. 2025</v>
      </c>
      <c r="L11" s="25"/>
    </row>
    <row r="12" spans="2:46" s="1" customFormat="1" ht="10.9" hidden="1" customHeight="1">
      <c r="B12" s="25"/>
      <c r="L12" s="25"/>
    </row>
    <row r="13" spans="2:46" s="1" customFormat="1" ht="12" hidden="1" customHeight="1">
      <c r="B13" s="25"/>
      <c r="D13" s="22" t="s">
        <v>23</v>
      </c>
      <c r="I13" s="22" t="s">
        <v>24</v>
      </c>
      <c r="J13" s="20" t="str">
        <f>IF('Rekapitulace stavby'!AN10="","",'Rekapitulace stavby'!AN10)</f>
        <v/>
      </c>
      <c r="L13" s="25"/>
    </row>
    <row r="14" spans="2:46" s="1" customFormat="1" ht="18" hidden="1" customHeight="1">
      <c r="B14" s="25"/>
      <c r="E14" s="20" t="str">
        <f>IF('Rekapitulace stavby'!E11="","",'Rekapitulace stavby'!E11)</f>
        <v xml:space="preserve"> </v>
      </c>
      <c r="I14" s="22" t="s">
        <v>25</v>
      </c>
      <c r="J14" s="20" t="str">
        <f>IF('Rekapitulace stavby'!AN11="","",'Rekapitulace stavby'!AN11)</f>
        <v/>
      </c>
      <c r="L14" s="25"/>
    </row>
    <row r="15" spans="2:46" s="1" customFormat="1" ht="6.95" hidden="1" customHeight="1">
      <c r="B15" s="25"/>
      <c r="L15" s="25"/>
    </row>
    <row r="16" spans="2:46" s="1" customFormat="1" ht="12" hidden="1" customHeight="1">
      <c r="B16" s="25"/>
      <c r="D16" s="22" t="s">
        <v>26</v>
      </c>
      <c r="I16" s="22" t="s">
        <v>24</v>
      </c>
      <c r="J16" s="20" t="str">
        <f>'Rekapitulace stavby'!AN13</f>
        <v/>
      </c>
      <c r="L16" s="25"/>
    </row>
    <row r="17" spans="2:12" s="1" customFormat="1" ht="18" hidden="1" customHeight="1">
      <c r="B17" s="25"/>
      <c r="E17" s="247" t="str">
        <f>'Rekapitulace stavby'!E14</f>
        <v xml:space="preserve"> </v>
      </c>
      <c r="F17" s="247"/>
      <c r="G17" s="247"/>
      <c r="H17" s="247"/>
      <c r="I17" s="22" t="s">
        <v>25</v>
      </c>
      <c r="J17" s="20" t="str">
        <f>'Rekapitulace stavby'!AN14</f>
        <v/>
      </c>
      <c r="L17" s="25"/>
    </row>
    <row r="18" spans="2:12" s="1" customFormat="1" ht="6.95" hidden="1" customHeight="1">
      <c r="B18" s="25"/>
      <c r="L18" s="25"/>
    </row>
    <row r="19" spans="2:12" s="1" customFormat="1" ht="12" hidden="1" customHeight="1">
      <c r="B19" s="25"/>
      <c r="D19" s="22" t="s">
        <v>27</v>
      </c>
      <c r="I19" s="22" t="s">
        <v>24</v>
      </c>
      <c r="J19" s="20" t="str">
        <f>IF('Rekapitulace stavby'!AN16="","",'Rekapitulace stavby'!AN16)</f>
        <v/>
      </c>
      <c r="L19" s="25"/>
    </row>
    <row r="20" spans="2:12" s="1" customFormat="1" ht="18" hidden="1" customHeight="1">
      <c r="B20" s="25"/>
      <c r="E20" s="20" t="str">
        <f>IF('Rekapitulace stavby'!E17="","",'Rekapitulace stavby'!E17)</f>
        <v xml:space="preserve"> </v>
      </c>
      <c r="I20" s="22" t="s">
        <v>25</v>
      </c>
      <c r="J20" s="20" t="str">
        <f>IF('Rekapitulace stavby'!AN17="","",'Rekapitulace stavby'!AN17)</f>
        <v/>
      </c>
      <c r="L20" s="25"/>
    </row>
    <row r="21" spans="2:12" s="1" customFormat="1" ht="6.95" hidden="1" customHeight="1">
      <c r="B21" s="25"/>
      <c r="L21" s="25"/>
    </row>
    <row r="22" spans="2:12" s="1" customFormat="1" ht="12" hidden="1" customHeight="1">
      <c r="B22" s="25"/>
      <c r="D22" s="22" t="s">
        <v>29</v>
      </c>
      <c r="I22" s="22" t="s">
        <v>24</v>
      </c>
      <c r="J22" s="20" t="str">
        <f>IF('Rekapitulace stavby'!AN19="","",'Rekapitulace stavby'!AN19)</f>
        <v/>
      </c>
      <c r="L22" s="25"/>
    </row>
    <row r="23" spans="2:12" s="1" customFormat="1" ht="18" hidden="1" customHeight="1">
      <c r="B23" s="25"/>
      <c r="E23" s="20" t="str">
        <f>IF('Rekapitulace stavby'!E20="","",'Rekapitulace stavby'!E20)</f>
        <v xml:space="preserve"> </v>
      </c>
      <c r="I23" s="22" t="s">
        <v>25</v>
      </c>
      <c r="J23" s="20" t="str">
        <f>IF('Rekapitulace stavby'!AN20="","",'Rekapitulace stavby'!AN20)</f>
        <v/>
      </c>
      <c r="L23" s="25"/>
    </row>
    <row r="24" spans="2:12" s="1" customFormat="1" ht="6.95" hidden="1" customHeight="1">
      <c r="B24" s="25"/>
      <c r="L24" s="25"/>
    </row>
    <row r="25" spans="2:12" s="1" customFormat="1" ht="12" hidden="1" customHeight="1">
      <c r="B25" s="25"/>
      <c r="D25" s="22" t="s">
        <v>30</v>
      </c>
      <c r="L25" s="25"/>
    </row>
    <row r="26" spans="2:12" s="7" customFormat="1" ht="16.5" hidden="1" customHeight="1">
      <c r="B26" s="79"/>
      <c r="E26" s="250" t="s">
        <v>3</v>
      </c>
      <c r="F26" s="250"/>
      <c r="G26" s="250"/>
      <c r="H26" s="250"/>
      <c r="L26" s="79"/>
    </row>
    <row r="27" spans="2:12" s="1" customFormat="1" ht="6.95" hidden="1" customHeight="1">
      <c r="B27" s="25"/>
      <c r="L27" s="25"/>
    </row>
    <row r="28" spans="2:12" s="1" customFormat="1" ht="6.95" hidden="1" customHeight="1">
      <c r="B28" s="25"/>
      <c r="D28" s="43"/>
      <c r="E28" s="43"/>
      <c r="F28" s="43"/>
      <c r="G28" s="43"/>
      <c r="H28" s="43"/>
      <c r="I28" s="43"/>
      <c r="J28" s="43"/>
      <c r="K28" s="43"/>
      <c r="L28" s="25"/>
    </row>
    <row r="29" spans="2:12" s="1" customFormat="1" ht="25.35" hidden="1" customHeight="1">
      <c r="B29" s="25"/>
      <c r="D29" s="80" t="s">
        <v>32</v>
      </c>
      <c r="J29" s="56">
        <f>ROUND(J78, 2)</f>
        <v>429582</v>
      </c>
      <c r="L29" s="25"/>
    </row>
    <row r="30" spans="2:12" s="1" customFormat="1" ht="6.95" hidden="1" customHeight="1">
      <c r="B30" s="25"/>
      <c r="D30" s="43"/>
      <c r="E30" s="43"/>
      <c r="F30" s="43"/>
      <c r="G30" s="43"/>
      <c r="H30" s="43"/>
      <c r="I30" s="43"/>
      <c r="J30" s="43"/>
      <c r="K30" s="43"/>
      <c r="L30" s="25"/>
    </row>
    <row r="31" spans="2:12" s="1" customFormat="1" ht="14.45" hidden="1" customHeight="1">
      <c r="B31" s="25"/>
      <c r="F31" s="28" t="s">
        <v>34</v>
      </c>
      <c r="I31" s="28" t="s">
        <v>33</v>
      </c>
      <c r="J31" s="28" t="s">
        <v>35</v>
      </c>
      <c r="L31" s="25"/>
    </row>
    <row r="32" spans="2:12" s="1" customFormat="1" ht="14.45" hidden="1" customHeight="1">
      <c r="B32" s="25"/>
      <c r="D32" s="45" t="s">
        <v>36</v>
      </c>
      <c r="E32" s="22" t="s">
        <v>37</v>
      </c>
      <c r="F32" s="81">
        <f>ROUND((SUM(BE78:BE221)),  2)</f>
        <v>429582</v>
      </c>
      <c r="I32" s="82">
        <v>0.21</v>
      </c>
      <c r="J32" s="81">
        <f>ROUND(((SUM(BE78:BE221))*I32),  2)</f>
        <v>90212.22</v>
      </c>
      <c r="L32" s="25"/>
    </row>
    <row r="33" spans="2:12" s="1" customFormat="1" ht="14.45" hidden="1" customHeight="1">
      <c r="B33" s="25"/>
      <c r="E33" s="22" t="s">
        <v>38</v>
      </c>
      <c r="F33" s="81">
        <f>ROUND((SUM(BF78:BF221)),  2)</f>
        <v>0</v>
      </c>
      <c r="I33" s="82">
        <v>0.12</v>
      </c>
      <c r="J33" s="81">
        <f>ROUND(((SUM(BF78:BF221))*I33),  2)</f>
        <v>0</v>
      </c>
      <c r="L33" s="25"/>
    </row>
    <row r="34" spans="2:12" s="1" customFormat="1" ht="14.45" hidden="1" customHeight="1">
      <c r="B34" s="25"/>
      <c r="E34" s="22" t="s">
        <v>39</v>
      </c>
      <c r="F34" s="81">
        <f>ROUND((SUM(BG78:BG221)),  2)</f>
        <v>0</v>
      </c>
      <c r="I34" s="82">
        <v>0.21</v>
      </c>
      <c r="J34" s="81">
        <f>0</f>
        <v>0</v>
      </c>
      <c r="L34" s="25"/>
    </row>
    <row r="35" spans="2:12" s="1" customFormat="1" ht="14.45" hidden="1" customHeight="1">
      <c r="B35" s="25"/>
      <c r="E35" s="22" t="s">
        <v>40</v>
      </c>
      <c r="F35" s="81">
        <f>ROUND((SUM(BH78:BH221)),  2)</f>
        <v>0</v>
      </c>
      <c r="I35" s="82">
        <v>0.12</v>
      </c>
      <c r="J35" s="81">
        <f>0</f>
        <v>0</v>
      </c>
      <c r="L35" s="25"/>
    </row>
    <row r="36" spans="2:12" s="1" customFormat="1" ht="14.45" hidden="1" customHeight="1">
      <c r="B36" s="25"/>
      <c r="E36" s="22" t="s">
        <v>41</v>
      </c>
      <c r="F36" s="81">
        <f>ROUND((SUM(BI78:BI221)),  2)</f>
        <v>0</v>
      </c>
      <c r="I36" s="82">
        <v>0</v>
      </c>
      <c r="J36" s="81">
        <f>0</f>
        <v>0</v>
      </c>
      <c r="L36" s="25"/>
    </row>
    <row r="37" spans="2:12" s="1" customFormat="1" ht="6.95" hidden="1" customHeight="1">
      <c r="B37" s="25"/>
      <c r="L37" s="25"/>
    </row>
    <row r="38" spans="2:12" s="1" customFormat="1" ht="25.35" hidden="1" customHeight="1">
      <c r="B38" s="25"/>
      <c r="C38" s="83"/>
      <c r="D38" s="84" t="s">
        <v>42</v>
      </c>
      <c r="E38" s="47"/>
      <c r="F38" s="47"/>
      <c r="G38" s="85" t="s">
        <v>43</v>
      </c>
      <c r="H38" s="86" t="s">
        <v>44</v>
      </c>
      <c r="I38" s="47"/>
      <c r="J38" s="87">
        <f>SUM(J29:J36)</f>
        <v>519794.22</v>
      </c>
      <c r="K38" s="88"/>
      <c r="L38" s="25"/>
    </row>
    <row r="39" spans="2:12" s="1" customFormat="1" ht="14.45" hidden="1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25"/>
    </row>
    <row r="40" spans="2:12" hidden="1"/>
    <row r="41" spans="2:12" hidden="1"/>
    <row r="42" spans="2:12" hidden="1"/>
    <row r="43" spans="2:12" s="1" customFormat="1" ht="6.95" hidden="1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25"/>
    </row>
    <row r="44" spans="2:12" s="1" customFormat="1" ht="24.95" hidden="1" customHeight="1">
      <c r="B44" s="25"/>
      <c r="C44" s="17" t="s">
        <v>89</v>
      </c>
      <c r="L44" s="25"/>
    </row>
    <row r="45" spans="2:12" s="1" customFormat="1" ht="6.95" hidden="1" customHeight="1">
      <c r="B45" s="25"/>
      <c r="L45" s="25"/>
    </row>
    <row r="46" spans="2:12" s="1" customFormat="1" ht="12" hidden="1" customHeight="1">
      <c r="B46" s="25"/>
      <c r="C46" s="22" t="s">
        <v>15</v>
      </c>
      <c r="L46" s="25"/>
    </row>
    <row r="47" spans="2:12" s="1" customFormat="1" ht="16.5" hidden="1" customHeight="1">
      <c r="B47" s="25"/>
      <c r="E47" s="262" t="str">
        <f>E6</f>
        <v xml:space="preserve"> Údržba, opravy a odstraňování závad u ST LBC 2026 – 2027</v>
      </c>
      <c r="F47" s="263"/>
      <c r="G47" s="263"/>
      <c r="H47" s="263"/>
      <c r="L47" s="25"/>
    </row>
    <row r="48" spans="2:12" s="1" customFormat="1" ht="12" hidden="1" customHeight="1">
      <c r="B48" s="25"/>
      <c r="C48" s="22" t="s">
        <v>87</v>
      </c>
      <c r="L48" s="25"/>
    </row>
    <row r="49" spans="2:47" s="1" customFormat="1" ht="16.5" hidden="1" customHeight="1">
      <c r="B49" s="25"/>
      <c r="E49" s="229" t="str">
        <f>E8</f>
        <v>SO 02 - Položky katalogu ÚSR</v>
      </c>
      <c r="F49" s="264"/>
      <c r="G49" s="264"/>
      <c r="H49" s="264"/>
      <c r="L49" s="25"/>
    </row>
    <row r="50" spans="2:47" s="1" customFormat="1" ht="6.95" hidden="1" customHeight="1">
      <c r="B50" s="25"/>
      <c r="L50" s="25"/>
    </row>
    <row r="51" spans="2:47" s="1" customFormat="1" ht="12" hidden="1" customHeight="1">
      <c r="B51" s="25"/>
      <c r="C51" s="22" t="s">
        <v>19</v>
      </c>
      <c r="F51" s="20" t="str">
        <f>F11</f>
        <v xml:space="preserve"> </v>
      </c>
      <c r="I51" s="22" t="s">
        <v>21</v>
      </c>
      <c r="J51" s="42" t="str">
        <f>IF(J11="","",J11)</f>
        <v>19. 8. 2025</v>
      </c>
      <c r="L51" s="25"/>
    </row>
    <row r="52" spans="2:47" s="1" customFormat="1" ht="6.95" hidden="1" customHeight="1">
      <c r="B52" s="25"/>
      <c r="L52" s="25"/>
    </row>
    <row r="53" spans="2:47" s="1" customFormat="1" ht="15.2" hidden="1" customHeight="1">
      <c r="B53" s="25"/>
      <c r="C53" s="22" t="s">
        <v>23</v>
      </c>
      <c r="F53" s="20" t="str">
        <f>E14</f>
        <v xml:space="preserve"> </v>
      </c>
      <c r="I53" s="22" t="s">
        <v>27</v>
      </c>
      <c r="J53" s="23" t="str">
        <f>E20</f>
        <v xml:space="preserve"> </v>
      </c>
      <c r="L53" s="25"/>
    </row>
    <row r="54" spans="2:47" s="1" customFormat="1" ht="15.2" hidden="1" customHeight="1">
      <c r="B54" s="25"/>
      <c r="C54" s="22" t="s">
        <v>26</v>
      </c>
      <c r="F54" s="20" t="str">
        <f>IF(E17="","",E17)</f>
        <v xml:space="preserve"> </v>
      </c>
      <c r="I54" s="22" t="s">
        <v>29</v>
      </c>
      <c r="J54" s="23" t="str">
        <f>E23</f>
        <v xml:space="preserve"> </v>
      </c>
      <c r="L54" s="25"/>
    </row>
    <row r="55" spans="2:47" s="1" customFormat="1" ht="10.35" hidden="1" customHeight="1">
      <c r="B55" s="25"/>
      <c r="L55" s="25"/>
    </row>
    <row r="56" spans="2:47" s="1" customFormat="1" ht="29.25" hidden="1" customHeight="1">
      <c r="B56" s="25"/>
      <c r="C56" s="89" t="s">
        <v>90</v>
      </c>
      <c r="D56" s="83"/>
      <c r="E56" s="83"/>
      <c r="F56" s="83"/>
      <c r="G56" s="83"/>
      <c r="H56" s="83"/>
      <c r="I56" s="83"/>
      <c r="J56" s="90" t="s">
        <v>91</v>
      </c>
      <c r="K56" s="83"/>
      <c r="L56" s="25"/>
    </row>
    <row r="57" spans="2:47" s="1" customFormat="1" ht="10.35" hidden="1" customHeight="1">
      <c r="B57" s="25"/>
      <c r="L57" s="25"/>
    </row>
    <row r="58" spans="2:47" s="1" customFormat="1" ht="22.9" hidden="1" customHeight="1">
      <c r="B58" s="25"/>
      <c r="C58" s="91" t="s">
        <v>64</v>
      </c>
      <c r="J58" s="56">
        <f>J78</f>
        <v>429582</v>
      </c>
      <c r="L58" s="25"/>
      <c r="AU58" s="13" t="s">
        <v>92</v>
      </c>
    </row>
    <row r="59" spans="2:47" s="1" customFormat="1" ht="21.75" hidden="1" customHeight="1">
      <c r="B59" s="25"/>
      <c r="L59" s="25"/>
    </row>
    <row r="60" spans="2:47" s="1" customFormat="1" ht="6.95" hidden="1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25"/>
    </row>
    <row r="64" spans="2:47" s="1" customFormat="1" ht="6.95" customHeight="1"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25"/>
    </row>
    <row r="65" spans="2:65" s="1" customFormat="1" ht="24.95" customHeight="1">
      <c r="B65" s="25"/>
      <c r="C65" s="17" t="s">
        <v>94</v>
      </c>
      <c r="L65" s="25"/>
    </row>
    <row r="66" spans="2:65" s="1" customFormat="1" ht="6.95" customHeight="1">
      <c r="B66" s="25"/>
      <c r="L66" s="25"/>
    </row>
    <row r="67" spans="2:65" s="1" customFormat="1" ht="12" customHeight="1">
      <c r="B67" s="25"/>
      <c r="C67" s="22" t="s">
        <v>15</v>
      </c>
      <c r="L67" s="25"/>
    </row>
    <row r="68" spans="2:65" s="1" customFormat="1" ht="16.5" customHeight="1">
      <c r="B68" s="25"/>
      <c r="E68" s="262" t="str">
        <f>E6</f>
        <v xml:space="preserve"> Údržba, opravy a odstraňování závad u ST LBC 2026 – 2027</v>
      </c>
      <c r="F68" s="263"/>
      <c r="G68" s="263"/>
      <c r="H68" s="263"/>
      <c r="L68" s="25"/>
    </row>
    <row r="69" spans="2:65" s="1" customFormat="1" ht="12" customHeight="1">
      <c r="B69" s="25"/>
      <c r="C69" s="22" t="s">
        <v>87</v>
      </c>
      <c r="L69" s="25"/>
    </row>
    <row r="70" spans="2:65" s="1" customFormat="1" ht="16.5" customHeight="1">
      <c r="B70" s="25"/>
      <c r="E70" s="229" t="str">
        <f>E8</f>
        <v>SO 02 - Položky katalogu ÚSR</v>
      </c>
      <c r="F70" s="264"/>
      <c r="G70" s="264"/>
      <c r="H70" s="264"/>
      <c r="L70" s="25"/>
    </row>
    <row r="71" spans="2:65" s="1" customFormat="1" ht="6.95" customHeight="1">
      <c r="B71" s="25"/>
      <c r="L71" s="25"/>
    </row>
    <row r="72" spans="2:65" s="1" customFormat="1" ht="12" customHeight="1">
      <c r="B72" s="25"/>
      <c r="C72" s="22" t="s">
        <v>19</v>
      </c>
      <c r="F72" s="20" t="str">
        <f>F11</f>
        <v xml:space="preserve"> </v>
      </c>
      <c r="I72" s="22" t="s">
        <v>21</v>
      </c>
      <c r="J72" s="42" t="str">
        <f>IF(J11="","",J11)</f>
        <v>19. 8. 2025</v>
      </c>
      <c r="L72" s="25"/>
    </row>
    <row r="73" spans="2:65" s="1" customFormat="1" ht="6.95" customHeight="1">
      <c r="B73" s="25"/>
      <c r="L73" s="25"/>
    </row>
    <row r="74" spans="2:65" s="1" customFormat="1" ht="15.2" customHeight="1">
      <c r="B74" s="25"/>
      <c r="C74" s="22" t="s">
        <v>23</v>
      </c>
      <c r="F74" s="20" t="str">
        <f>E14</f>
        <v xml:space="preserve"> </v>
      </c>
      <c r="I74" s="22" t="s">
        <v>27</v>
      </c>
      <c r="J74" s="23" t="str">
        <f>E20</f>
        <v xml:space="preserve"> </v>
      </c>
      <c r="L74" s="25"/>
    </row>
    <row r="75" spans="2:65" s="1" customFormat="1" ht="15.2" customHeight="1">
      <c r="B75" s="25"/>
      <c r="C75" s="22" t="s">
        <v>26</v>
      </c>
      <c r="F75" s="20" t="str">
        <f>IF(E17="","",E17)</f>
        <v xml:space="preserve"> </v>
      </c>
      <c r="I75" s="22" t="s">
        <v>29</v>
      </c>
      <c r="J75" s="23" t="str">
        <f>E23</f>
        <v xml:space="preserve"> </v>
      </c>
      <c r="L75" s="25"/>
    </row>
    <row r="76" spans="2:65" s="1" customFormat="1" ht="10.35" customHeight="1">
      <c r="B76" s="25"/>
      <c r="L76" s="25"/>
    </row>
    <row r="77" spans="2:65" s="9" customFormat="1" ht="29.25" customHeight="1">
      <c r="B77" s="96"/>
      <c r="C77" s="97" t="s">
        <v>95</v>
      </c>
      <c r="D77" s="98" t="s">
        <v>51</v>
      </c>
      <c r="E77" s="98" t="s">
        <v>47</v>
      </c>
      <c r="F77" s="98" t="s">
        <v>48</v>
      </c>
      <c r="G77" s="98" t="s">
        <v>96</v>
      </c>
      <c r="H77" s="98" t="s">
        <v>97</v>
      </c>
      <c r="I77" s="98" t="s">
        <v>98</v>
      </c>
      <c r="J77" s="98" t="s">
        <v>91</v>
      </c>
      <c r="K77" s="99" t="s">
        <v>99</v>
      </c>
      <c r="L77" s="96"/>
      <c r="M77" s="49" t="s">
        <v>3</v>
      </c>
      <c r="N77" s="50" t="s">
        <v>36</v>
      </c>
      <c r="O77" s="50" t="s">
        <v>100</v>
      </c>
      <c r="P77" s="50" t="s">
        <v>101</v>
      </c>
      <c r="Q77" s="50" t="s">
        <v>102</v>
      </c>
      <c r="R77" s="50" t="s">
        <v>103</v>
      </c>
      <c r="S77" s="50" t="s">
        <v>104</v>
      </c>
      <c r="T77" s="51" t="s">
        <v>105</v>
      </c>
    </row>
    <row r="78" spans="2:65" s="1" customFormat="1" ht="22.9" customHeight="1">
      <c r="B78" s="25"/>
      <c r="C78" s="54" t="s">
        <v>106</v>
      </c>
      <c r="J78" s="100">
        <f>BK78</f>
        <v>429582</v>
      </c>
      <c r="L78" s="25"/>
      <c r="M78" s="52"/>
      <c r="N78" s="43"/>
      <c r="O78" s="43"/>
      <c r="P78" s="101">
        <f>SUM(P79:P221)</f>
        <v>410.25300000000004</v>
      </c>
      <c r="Q78" s="43"/>
      <c r="R78" s="101">
        <f>SUM(R79:R221)</f>
        <v>47.672839999999994</v>
      </c>
      <c r="S78" s="43"/>
      <c r="T78" s="102">
        <f>SUM(T79:T221)</f>
        <v>31.350999999999996</v>
      </c>
      <c r="AT78" s="13" t="s">
        <v>65</v>
      </c>
      <c r="AU78" s="13" t="s">
        <v>92</v>
      </c>
      <c r="BK78" s="103">
        <f>SUM(BK79:BK221)</f>
        <v>429582</v>
      </c>
    </row>
    <row r="79" spans="2:65" s="1" customFormat="1" ht="16.5" customHeight="1">
      <c r="B79" s="104"/>
      <c r="C79" s="105" t="s">
        <v>74</v>
      </c>
      <c r="D79" s="105" t="s">
        <v>107</v>
      </c>
      <c r="E79" s="106" t="s">
        <v>7949</v>
      </c>
      <c r="F79" s="107" t="s">
        <v>7950</v>
      </c>
      <c r="G79" s="108" t="s">
        <v>135</v>
      </c>
      <c r="H79" s="109">
        <v>60</v>
      </c>
      <c r="I79" s="110">
        <v>151</v>
      </c>
      <c r="J79" s="110">
        <f>ROUND(I79*H79,2)</f>
        <v>9060</v>
      </c>
      <c r="K79" s="107" t="s">
        <v>7951</v>
      </c>
      <c r="L79" s="25"/>
      <c r="M79" s="111" t="s">
        <v>3</v>
      </c>
      <c r="N79" s="112" t="s">
        <v>37</v>
      </c>
      <c r="O79" s="113">
        <v>0.27300000000000002</v>
      </c>
      <c r="P79" s="113">
        <f>O79*H79</f>
        <v>16.380000000000003</v>
      </c>
      <c r="Q79" s="113">
        <v>0</v>
      </c>
      <c r="R79" s="113">
        <f>Q79*H79</f>
        <v>0</v>
      </c>
      <c r="S79" s="113">
        <v>0</v>
      </c>
      <c r="T79" s="114">
        <f>S79*H79</f>
        <v>0</v>
      </c>
      <c r="AR79" s="115" t="s">
        <v>119</v>
      </c>
      <c r="AT79" s="115" t="s">
        <v>107</v>
      </c>
      <c r="AU79" s="115" t="s">
        <v>66</v>
      </c>
      <c r="AY79" s="13" t="s">
        <v>113</v>
      </c>
      <c r="BE79" s="116">
        <f>IF(N79="základní",J79,0)</f>
        <v>9060</v>
      </c>
      <c r="BF79" s="116">
        <f>IF(N79="snížená",J79,0)</f>
        <v>0</v>
      </c>
      <c r="BG79" s="116">
        <f>IF(N79="zákl. přenesená",J79,0)</f>
        <v>0</v>
      </c>
      <c r="BH79" s="116">
        <f>IF(N79="sníž. přenesená",J79,0)</f>
        <v>0</v>
      </c>
      <c r="BI79" s="116">
        <f>IF(N79="nulová",J79,0)</f>
        <v>0</v>
      </c>
      <c r="BJ79" s="13" t="s">
        <v>74</v>
      </c>
      <c r="BK79" s="116">
        <f>ROUND(I79*H79,2)</f>
        <v>9060</v>
      </c>
      <c r="BL79" s="13" t="s">
        <v>119</v>
      </c>
      <c r="BM79" s="115" t="s">
        <v>76</v>
      </c>
    </row>
    <row r="80" spans="2:65" s="1" customFormat="1">
      <c r="B80" s="25"/>
      <c r="D80" s="117" t="s">
        <v>114</v>
      </c>
      <c r="F80" s="118" t="s">
        <v>7950</v>
      </c>
      <c r="L80" s="25"/>
      <c r="M80" s="119"/>
      <c r="T80" s="46"/>
      <c r="AT80" s="13" t="s">
        <v>114</v>
      </c>
      <c r="AU80" s="13" t="s">
        <v>66</v>
      </c>
    </row>
    <row r="81" spans="2:65" s="1" customFormat="1">
      <c r="B81" s="25"/>
      <c r="D81" s="141" t="s">
        <v>7952</v>
      </c>
      <c r="F81" s="142" t="s">
        <v>7953</v>
      </c>
      <c r="L81" s="25"/>
      <c r="M81" s="119"/>
      <c r="T81" s="46"/>
      <c r="AT81" s="13" t="s">
        <v>7952</v>
      </c>
      <c r="AU81" s="13" t="s">
        <v>66</v>
      </c>
    </row>
    <row r="82" spans="2:65" s="1" customFormat="1" ht="16.5" customHeight="1">
      <c r="B82" s="104"/>
      <c r="C82" s="105" t="s">
        <v>76</v>
      </c>
      <c r="D82" s="105" t="s">
        <v>107</v>
      </c>
      <c r="E82" s="106" t="s">
        <v>7954</v>
      </c>
      <c r="F82" s="107" t="s">
        <v>7955</v>
      </c>
      <c r="G82" s="108" t="s">
        <v>135</v>
      </c>
      <c r="H82" s="109">
        <v>10</v>
      </c>
      <c r="I82" s="110">
        <v>208</v>
      </c>
      <c r="J82" s="110">
        <f>ROUND(I82*H82,2)</f>
        <v>2080</v>
      </c>
      <c r="K82" s="107" t="s">
        <v>7951</v>
      </c>
      <c r="L82" s="25"/>
      <c r="M82" s="111" t="s">
        <v>3</v>
      </c>
      <c r="N82" s="112" t="s">
        <v>37</v>
      </c>
      <c r="O82" s="113">
        <v>0.51</v>
      </c>
      <c r="P82" s="113">
        <f>O82*H82</f>
        <v>5.0999999999999996</v>
      </c>
      <c r="Q82" s="113">
        <v>0</v>
      </c>
      <c r="R82" s="113">
        <f>Q82*H82</f>
        <v>0</v>
      </c>
      <c r="S82" s="113">
        <v>0</v>
      </c>
      <c r="T82" s="114">
        <f>S82*H82</f>
        <v>0</v>
      </c>
      <c r="AR82" s="115" t="s">
        <v>119</v>
      </c>
      <c r="AT82" s="115" t="s">
        <v>107</v>
      </c>
      <c r="AU82" s="115" t="s">
        <v>66</v>
      </c>
      <c r="AY82" s="13" t="s">
        <v>113</v>
      </c>
      <c r="BE82" s="116">
        <f>IF(N82="základní",J82,0)</f>
        <v>2080</v>
      </c>
      <c r="BF82" s="116">
        <f>IF(N82="snížená",J82,0)</f>
        <v>0</v>
      </c>
      <c r="BG82" s="116">
        <f>IF(N82="zákl. přenesená",J82,0)</f>
        <v>0</v>
      </c>
      <c r="BH82" s="116">
        <f>IF(N82="sníž. přenesená",J82,0)</f>
        <v>0</v>
      </c>
      <c r="BI82" s="116">
        <f>IF(N82="nulová",J82,0)</f>
        <v>0</v>
      </c>
      <c r="BJ82" s="13" t="s">
        <v>74</v>
      </c>
      <c r="BK82" s="116">
        <f>ROUND(I82*H82,2)</f>
        <v>2080</v>
      </c>
      <c r="BL82" s="13" t="s">
        <v>119</v>
      </c>
      <c r="BM82" s="115" t="s">
        <v>119</v>
      </c>
    </row>
    <row r="83" spans="2:65" s="1" customFormat="1">
      <c r="B83" s="25"/>
      <c r="D83" s="117" t="s">
        <v>114</v>
      </c>
      <c r="F83" s="118" t="s">
        <v>7956</v>
      </c>
      <c r="L83" s="25"/>
      <c r="M83" s="119"/>
      <c r="T83" s="46"/>
      <c r="AT83" s="13" t="s">
        <v>114</v>
      </c>
      <c r="AU83" s="13" t="s">
        <v>66</v>
      </c>
    </row>
    <row r="84" spans="2:65" s="1" customFormat="1">
      <c r="B84" s="25"/>
      <c r="D84" s="141" t="s">
        <v>7952</v>
      </c>
      <c r="F84" s="142" t="s">
        <v>7957</v>
      </c>
      <c r="L84" s="25"/>
      <c r="M84" s="119"/>
      <c r="T84" s="46"/>
      <c r="AT84" s="13" t="s">
        <v>7952</v>
      </c>
      <c r="AU84" s="13" t="s">
        <v>66</v>
      </c>
    </row>
    <row r="85" spans="2:65" s="1" customFormat="1" ht="16.5" customHeight="1">
      <c r="B85" s="104"/>
      <c r="C85" s="105" t="s">
        <v>121</v>
      </c>
      <c r="D85" s="105" t="s">
        <v>107</v>
      </c>
      <c r="E85" s="106" t="s">
        <v>7958</v>
      </c>
      <c r="F85" s="107" t="s">
        <v>7959</v>
      </c>
      <c r="G85" s="108" t="s">
        <v>135</v>
      </c>
      <c r="H85" s="109">
        <v>60</v>
      </c>
      <c r="I85" s="110">
        <v>186</v>
      </c>
      <c r="J85" s="110">
        <f>ROUND(I85*H85,2)</f>
        <v>11160</v>
      </c>
      <c r="K85" s="107" t="s">
        <v>7951</v>
      </c>
      <c r="L85" s="25"/>
      <c r="M85" s="111" t="s">
        <v>3</v>
      </c>
      <c r="N85" s="112" t="s">
        <v>37</v>
      </c>
      <c r="O85" s="113">
        <v>0.33500000000000002</v>
      </c>
      <c r="P85" s="113">
        <f>O85*H85</f>
        <v>20.100000000000001</v>
      </c>
      <c r="Q85" s="113">
        <v>0</v>
      </c>
      <c r="R85" s="113">
        <f>Q85*H85</f>
        <v>0</v>
      </c>
      <c r="S85" s="113">
        <v>0</v>
      </c>
      <c r="T85" s="114">
        <f>S85*H85</f>
        <v>0</v>
      </c>
      <c r="AR85" s="115" t="s">
        <v>119</v>
      </c>
      <c r="AT85" s="115" t="s">
        <v>107</v>
      </c>
      <c r="AU85" s="115" t="s">
        <v>66</v>
      </c>
      <c r="AY85" s="13" t="s">
        <v>113</v>
      </c>
      <c r="BE85" s="116">
        <f>IF(N85="základní",J85,0)</f>
        <v>11160</v>
      </c>
      <c r="BF85" s="116">
        <f>IF(N85="snížená",J85,0)</f>
        <v>0</v>
      </c>
      <c r="BG85" s="116">
        <f>IF(N85="zákl. přenesená",J85,0)</f>
        <v>0</v>
      </c>
      <c r="BH85" s="116">
        <f>IF(N85="sníž. přenesená",J85,0)</f>
        <v>0</v>
      </c>
      <c r="BI85" s="116">
        <f>IF(N85="nulová",J85,0)</f>
        <v>0</v>
      </c>
      <c r="BJ85" s="13" t="s">
        <v>74</v>
      </c>
      <c r="BK85" s="116">
        <f>ROUND(I85*H85,2)</f>
        <v>11160</v>
      </c>
      <c r="BL85" s="13" t="s">
        <v>119</v>
      </c>
      <c r="BM85" s="115" t="s">
        <v>125</v>
      </c>
    </row>
    <row r="86" spans="2:65" s="1" customFormat="1">
      <c r="B86" s="25"/>
      <c r="D86" s="117" t="s">
        <v>114</v>
      </c>
      <c r="F86" s="118" t="s">
        <v>7959</v>
      </c>
      <c r="L86" s="25"/>
      <c r="M86" s="119"/>
      <c r="T86" s="46"/>
      <c r="AT86" s="13" t="s">
        <v>114</v>
      </c>
      <c r="AU86" s="13" t="s">
        <v>66</v>
      </c>
    </row>
    <row r="87" spans="2:65" s="1" customFormat="1">
      <c r="B87" s="25"/>
      <c r="D87" s="141" t="s">
        <v>7952</v>
      </c>
      <c r="F87" s="142" t="s">
        <v>7960</v>
      </c>
      <c r="L87" s="25"/>
      <c r="M87" s="119"/>
      <c r="T87" s="46"/>
      <c r="AT87" s="13" t="s">
        <v>7952</v>
      </c>
      <c r="AU87" s="13" t="s">
        <v>66</v>
      </c>
    </row>
    <row r="88" spans="2:65" s="1" customFormat="1" ht="16.5" customHeight="1">
      <c r="B88" s="104"/>
      <c r="C88" s="105" t="s">
        <v>119</v>
      </c>
      <c r="D88" s="105" t="s">
        <v>107</v>
      </c>
      <c r="E88" s="106" t="s">
        <v>7961</v>
      </c>
      <c r="F88" s="107" t="s">
        <v>7962</v>
      </c>
      <c r="G88" s="108" t="s">
        <v>135</v>
      </c>
      <c r="H88" s="109">
        <v>10</v>
      </c>
      <c r="I88" s="110">
        <v>172</v>
      </c>
      <c r="J88" s="110">
        <f>ROUND(I88*H88,2)</f>
        <v>1720</v>
      </c>
      <c r="K88" s="107" t="s">
        <v>7951</v>
      </c>
      <c r="L88" s="25"/>
      <c r="M88" s="111" t="s">
        <v>3</v>
      </c>
      <c r="N88" s="112" t="s">
        <v>37</v>
      </c>
      <c r="O88" s="113">
        <v>0.42</v>
      </c>
      <c r="P88" s="113">
        <f>O88*H88</f>
        <v>4.2</v>
      </c>
      <c r="Q88" s="113">
        <v>0</v>
      </c>
      <c r="R88" s="113">
        <f>Q88*H88</f>
        <v>0</v>
      </c>
      <c r="S88" s="113">
        <v>0</v>
      </c>
      <c r="T88" s="114">
        <f>S88*H88</f>
        <v>0</v>
      </c>
      <c r="AR88" s="115" t="s">
        <v>119</v>
      </c>
      <c r="AT88" s="115" t="s">
        <v>107</v>
      </c>
      <c r="AU88" s="115" t="s">
        <v>66</v>
      </c>
      <c r="AY88" s="13" t="s">
        <v>113</v>
      </c>
      <c r="BE88" s="116">
        <f>IF(N88="základní",J88,0)</f>
        <v>1720</v>
      </c>
      <c r="BF88" s="116">
        <f>IF(N88="snížená",J88,0)</f>
        <v>0</v>
      </c>
      <c r="BG88" s="116">
        <f>IF(N88="zákl. přenesená",J88,0)</f>
        <v>0</v>
      </c>
      <c r="BH88" s="116">
        <f>IF(N88="sníž. přenesená",J88,0)</f>
        <v>0</v>
      </c>
      <c r="BI88" s="116">
        <f>IF(N88="nulová",J88,0)</f>
        <v>0</v>
      </c>
      <c r="BJ88" s="13" t="s">
        <v>74</v>
      </c>
      <c r="BK88" s="116">
        <f>ROUND(I88*H88,2)</f>
        <v>1720</v>
      </c>
      <c r="BL88" s="13" t="s">
        <v>119</v>
      </c>
      <c r="BM88" s="115" t="s">
        <v>130</v>
      </c>
    </row>
    <row r="89" spans="2:65" s="1" customFormat="1">
      <c r="B89" s="25"/>
      <c r="D89" s="117" t="s">
        <v>114</v>
      </c>
      <c r="F89" s="118" t="s">
        <v>7963</v>
      </c>
      <c r="L89" s="25"/>
      <c r="M89" s="119"/>
      <c r="T89" s="46"/>
      <c r="AT89" s="13" t="s">
        <v>114</v>
      </c>
      <c r="AU89" s="13" t="s">
        <v>66</v>
      </c>
    </row>
    <row r="90" spans="2:65" s="1" customFormat="1">
      <c r="B90" s="25"/>
      <c r="D90" s="141" t="s">
        <v>7952</v>
      </c>
      <c r="F90" s="142" t="s">
        <v>7964</v>
      </c>
      <c r="L90" s="25"/>
      <c r="M90" s="119"/>
      <c r="T90" s="46"/>
      <c r="AT90" s="13" t="s">
        <v>7952</v>
      </c>
      <c r="AU90" s="13" t="s">
        <v>66</v>
      </c>
    </row>
    <row r="91" spans="2:65" s="1" customFormat="1" ht="16.5" customHeight="1">
      <c r="B91" s="104"/>
      <c r="C91" s="105" t="s">
        <v>132</v>
      </c>
      <c r="D91" s="105" t="s">
        <v>107</v>
      </c>
      <c r="E91" s="106" t="s">
        <v>7965</v>
      </c>
      <c r="F91" s="107" t="s">
        <v>7966</v>
      </c>
      <c r="G91" s="108" t="s">
        <v>135</v>
      </c>
      <c r="H91" s="109">
        <v>10</v>
      </c>
      <c r="I91" s="110">
        <v>32.700000000000003</v>
      </c>
      <c r="J91" s="110">
        <f>ROUND(I91*H91,2)</f>
        <v>327</v>
      </c>
      <c r="K91" s="107" t="s">
        <v>7951</v>
      </c>
      <c r="L91" s="25"/>
      <c r="M91" s="111" t="s">
        <v>3</v>
      </c>
      <c r="N91" s="112" t="s">
        <v>37</v>
      </c>
      <c r="O91" s="113">
        <v>0.08</v>
      </c>
      <c r="P91" s="113">
        <f>O91*H91</f>
        <v>0.8</v>
      </c>
      <c r="Q91" s="113">
        <v>0</v>
      </c>
      <c r="R91" s="113">
        <f>Q91*H91</f>
        <v>0</v>
      </c>
      <c r="S91" s="113">
        <v>0</v>
      </c>
      <c r="T91" s="114">
        <f>S91*H91</f>
        <v>0</v>
      </c>
      <c r="AR91" s="115" t="s">
        <v>119</v>
      </c>
      <c r="AT91" s="115" t="s">
        <v>107</v>
      </c>
      <c r="AU91" s="115" t="s">
        <v>66</v>
      </c>
      <c r="AY91" s="13" t="s">
        <v>113</v>
      </c>
      <c r="BE91" s="116">
        <f>IF(N91="základní",J91,0)</f>
        <v>327</v>
      </c>
      <c r="BF91" s="116">
        <f>IF(N91="snížená",J91,0)</f>
        <v>0</v>
      </c>
      <c r="BG91" s="116">
        <f>IF(N91="zákl. přenesená",J91,0)</f>
        <v>0</v>
      </c>
      <c r="BH91" s="116">
        <f>IF(N91="sníž. přenesená",J91,0)</f>
        <v>0</v>
      </c>
      <c r="BI91" s="116">
        <f>IF(N91="nulová",J91,0)</f>
        <v>0</v>
      </c>
      <c r="BJ91" s="13" t="s">
        <v>74</v>
      </c>
      <c r="BK91" s="116">
        <f>ROUND(I91*H91,2)</f>
        <v>327</v>
      </c>
      <c r="BL91" s="13" t="s">
        <v>119</v>
      </c>
      <c r="BM91" s="115" t="s">
        <v>136</v>
      </c>
    </row>
    <row r="92" spans="2:65" s="1" customFormat="1">
      <c r="B92" s="25"/>
      <c r="D92" s="117" t="s">
        <v>114</v>
      </c>
      <c r="F92" s="118" t="s">
        <v>7967</v>
      </c>
      <c r="L92" s="25"/>
      <c r="M92" s="119"/>
      <c r="T92" s="46"/>
      <c r="AT92" s="13" t="s">
        <v>114</v>
      </c>
      <c r="AU92" s="13" t="s">
        <v>66</v>
      </c>
    </row>
    <row r="93" spans="2:65" s="1" customFormat="1">
      <c r="B93" s="25"/>
      <c r="D93" s="141" t="s">
        <v>7952</v>
      </c>
      <c r="F93" s="142" t="s">
        <v>7968</v>
      </c>
      <c r="L93" s="25"/>
      <c r="M93" s="119"/>
      <c r="T93" s="46"/>
      <c r="AT93" s="13" t="s">
        <v>7952</v>
      </c>
      <c r="AU93" s="13" t="s">
        <v>66</v>
      </c>
    </row>
    <row r="94" spans="2:65" s="1" customFormat="1" ht="16.5" customHeight="1">
      <c r="B94" s="104"/>
      <c r="C94" s="105" t="s">
        <v>125</v>
      </c>
      <c r="D94" s="105" t="s">
        <v>107</v>
      </c>
      <c r="E94" s="106" t="s">
        <v>7969</v>
      </c>
      <c r="F94" s="107" t="s">
        <v>7970</v>
      </c>
      <c r="G94" s="108" t="s">
        <v>124</v>
      </c>
      <c r="H94" s="109">
        <v>50</v>
      </c>
      <c r="I94" s="110">
        <v>111</v>
      </c>
      <c r="J94" s="110">
        <f>ROUND(I94*H94,2)</f>
        <v>5550</v>
      </c>
      <c r="K94" s="107" t="s">
        <v>7951</v>
      </c>
      <c r="L94" s="25"/>
      <c r="M94" s="111" t="s">
        <v>3</v>
      </c>
      <c r="N94" s="112" t="s">
        <v>37</v>
      </c>
      <c r="O94" s="113">
        <v>0.192</v>
      </c>
      <c r="P94" s="113">
        <f>O94*H94</f>
        <v>9.6</v>
      </c>
      <c r="Q94" s="113">
        <v>0</v>
      </c>
      <c r="R94" s="113">
        <f>Q94*H94</f>
        <v>0</v>
      </c>
      <c r="S94" s="113">
        <v>0</v>
      </c>
      <c r="T94" s="114">
        <f>S94*H94</f>
        <v>0</v>
      </c>
      <c r="AR94" s="115" t="s">
        <v>119</v>
      </c>
      <c r="AT94" s="115" t="s">
        <v>107</v>
      </c>
      <c r="AU94" s="115" t="s">
        <v>66</v>
      </c>
      <c r="AY94" s="13" t="s">
        <v>113</v>
      </c>
      <c r="BE94" s="116">
        <f>IF(N94="základní",J94,0)</f>
        <v>5550</v>
      </c>
      <c r="BF94" s="116">
        <f>IF(N94="snížená",J94,0)</f>
        <v>0</v>
      </c>
      <c r="BG94" s="116">
        <f>IF(N94="zákl. přenesená",J94,0)</f>
        <v>0</v>
      </c>
      <c r="BH94" s="116">
        <f>IF(N94="sníž. přenesená",J94,0)</f>
        <v>0</v>
      </c>
      <c r="BI94" s="116">
        <f>IF(N94="nulová",J94,0)</f>
        <v>0</v>
      </c>
      <c r="BJ94" s="13" t="s">
        <v>74</v>
      </c>
      <c r="BK94" s="116">
        <f>ROUND(I94*H94,2)</f>
        <v>5550</v>
      </c>
      <c r="BL94" s="13" t="s">
        <v>119</v>
      </c>
      <c r="BM94" s="115" t="s">
        <v>9</v>
      </c>
    </row>
    <row r="95" spans="2:65" s="1" customFormat="1">
      <c r="B95" s="25"/>
      <c r="D95" s="117" t="s">
        <v>114</v>
      </c>
      <c r="F95" s="118" t="s">
        <v>7971</v>
      </c>
      <c r="L95" s="25"/>
      <c r="M95" s="119"/>
      <c r="T95" s="46"/>
      <c r="AT95" s="13" t="s">
        <v>114</v>
      </c>
      <c r="AU95" s="13" t="s">
        <v>66</v>
      </c>
    </row>
    <row r="96" spans="2:65" s="1" customFormat="1">
      <c r="B96" s="25"/>
      <c r="D96" s="141" t="s">
        <v>7952</v>
      </c>
      <c r="F96" s="142" t="s">
        <v>7972</v>
      </c>
      <c r="L96" s="25"/>
      <c r="M96" s="119"/>
      <c r="T96" s="46"/>
      <c r="AT96" s="13" t="s">
        <v>7952</v>
      </c>
      <c r="AU96" s="13" t="s">
        <v>66</v>
      </c>
    </row>
    <row r="97" spans="2:65" s="1" customFormat="1" ht="16.5" customHeight="1">
      <c r="B97" s="104"/>
      <c r="C97" s="105" t="s">
        <v>141</v>
      </c>
      <c r="D97" s="105" t="s">
        <v>107</v>
      </c>
      <c r="E97" s="106" t="s">
        <v>7973</v>
      </c>
      <c r="F97" s="107" t="s">
        <v>7974</v>
      </c>
      <c r="G97" s="108" t="s">
        <v>124</v>
      </c>
      <c r="H97" s="109">
        <v>10</v>
      </c>
      <c r="I97" s="110">
        <v>119</v>
      </c>
      <c r="J97" s="110">
        <f>ROUND(I97*H97,2)</f>
        <v>1190</v>
      </c>
      <c r="K97" s="107" t="s">
        <v>7951</v>
      </c>
      <c r="L97" s="25"/>
      <c r="M97" s="111" t="s">
        <v>3</v>
      </c>
      <c r="N97" s="112" t="s">
        <v>37</v>
      </c>
      <c r="O97" s="113">
        <v>0.21</v>
      </c>
      <c r="P97" s="113">
        <f>O97*H97</f>
        <v>2.1</v>
      </c>
      <c r="Q97" s="113">
        <v>0</v>
      </c>
      <c r="R97" s="113">
        <f>Q97*H97</f>
        <v>0</v>
      </c>
      <c r="S97" s="113">
        <v>0</v>
      </c>
      <c r="T97" s="114">
        <f>S97*H97</f>
        <v>0</v>
      </c>
      <c r="AR97" s="115" t="s">
        <v>119</v>
      </c>
      <c r="AT97" s="115" t="s">
        <v>107</v>
      </c>
      <c r="AU97" s="115" t="s">
        <v>66</v>
      </c>
      <c r="AY97" s="13" t="s">
        <v>113</v>
      </c>
      <c r="BE97" s="116">
        <f>IF(N97="základní",J97,0)</f>
        <v>1190</v>
      </c>
      <c r="BF97" s="116">
        <f>IF(N97="snížená",J97,0)</f>
        <v>0</v>
      </c>
      <c r="BG97" s="116">
        <f>IF(N97="zákl. přenesená",J97,0)</f>
        <v>0</v>
      </c>
      <c r="BH97" s="116">
        <f>IF(N97="sníž. přenesená",J97,0)</f>
        <v>0</v>
      </c>
      <c r="BI97" s="116">
        <f>IF(N97="nulová",J97,0)</f>
        <v>0</v>
      </c>
      <c r="BJ97" s="13" t="s">
        <v>74</v>
      </c>
      <c r="BK97" s="116">
        <f>ROUND(I97*H97,2)</f>
        <v>1190</v>
      </c>
      <c r="BL97" s="13" t="s">
        <v>119</v>
      </c>
      <c r="BM97" s="115" t="s">
        <v>145</v>
      </c>
    </row>
    <row r="98" spans="2:65" s="1" customFormat="1">
      <c r="B98" s="25"/>
      <c r="D98" s="117" t="s">
        <v>114</v>
      </c>
      <c r="F98" s="118" t="s">
        <v>7975</v>
      </c>
      <c r="L98" s="25"/>
      <c r="M98" s="119"/>
      <c r="T98" s="46"/>
      <c r="AT98" s="13" t="s">
        <v>114</v>
      </c>
      <c r="AU98" s="13" t="s">
        <v>66</v>
      </c>
    </row>
    <row r="99" spans="2:65" s="1" customFormat="1">
      <c r="B99" s="25"/>
      <c r="D99" s="141" t="s">
        <v>7952</v>
      </c>
      <c r="F99" s="142" t="s">
        <v>7976</v>
      </c>
      <c r="L99" s="25"/>
      <c r="M99" s="119"/>
      <c r="T99" s="46"/>
      <c r="AT99" s="13" t="s">
        <v>7952</v>
      </c>
      <c r="AU99" s="13" t="s">
        <v>66</v>
      </c>
    </row>
    <row r="100" spans="2:65" s="1" customFormat="1" ht="16.5" customHeight="1">
      <c r="B100" s="104"/>
      <c r="C100" s="105" t="s">
        <v>130</v>
      </c>
      <c r="D100" s="105" t="s">
        <v>107</v>
      </c>
      <c r="E100" s="106" t="s">
        <v>7977</v>
      </c>
      <c r="F100" s="107" t="s">
        <v>7978</v>
      </c>
      <c r="G100" s="108" t="s">
        <v>124</v>
      </c>
      <c r="H100" s="109">
        <v>50</v>
      </c>
      <c r="I100" s="110">
        <v>125</v>
      </c>
      <c r="J100" s="110">
        <f>ROUND(I100*H100,2)</f>
        <v>6250</v>
      </c>
      <c r="K100" s="107" t="s">
        <v>7951</v>
      </c>
      <c r="L100" s="25"/>
      <c r="M100" s="111" t="s">
        <v>3</v>
      </c>
      <c r="N100" s="112" t="s">
        <v>37</v>
      </c>
      <c r="O100" s="113">
        <v>0.224</v>
      </c>
      <c r="P100" s="113">
        <f>O100*H100</f>
        <v>11.200000000000001</v>
      </c>
      <c r="Q100" s="113">
        <v>0</v>
      </c>
      <c r="R100" s="113">
        <f>Q100*H100</f>
        <v>0</v>
      </c>
      <c r="S100" s="113">
        <v>0</v>
      </c>
      <c r="T100" s="114">
        <f>S100*H100</f>
        <v>0</v>
      </c>
      <c r="AR100" s="115" t="s">
        <v>119</v>
      </c>
      <c r="AT100" s="115" t="s">
        <v>107</v>
      </c>
      <c r="AU100" s="115" t="s">
        <v>66</v>
      </c>
      <c r="AY100" s="13" t="s">
        <v>113</v>
      </c>
      <c r="BE100" s="116">
        <f>IF(N100="základní",J100,0)</f>
        <v>6250</v>
      </c>
      <c r="BF100" s="116">
        <f>IF(N100="snížená",J100,0)</f>
        <v>0</v>
      </c>
      <c r="BG100" s="116">
        <f>IF(N100="zákl. přenesená",J100,0)</f>
        <v>0</v>
      </c>
      <c r="BH100" s="116">
        <f>IF(N100="sníž. přenesená",J100,0)</f>
        <v>0</v>
      </c>
      <c r="BI100" s="116">
        <f>IF(N100="nulová",J100,0)</f>
        <v>0</v>
      </c>
      <c r="BJ100" s="13" t="s">
        <v>74</v>
      </c>
      <c r="BK100" s="116">
        <f>ROUND(I100*H100,2)</f>
        <v>6250</v>
      </c>
      <c r="BL100" s="13" t="s">
        <v>119</v>
      </c>
      <c r="BM100" s="115" t="s">
        <v>149</v>
      </c>
    </row>
    <row r="101" spans="2:65" s="1" customFormat="1">
      <c r="B101" s="25"/>
      <c r="D101" s="117" t="s">
        <v>114</v>
      </c>
      <c r="F101" s="118" t="s">
        <v>7979</v>
      </c>
      <c r="L101" s="25"/>
      <c r="M101" s="119"/>
      <c r="T101" s="46"/>
      <c r="AT101" s="13" t="s">
        <v>114</v>
      </c>
      <c r="AU101" s="13" t="s">
        <v>66</v>
      </c>
    </row>
    <row r="102" spans="2:65" s="1" customFormat="1">
      <c r="B102" s="25"/>
      <c r="D102" s="141" t="s">
        <v>7952</v>
      </c>
      <c r="F102" s="142" t="s">
        <v>7980</v>
      </c>
      <c r="L102" s="25"/>
      <c r="M102" s="119"/>
      <c r="T102" s="46"/>
      <c r="AT102" s="13" t="s">
        <v>7952</v>
      </c>
      <c r="AU102" s="13" t="s">
        <v>66</v>
      </c>
    </row>
    <row r="103" spans="2:65" s="1" customFormat="1" ht="16.5" customHeight="1">
      <c r="B103" s="104"/>
      <c r="C103" s="105" t="s">
        <v>151</v>
      </c>
      <c r="D103" s="105" t="s">
        <v>107</v>
      </c>
      <c r="E103" s="106" t="s">
        <v>7981</v>
      </c>
      <c r="F103" s="107" t="s">
        <v>7982</v>
      </c>
      <c r="G103" s="108" t="s">
        <v>124</v>
      </c>
      <c r="H103" s="109">
        <v>10</v>
      </c>
      <c r="I103" s="110">
        <v>134</v>
      </c>
      <c r="J103" s="110">
        <f>ROUND(I103*H103,2)</f>
        <v>1340</v>
      </c>
      <c r="K103" s="107" t="s">
        <v>7951</v>
      </c>
      <c r="L103" s="25"/>
      <c r="M103" s="111" t="s">
        <v>3</v>
      </c>
      <c r="N103" s="112" t="s">
        <v>37</v>
      </c>
      <c r="O103" s="113">
        <v>0.23200000000000001</v>
      </c>
      <c r="P103" s="113">
        <f>O103*H103</f>
        <v>2.3200000000000003</v>
      </c>
      <c r="Q103" s="113">
        <v>0</v>
      </c>
      <c r="R103" s="113">
        <f>Q103*H103</f>
        <v>0</v>
      </c>
      <c r="S103" s="113">
        <v>0</v>
      </c>
      <c r="T103" s="114">
        <f>S103*H103</f>
        <v>0</v>
      </c>
      <c r="AR103" s="115" t="s">
        <v>119</v>
      </c>
      <c r="AT103" s="115" t="s">
        <v>107</v>
      </c>
      <c r="AU103" s="115" t="s">
        <v>66</v>
      </c>
      <c r="AY103" s="13" t="s">
        <v>113</v>
      </c>
      <c r="BE103" s="116">
        <f>IF(N103="základní",J103,0)</f>
        <v>1340</v>
      </c>
      <c r="BF103" s="116">
        <f>IF(N103="snížená",J103,0)</f>
        <v>0</v>
      </c>
      <c r="BG103" s="116">
        <f>IF(N103="zákl. přenesená",J103,0)</f>
        <v>0</v>
      </c>
      <c r="BH103" s="116">
        <f>IF(N103="sníž. přenesená",J103,0)</f>
        <v>0</v>
      </c>
      <c r="BI103" s="116">
        <f>IF(N103="nulová",J103,0)</f>
        <v>0</v>
      </c>
      <c r="BJ103" s="13" t="s">
        <v>74</v>
      </c>
      <c r="BK103" s="116">
        <f>ROUND(I103*H103,2)</f>
        <v>1340</v>
      </c>
      <c r="BL103" s="13" t="s">
        <v>119</v>
      </c>
      <c r="BM103" s="115" t="s">
        <v>154</v>
      </c>
    </row>
    <row r="104" spans="2:65" s="1" customFormat="1">
      <c r="B104" s="25"/>
      <c r="D104" s="117" t="s">
        <v>114</v>
      </c>
      <c r="F104" s="118" t="s">
        <v>7983</v>
      </c>
      <c r="L104" s="25"/>
      <c r="M104" s="119"/>
      <c r="T104" s="46"/>
      <c r="AT104" s="13" t="s">
        <v>114</v>
      </c>
      <c r="AU104" s="13" t="s">
        <v>66</v>
      </c>
    </row>
    <row r="105" spans="2:65" s="1" customFormat="1">
      <c r="B105" s="25"/>
      <c r="D105" s="141" t="s">
        <v>7952</v>
      </c>
      <c r="F105" s="142" t="s">
        <v>7984</v>
      </c>
      <c r="L105" s="25"/>
      <c r="M105" s="119"/>
      <c r="T105" s="46"/>
      <c r="AT105" s="13" t="s">
        <v>7952</v>
      </c>
      <c r="AU105" s="13" t="s">
        <v>66</v>
      </c>
    </row>
    <row r="106" spans="2:65" s="1" customFormat="1" ht="16.5" customHeight="1">
      <c r="B106" s="104"/>
      <c r="C106" s="105" t="s">
        <v>136</v>
      </c>
      <c r="D106" s="105" t="s">
        <v>107</v>
      </c>
      <c r="E106" s="106" t="s">
        <v>7985</v>
      </c>
      <c r="F106" s="107" t="s">
        <v>7986</v>
      </c>
      <c r="G106" s="108" t="s">
        <v>124</v>
      </c>
      <c r="H106" s="109">
        <v>10</v>
      </c>
      <c r="I106" s="110">
        <v>62.2</v>
      </c>
      <c r="J106" s="110">
        <f>ROUND(I106*H106,2)</f>
        <v>622</v>
      </c>
      <c r="K106" s="107" t="s">
        <v>7951</v>
      </c>
      <c r="L106" s="25"/>
      <c r="M106" s="111" t="s">
        <v>3</v>
      </c>
      <c r="N106" s="112" t="s">
        <v>37</v>
      </c>
      <c r="O106" s="113">
        <v>0.112</v>
      </c>
      <c r="P106" s="113">
        <f>O106*H106</f>
        <v>1.1200000000000001</v>
      </c>
      <c r="Q106" s="113">
        <v>0</v>
      </c>
      <c r="R106" s="113">
        <f>Q106*H106</f>
        <v>0</v>
      </c>
      <c r="S106" s="113">
        <v>0</v>
      </c>
      <c r="T106" s="114">
        <f>S106*H106</f>
        <v>0</v>
      </c>
      <c r="AR106" s="115" t="s">
        <v>119</v>
      </c>
      <c r="AT106" s="115" t="s">
        <v>107</v>
      </c>
      <c r="AU106" s="115" t="s">
        <v>66</v>
      </c>
      <c r="AY106" s="13" t="s">
        <v>113</v>
      </c>
      <c r="BE106" s="116">
        <f>IF(N106="základní",J106,0)</f>
        <v>622</v>
      </c>
      <c r="BF106" s="116">
        <f>IF(N106="snížená",J106,0)</f>
        <v>0</v>
      </c>
      <c r="BG106" s="116">
        <f>IF(N106="zákl. přenesená",J106,0)</f>
        <v>0</v>
      </c>
      <c r="BH106" s="116">
        <f>IF(N106="sníž. přenesená",J106,0)</f>
        <v>0</v>
      </c>
      <c r="BI106" s="116">
        <f>IF(N106="nulová",J106,0)</f>
        <v>0</v>
      </c>
      <c r="BJ106" s="13" t="s">
        <v>74</v>
      </c>
      <c r="BK106" s="116">
        <f>ROUND(I106*H106,2)</f>
        <v>622</v>
      </c>
      <c r="BL106" s="13" t="s">
        <v>119</v>
      </c>
      <c r="BM106" s="115" t="s">
        <v>158</v>
      </c>
    </row>
    <row r="107" spans="2:65" s="1" customFormat="1">
      <c r="B107" s="25"/>
      <c r="D107" s="117" t="s">
        <v>114</v>
      </c>
      <c r="F107" s="118" t="s">
        <v>7987</v>
      </c>
      <c r="L107" s="25"/>
      <c r="M107" s="119"/>
      <c r="T107" s="46"/>
      <c r="AT107" s="13" t="s">
        <v>114</v>
      </c>
      <c r="AU107" s="13" t="s">
        <v>66</v>
      </c>
    </row>
    <row r="108" spans="2:65" s="1" customFormat="1">
      <c r="B108" s="25"/>
      <c r="D108" s="141" t="s">
        <v>7952</v>
      </c>
      <c r="F108" s="142" t="s">
        <v>7988</v>
      </c>
      <c r="L108" s="25"/>
      <c r="M108" s="119"/>
      <c r="T108" s="46"/>
      <c r="AT108" s="13" t="s">
        <v>7952</v>
      </c>
      <c r="AU108" s="13" t="s">
        <v>66</v>
      </c>
    </row>
    <row r="109" spans="2:65" s="1" customFormat="1" ht="16.5" customHeight="1">
      <c r="B109" s="104"/>
      <c r="C109" s="105" t="s">
        <v>160</v>
      </c>
      <c r="D109" s="105" t="s">
        <v>107</v>
      </c>
      <c r="E109" s="106" t="s">
        <v>7989</v>
      </c>
      <c r="F109" s="107" t="s">
        <v>7990</v>
      </c>
      <c r="G109" s="108" t="s">
        <v>124</v>
      </c>
      <c r="H109" s="109">
        <v>10</v>
      </c>
      <c r="I109" s="110">
        <v>12.7</v>
      </c>
      <c r="J109" s="110">
        <f>ROUND(I109*H109,2)</f>
        <v>127</v>
      </c>
      <c r="K109" s="107" t="s">
        <v>7951</v>
      </c>
      <c r="L109" s="25"/>
      <c r="M109" s="111" t="s">
        <v>3</v>
      </c>
      <c r="N109" s="112" t="s">
        <v>37</v>
      </c>
      <c r="O109" s="113">
        <v>2.3E-2</v>
      </c>
      <c r="P109" s="113">
        <f>O109*H109</f>
        <v>0.22999999999999998</v>
      </c>
      <c r="Q109" s="113">
        <v>0</v>
      </c>
      <c r="R109" s="113">
        <f>Q109*H109</f>
        <v>0</v>
      </c>
      <c r="S109" s="113">
        <v>0</v>
      </c>
      <c r="T109" s="114">
        <f>S109*H109</f>
        <v>0</v>
      </c>
      <c r="AR109" s="115" t="s">
        <v>119</v>
      </c>
      <c r="AT109" s="115" t="s">
        <v>107</v>
      </c>
      <c r="AU109" s="115" t="s">
        <v>66</v>
      </c>
      <c r="AY109" s="13" t="s">
        <v>113</v>
      </c>
      <c r="BE109" s="116">
        <f>IF(N109="základní",J109,0)</f>
        <v>127</v>
      </c>
      <c r="BF109" s="116">
        <f>IF(N109="snížená",J109,0)</f>
        <v>0</v>
      </c>
      <c r="BG109" s="116">
        <f>IF(N109="zákl. přenesená",J109,0)</f>
        <v>0</v>
      </c>
      <c r="BH109" s="116">
        <f>IF(N109="sníž. přenesená",J109,0)</f>
        <v>0</v>
      </c>
      <c r="BI109" s="116">
        <f>IF(N109="nulová",J109,0)</f>
        <v>0</v>
      </c>
      <c r="BJ109" s="13" t="s">
        <v>74</v>
      </c>
      <c r="BK109" s="116">
        <f>ROUND(I109*H109,2)</f>
        <v>127</v>
      </c>
      <c r="BL109" s="13" t="s">
        <v>119</v>
      </c>
      <c r="BM109" s="115" t="s">
        <v>163</v>
      </c>
    </row>
    <row r="110" spans="2:65" s="1" customFormat="1">
      <c r="B110" s="25"/>
      <c r="D110" s="117" t="s">
        <v>114</v>
      </c>
      <c r="F110" s="118" t="s">
        <v>7991</v>
      </c>
      <c r="L110" s="25"/>
      <c r="M110" s="119"/>
      <c r="T110" s="46"/>
      <c r="AT110" s="13" t="s">
        <v>114</v>
      </c>
      <c r="AU110" s="13" t="s">
        <v>66</v>
      </c>
    </row>
    <row r="111" spans="2:65" s="1" customFormat="1">
      <c r="B111" s="25"/>
      <c r="D111" s="141" t="s">
        <v>7952</v>
      </c>
      <c r="F111" s="142" t="s">
        <v>7992</v>
      </c>
      <c r="L111" s="25"/>
      <c r="M111" s="119"/>
      <c r="T111" s="46"/>
      <c r="AT111" s="13" t="s">
        <v>7952</v>
      </c>
      <c r="AU111" s="13" t="s">
        <v>66</v>
      </c>
    </row>
    <row r="112" spans="2:65" s="1" customFormat="1" ht="16.5" customHeight="1">
      <c r="B112" s="104"/>
      <c r="C112" s="105" t="s">
        <v>9</v>
      </c>
      <c r="D112" s="105" t="s">
        <v>107</v>
      </c>
      <c r="E112" s="106" t="s">
        <v>7993</v>
      </c>
      <c r="F112" s="107" t="s">
        <v>7994</v>
      </c>
      <c r="G112" s="108" t="s">
        <v>135</v>
      </c>
      <c r="H112" s="109">
        <v>10</v>
      </c>
      <c r="I112" s="110">
        <v>560</v>
      </c>
      <c r="J112" s="110">
        <f>ROUND(I112*H112,2)</f>
        <v>5600</v>
      </c>
      <c r="K112" s="107" t="s">
        <v>7951</v>
      </c>
      <c r="L112" s="25"/>
      <c r="M112" s="111" t="s">
        <v>3</v>
      </c>
      <c r="N112" s="112" t="s">
        <v>37</v>
      </c>
      <c r="O112" s="113">
        <v>0.82199999999999995</v>
      </c>
      <c r="P112" s="113">
        <f>O112*H112</f>
        <v>8.2199999999999989</v>
      </c>
      <c r="Q112" s="113">
        <v>0</v>
      </c>
      <c r="R112" s="113">
        <f>Q112*H112</f>
        <v>0</v>
      </c>
      <c r="S112" s="113">
        <v>1.06E-2</v>
      </c>
      <c r="T112" s="114">
        <f>S112*H112</f>
        <v>0.106</v>
      </c>
      <c r="AR112" s="115" t="s">
        <v>119</v>
      </c>
      <c r="AT112" s="115" t="s">
        <v>107</v>
      </c>
      <c r="AU112" s="115" t="s">
        <v>66</v>
      </c>
      <c r="AY112" s="13" t="s">
        <v>113</v>
      </c>
      <c r="BE112" s="116">
        <f>IF(N112="základní",J112,0)</f>
        <v>5600</v>
      </c>
      <c r="BF112" s="116">
        <f>IF(N112="snížená",J112,0)</f>
        <v>0</v>
      </c>
      <c r="BG112" s="116">
        <f>IF(N112="zákl. přenesená",J112,0)</f>
        <v>0</v>
      </c>
      <c r="BH112" s="116">
        <f>IF(N112="sníž. přenesená",J112,0)</f>
        <v>0</v>
      </c>
      <c r="BI112" s="116">
        <f>IF(N112="nulová",J112,0)</f>
        <v>0</v>
      </c>
      <c r="BJ112" s="13" t="s">
        <v>74</v>
      </c>
      <c r="BK112" s="116">
        <f>ROUND(I112*H112,2)</f>
        <v>5600</v>
      </c>
      <c r="BL112" s="13" t="s">
        <v>119</v>
      </c>
      <c r="BM112" s="115" t="s">
        <v>167</v>
      </c>
    </row>
    <row r="113" spans="2:65" s="1" customFormat="1">
      <c r="B113" s="25"/>
      <c r="D113" s="117" t="s">
        <v>114</v>
      </c>
      <c r="F113" s="118" t="s">
        <v>7995</v>
      </c>
      <c r="L113" s="25"/>
      <c r="M113" s="119"/>
      <c r="T113" s="46"/>
      <c r="AT113" s="13" t="s">
        <v>114</v>
      </c>
      <c r="AU113" s="13" t="s">
        <v>66</v>
      </c>
    </row>
    <row r="114" spans="2:65" s="1" customFormat="1">
      <c r="B114" s="25"/>
      <c r="D114" s="141" t="s">
        <v>7952</v>
      </c>
      <c r="F114" s="142" t="s">
        <v>7996</v>
      </c>
      <c r="L114" s="25"/>
      <c r="M114" s="119"/>
      <c r="T114" s="46"/>
      <c r="AT114" s="13" t="s">
        <v>7952</v>
      </c>
      <c r="AU114" s="13" t="s">
        <v>66</v>
      </c>
    </row>
    <row r="115" spans="2:65" s="1" customFormat="1" ht="16.5" customHeight="1">
      <c r="B115" s="104"/>
      <c r="C115" s="105" t="s">
        <v>169</v>
      </c>
      <c r="D115" s="105" t="s">
        <v>107</v>
      </c>
      <c r="E115" s="106" t="s">
        <v>7997</v>
      </c>
      <c r="F115" s="107" t="s">
        <v>7998</v>
      </c>
      <c r="G115" s="108" t="s">
        <v>135</v>
      </c>
      <c r="H115" s="109">
        <v>10</v>
      </c>
      <c r="I115" s="110">
        <v>1090</v>
      </c>
      <c r="J115" s="110">
        <f>ROUND(I115*H115,2)</f>
        <v>10900</v>
      </c>
      <c r="K115" s="107" t="s">
        <v>7951</v>
      </c>
      <c r="L115" s="25"/>
      <c r="M115" s="111" t="s">
        <v>3</v>
      </c>
      <c r="N115" s="112" t="s">
        <v>37</v>
      </c>
      <c r="O115" s="113">
        <v>1.4670000000000001</v>
      </c>
      <c r="P115" s="113">
        <f>O115*H115</f>
        <v>14.670000000000002</v>
      </c>
      <c r="Q115" s="113">
        <v>0</v>
      </c>
      <c r="R115" s="113">
        <f>Q115*H115</f>
        <v>0</v>
      </c>
      <c r="S115" s="113">
        <v>3.95E-2</v>
      </c>
      <c r="T115" s="114">
        <f>S115*H115</f>
        <v>0.39500000000000002</v>
      </c>
      <c r="AR115" s="115" t="s">
        <v>119</v>
      </c>
      <c r="AT115" s="115" t="s">
        <v>107</v>
      </c>
      <c r="AU115" s="115" t="s">
        <v>66</v>
      </c>
      <c r="AY115" s="13" t="s">
        <v>113</v>
      </c>
      <c r="BE115" s="116">
        <f>IF(N115="základní",J115,0)</f>
        <v>10900</v>
      </c>
      <c r="BF115" s="116">
        <f>IF(N115="snížená",J115,0)</f>
        <v>0</v>
      </c>
      <c r="BG115" s="116">
        <f>IF(N115="zákl. přenesená",J115,0)</f>
        <v>0</v>
      </c>
      <c r="BH115" s="116">
        <f>IF(N115="sníž. přenesená",J115,0)</f>
        <v>0</v>
      </c>
      <c r="BI115" s="116">
        <f>IF(N115="nulová",J115,0)</f>
        <v>0</v>
      </c>
      <c r="BJ115" s="13" t="s">
        <v>74</v>
      </c>
      <c r="BK115" s="116">
        <f>ROUND(I115*H115,2)</f>
        <v>10900</v>
      </c>
      <c r="BL115" s="13" t="s">
        <v>119</v>
      </c>
      <c r="BM115" s="115" t="s">
        <v>172</v>
      </c>
    </row>
    <row r="116" spans="2:65" s="1" customFormat="1">
      <c r="B116" s="25"/>
      <c r="D116" s="117" t="s">
        <v>114</v>
      </c>
      <c r="F116" s="118" t="s">
        <v>7999</v>
      </c>
      <c r="L116" s="25"/>
      <c r="M116" s="119"/>
      <c r="T116" s="46"/>
      <c r="AT116" s="13" t="s">
        <v>114</v>
      </c>
      <c r="AU116" s="13" t="s">
        <v>66</v>
      </c>
    </row>
    <row r="117" spans="2:65" s="1" customFormat="1">
      <c r="B117" s="25"/>
      <c r="D117" s="141" t="s">
        <v>7952</v>
      </c>
      <c r="F117" s="142" t="s">
        <v>8000</v>
      </c>
      <c r="L117" s="25"/>
      <c r="M117" s="119"/>
      <c r="T117" s="46"/>
      <c r="AT117" s="13" t="s">
        <v>7952</v>
      </c>
      <c r="AU117" s="13" t="s">
        <v>66</v>
      </c>
    </row>
    <row r="118" spans="2:65" s="1" customFormat="1" ht="16.5" customHeight="1">
      <c r="B118" s="104"/>
      <c r="C118" s="105" t="s">
        <v>145</v>
      </c>
      <c r="D118" s="105" t="s">
        <v>107</v>
      </c>
      <c r="E118" s="106" t="s">
        <v>8001</v>
      </c>
      <c r="F118" s="107" t="s">
        <v>8002</v>
      </c>
      <c r="G118" s="108" t="s">
        <v>135</v>
      </c>
      <c r="H118" s="109">
        <v>10</v>
      </c>
      <c r="I118" s="110">
        <v>448</v>
      </c>
      <c r="J118" s="110">
        <f>ROUND(I118*H118,2)</f>
        <v>4480</v>
      </c>
      <c r="K118" s="107" t="s">
        <v>7951</v>
      </c>
      <c r="L118" s="25"/>
      <c r="M118" s="111" t="s">
        <v>3</v>
      </c>
      <c r="N118" s="112" t="s">
        <v>37</v>
      </c>
      <c r="O118" s="113">
        <v>0.95</v>
      </c>
      <c r="P118" s="113">
        <f>O118*H118</f>
        <v>9.5</v>
      </c>
      <c r="Q118" s="113">
        <v>8.5500000000000003E-3</v>
      </c>
      <c r="R118" s="113">
        <f>Q118*H118</f>
        <v>8.5500000000000007E-2</v>
      </c>
      <c r="S118" s="113">
        <v>0</v>
      </c>
      <c r="T118" s="114">
        <f>S118*H118</f>
        <v>0</v>
      </c>
      <c r="AR118" s="115" t="s">
        <v>119</v>
      </c>
      <c r="AT118" s="115" t="s">
        <v>107</v>
      </c>
      <c r="AU118" s="115" t="s">
        <v>66</v>
      </c>
      <c r="AY118" s="13" t="s">
        <v>113</v>
      </c>
      <c r="BE118" s="116">
        <f>IF(N118="základní",J118,0)</f>
        <v>4480</v>
      </c>
      <c r="BF118" s="116">
        <f>IF(N118="snížená",J118,0)</f>
        <v>0</v>
      </c>
      <c r="BG118" s="116">
        <f>IF(N118="zákl. přenesená",J118,0)</f>
        <v>0</v>
      </c>
      <c r="BH118" s="116">
        <f>IF(N118="sníž. přenesená",J118,0)</f>
        <v>0</v>
      </c>
      <c r="BI118" s="116">
        <f>IF(N118="nulová",J118,0)</f>
        <v>0</v>
      </c>
      <c r="BJ118" s="13" t="s">
        <v>74</v>
      </c>
      <c r="BK118" s="116">
        <f>ROUND(I118*H118,2)</f>
        <v>4480</v>
      </c>
      <c r="BL118" s="13" t="s">
        <v>119</v>
      </c>
      <c r="BM118" s="115" t="s">
        <v>176</v>
      </c>
    </row>
    <row r="119" spans="2:65" s="1" customFormat="1">
      <c r="B119" s="25"/>
      <c r="D119" s="117" t="s">
        <v>114</v>
      </c>
      <c r="F119" s="118" t="s">
        <v>8003</v>
      </c>
      <c r="L119" s="25"/>
      <c r="M119" s="119"/>
      <c r="T119" s="46"/>
      <c r="AT119" s="13" t="s">
        <v>114</v>
      </c>
      <c r="AU119" s="13" t="s">
        <v>66</v>
      </c>
    </row>
    <row r="120" spans="2:65" s="1" customFormat="1">
      <c r="B120" s="25"/>
      <c r="D120" s="141" t="s">
        <v>7952</v>
      </c>
      <c r="F120" s="142" t="s">
        <v>8004</v>
      </c>
      <c r="L120" s="25"/>
      <c r="M120" s="119"/>
      <c r="T120" s="46"/>
      <c r="AT120" s="13" t="s">
        <v>7952</v>
      </c>
      <c r="AU120" s="13" t="s">
        <v>66</v>
      </c>
    </row>
    <row r="121" spans="2:65" s="1" customFormat="1" ht="16.5" customHeight="1">
      <c r="B121" s="104"/>
      <c r="C121" s="105" t="s">
        <v>178</v>
      </c>
      <c r="D121" s="105" t="s">
        <v>107</v>
      </c>
      <c r="E121" s="106" t="s">
        <v>8005</v>
      </c>
      <c r="F121" s="107" t="s">
        <v>8006</v>
      </c>
      <c r="G121" s="108" t="s">
        <v>135</v>
      </c>
      <c r="H121" s="109">
        <v>10</v>
      </c>
      <c r="I121" s="110">
        <v>233</v>
      </c>
      <c r="J121" s="110">
        <f>ROUND(I121*H121,2)</f>
        <v>2330</v>
      </c>
      <c r="K121" s="107" t="s">
        <v>7951</v>
      </c>
      <c r="L121" s="25"/>
      <c r="M121" s="111" t="s">
        <v>3</v>
      </c>
      <c r="N121" s="112" t="s">
        <v>37</v>
      </c>
      <c r="O121" s="113">
        <v>0.5</v>
      </c>
      <c r="P121" s="113">
        <f>O121*H121</f>
        <v>5</v>
      </c>
      <c r="Q121" s="113">
        <v>0</v>
      </c>
      <c r="R121" s="113">
        <f>Q121*H121</f>
        <v>0</v>
      </c>
      <c r="S121" s="113">
        <v>0</v>
      </c>
      <c r="T121" s="114">
        <f>S121*H121</f>
        <v>0</v>
      </c>
      <c r="AR121" s="115" t="s">
        <v>119</v>
      </c>
      <c r="AT121" s="115" t="s">
        <v>107</v>
      </c>
      <c r="AU121" s="115" t="s">
        <v>66</v>
      </c>
      <c r="AY121" s="13" t="s">
        <v>113</v>
      </c>
      <c r="BE121" s="116">
        <f>IF(N121="základní",J121,0)</f>
        <v>2330</v>
      </c>
      <c r="BF121" s="116">
        <f>IF(N121="snížená",J121,0)</f>
        <v>0</v>
      </c>
      <c r="BG121" s="116">
        <f>IF(N121="zákl. přenesená",J121,0)</f>
        <v>0</v>
      </c>
      <c r="BH121" s="116">
        <f>IF(N121="sníž. přenesená",J121,0)</f>
        <v>0</v>
      </c>
      <c r="BI121" s="116">
        <f>IF(N121="nulová",J121,0)</f>
        <v>0</v>
      </c>
      <c r="BJ121" s="13" t="s">
        <v>74</v>
      </c>
      <c r="BK121" s="116">
        <f>ROUND(I121*H121,2)</f>
        <v>2330</v>
      </c>
      <c r="BL121" s="13" t="s">
        <v>119</v>
      </c>
      <c r="BM121" s="115" t="s">
        <v>181</v>
      </c>
    </row>
    <row r="122" spans="2:65" s="1" customFormat="1">
      <c r="B122" s="25"/>
      <c r="D122" s="117" t="s">
        <v>114</v>
      </c>
      <c r="F122" s="118" t="s">
        <v>8007</v>
      </c>
      <c r="L122" s="25"/>
      <c r="M122" s="119"/>
      <c r="T122" s="46"/>
      <c r="AT122" s="13" t="s">
        <v>114</v>
      </c>
      <c r="AU122" s="13" t="s">
        <v>66</v>
      </c>
    </row>
    <row r="123" spans="2:65" s="1" customFormat="1">
      <c r="B123" s="25"/>
      <c r="D123" s="141" t="s">
        <v>7952</v>
      </c>
      <c r="F123" s="142" t="s">
        <v>8008</v>
      </c>
      <c r="L123" s="25"/>
      <c r="M123" s="119"/>
      <c r="T123" s="46"/>
      <c r="AT123" s="13" t="s">
        <v>7952</v>
      </c>
      <c r="AU123" s="13" t="s">
        <v>66</v>
      </c>
    </row>
    <row r="124" spans="2:65" s="1" customFormat="1" ht="16.5" customHeight="1">
      <c r="B124" s="104"/>
      <c r="C124" s="105" t="s">
        <v>149</v>
      </c>
      <c r="D124" s="105" t="s">
        <v>107</v>
      </c>
      <c r="E124" s="106" t="s">
        <v>8009</v>
      </c>
      <c r="F124" s="107" t="s">
        <v>8010</v>
      </c>
      <c r="G124" s="108" t="s">
        <v>135</v>
      </c>
      <c r="H124" s="109">
        <v>10</v>
      </c>
      <c r="I124" s="110">
        <v>46.5</v>
      </c>
      <c r="J124" s="110">
        <f>ROUND(I124*H124,2)</f>
        <v>465</v>
      </c>
      <c r="K124" s="107" t="s">
        <v>7951</v>
      </c>
      <c r="L124" s="25"/>
      <c r="M124" s="111" t="s">
        <v>3</v>
      </c>
      <c r="N124" s="112" t="s">
        <v>37</v>
      </c>
      <c r="O124" s="113">
        <v>0.1</v>
      </c>
      <c r="P124" s="113">
        <f>O124*H124</f>
        <v>1</v>
      </c>
      <c r="Q124" s="113">
        <v>0</v>
      </c>
      <c r="R124" s="113">
        <f>Q124*H124</f>
        <v>0</v>
      </c>
      <c r="S124" s="113">
        <v>0</v>
      </c>
      <c r="T124" s="114">
        <f>S124*H124</f>
        <v>0</v>
      </c>
      <c r="AR124" s="115" t="s">
        <v>119</v>
      </c>
      <c r="AT124" s="115" t="s">
        <v>107</v>
      </c>
      <c r="AU124" s="115" t="s">
        <v>66</v>
      </c>
      <c r="AY124" s="13" t="s">
        <v>113</v>
      </c>
      <c r="BE124" s="116">
        <f>IF(N124="základní",J124,0)</f>
        <v>465</v>
      </c>
      <c r="BF124" s="116">
        <f>IF(N124="snížená",J124,0)</f>
        <v>0</v>
      </c>
      <c r="BG124" s="116">
        <f>IF(N124="zákl. přenesená",J124,0)</f>
        <v>0</v>
      </c>
      <c r="BH124" s="116">
        <f>IF(N124="sníž. přenesená",J124,0)</f>
        <v>0</v>
      </c>
      <c r="BI124" s="116">
        <f>IF(N124="nulová",J124,0)</f>
        <v>0</v>
      </c>
      <c r="BJ124" s="13" t="s">
        <v>74</v>
      </c>
      <c r="BK124" s="116">
        <f>ROUND(I124*H124,2)</f>
        <v>465</v>
      </c>
      <c r="BL124" s="13" t="s">
        <v>119</v>
      </c>
      <c r="BM124" s="115" t="s">
        <v>185</v>
      </c>
    </row>
    <row r="125" spans="2:65" s="1" customFormat="1">
      <c r="B125" s="25"/>
      <c r="D125" s="117" t="s">
        <v>114</v>
      </c>
      <c r="F125" s="118" t="s">
        <v>8011</v>
      </c>
      <c r="L125" s="25"/>
      <c r="M125" s="119"/>
      <c r="T125" s="46"/>
      <c r="AT125" s="13" t="s">
        <v>114</v>
      </c>
      <c r="AU125" s="13" t="s">
        <v>66</v>
      </c>
    </row>
    <row r="126" spans="2:65" s="1" customFormat="1">
      <c r="B126" s="25"/>
      <c r="D126" s="141" t="s">
        <v>7952</v>
      </c>
      <c r="F126" s="142" t="s">
        <v>8012</v>
      </c>
      <c r="L126" s="25"/>
      <c r="M126" s="119"/>
      <c r="T126" s="46"/>
      <c r="AT126" s="13" t="s">
        <v>7952</v>
      </c>
      <c r="AU126" s="13" t="s">
        <v>66</v>
      </c>
    </row>
    <row r="127" spans="2:65" s="1" customFormat="1" ht="16.5" customHeight="1">
      <c r="B127" s="104"/>
      <c r="C127" s="105" t="s">
        <v>187</v>
      </c>
      <c r="D127" s="105" t="s">
        <v>107</v>
      </c>
      <c r="E127" s="106" t="s">
        <v>8013</v>
      </c>
      <c r="F127" s="107" t="s">
        <v>8014</v>
      </c>
      <c r="G127" s="108" t="s">
        <v>409</v>
      </c>
      <c r="H127" s="109">
        <v>5</v>
      </c>
      <c r="I127" s="110">
        <v>5210</v>
      </c>
      <c r="J127" s="110">
        <f>ROUND(I127*H127,2)</f>
        <v>26050</v>
      </c>
      <c r="K127" s="107" t="s">
        <v>7951</v>
      </c>
      <c r="L127" s="25"/>
      <c r="M127" s="111" t="s">
        <v>3</v>
      </c>
      <c r="N127" s="112" t="s">
        <v>37</v>
      </c>
      <c r="O127" s="113">
        <v>12.75</v>
      </c>
      <c r="P127" s="113">
        <f>O127*H127</f>
        <v>63.75</v>
      </c>
      <c r="Q127" s="113">
        <v>0</v>
      </c>
      <c r="R127" s="113">
        <f>Q127*H127</f>
        <v>0</v>
      </c>
      <c r="S127" s="113">
        <v>2.5</v>
      </c>
      <c r="T127" s="114">
        <f>S127*H127</f>
        <v>12.5</v>
      </c>
      <c r="AR127" s="115" t="s">
        <v>119</v>
      </c>
      <c r="AT127" s="115" t="s">
        <v>107</v>
      </c>
      <c r="AU127" s="115" t="s">
        <v>66</v>
      </c>
      <c r="AY127" s="13" t="s">
        <v>113</v>
      </c>
      <c r="BE127" s="116">
        <f>IF(N127="základní",J127,0)</f>
        <v>26050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3" t="s">
        <v>74</v>
      </c>
      <c r="BK127" s="116">
        <f>ROUND(I127*H127,2)</f>
        <v>26050</v>
      </c>
      <c r="BL127" s="13" t="s">
        <v>119</v>
      </c>
      <c r="BM127" s="115" t="s">
        <v>190</v>
      </c>
    </row>
    <row r="128" spans="2:65" s="1" customFormat="1">
      <c r="B128" s="25"/>
      <c r="D128" s="117" t="s">
        <v>114</v>
      </c>
      <c r="F128" s="118" t="s">
        <v>8015</v>
      </c>
      <c r="L128" s="25"/>
      <c r="M128" s="119"/>
      <c r="T128" s="46"/>
      <c r="AT128" s="13" t="s">
        <v>114</v>
      </c>
      <c r="AU128" s="13" t="s">
        <v>66</v>
      </c>
    </row>
    <row r="129" spans="2:65" s="1" customFormat="1">
      <c r="B129" s="25"/>
      <c r="D129" s="141" t="s">
        <v>7952</v>
      </c>
      <c r="F129" s="142" t="s">
        <v>8016</v>
      </c>
      <c r="L129" s="25"/>
      <c r="M129" s="119"/>
      <c r="T129" s="46"/>
      <c r="AT129" s="13" t="s">
        <v>7952</v>
      </c>
      <c r="AU129" s="13" t="s">
        <v>66</v>
      </c>
    </row>
    <row r="130" spans="2:65" s="1" customFormat="1" ht="16.5" customHeight="1">
      <c r="B130" s="104"/>
      <c r="C130" s="105" t="s">
        <v>154</v>
      </c>
      <c r="D130" s="105" t="s">
        <v>107</v>
      </c>
      <c r="E130" s="106" t="s">
        <v>8017</v>
      </c>
      <c r="F130" s="107" t="s">
        <v>8018</v>
      </c>
      <c r="G130" s="108" t="s">
        <v>409</v>
      </c>
      <c r="H130" s="109">
        <v>5</v>
      </c>
      <c r="I130" s="110">
        <v>4450</v>
      </c>
      <c r="J130" s="110">
        <f>ROUND(I130*H130,2)</f>
        <v>22250</v>
      </c>
      <c r="K130" s="107" t="s">
        <v>7951</v>
      </c>
      <c r="L130" s="25"/>
      <c r="M130" s="111" t="s">
        <v>3</v>
      </c>
      <c r="N130" s="112" t="s">
        <v>37</v>
      </c>
      <c r="O130" s="113">
        <v>10.9</v>
      </c>
      <c r="P130" s="113">
        <f>O130*H130</f>
        <v>54.5</v>
      </c>
      <c r="Q130" s="113">
        <v>0</v>
      </c>
      <c r="R130" s="113">
        <f>Q130*H130</f>
        <v>0</v>
      </c>
      <c r="S130" s="113">
        <v>2.5</v>
      </c>
      <c r="T130" s="114">
        <f>S130*H130</f>
        <v>12.5</v>
      </c>
      <c r="AR130" s="115" t="s">
        <v>119</v>
      </c>
      <c r="AT130" s="115" t="s">
        <v>107</v>
      </c>
      <c r="AU130" s="115" t="s">
        <v>66</v>
      </c>
      <c r="AY130" s="13" t="s">
        <v>113</v>
      </c>
      <c r="BE130" s="116">
        <f>IF(N130="základní",J130,0)</f>
        <v>22250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3" t="s">
        <v>74</v>
      </c>
      <c r="BK130" s="116">
        <f>ROUND(I130*H130,2)</f>
        <v>22250</v>
      </c>
      <c r="BL130" s="13" t="s">
        <v>119</v>
      </c>
      <c r="BM130" s="115" t="s">
        <v>194</v>
      </c>
    </row>
    <row r="131" spans="2:65" s="1" customFormat="1">
      <c r="B131" s="25"/>
      <c r="D131" s="117" t="s">
        <v>114</v>
      </c>
      <c r="F131" s="118" t="s">
        <v>8019</v>
      </c>
      <c r="L131" s="25"/>
      <c r="M131" s="119"/>
      <c r="T131" s="46"/>
      <c r="AT131" s="13" t="s">
        <v>114</v>
      </c>
      <c r="AU131" s="13" t="s">
        <v>66</v>
      </c>
    </row>
    <row r="132" spans="2:65" s="1" customFormat="1">
      <c r="B132" s="25"/>
      <c r="D132" s="141" t="s">
        <v>7952</v>
      </c>
      <c r="F132" s="142" t="s">
        <v>8020</v>
      </c>
      <c r="L132" s="25"/>
      <c r="M132" s="119"/>
      <c r="T132" s="46"/>
      <c r="AT132" s="13" t="s">
        <v>7952</v>
      </c>
      <c r="AU132" s="13" t="s">
        <v>66</v>
      </c>
    </row>
    <row r="133" spans="2:65" s="1" customFormat="1" ht="16.5" customHeight="1">
      <c r="B133" s="104"/>
      <c r="C133" s="105" t="s">
        <v>196</v>
      </c>
      <c r="D133" s="105" t="s">
        <v>107</v>
      </c>
      <c r="E133" s="106" t="s">
        <v>8021</v>
      </c>
      <c r="F133" s="107" t="s">
        <v>8022</v>
      </c>
      <c r="G133" s="108" t="s">
        <v>409</v>
      </c>
      <c r="H133" s="109">
        <v>1</v>
      </c>
      <c r="I133" s="110">
        <v>3580</v>
      </c>
      <c r="J133" s="110">
        <f>ROUND(I133*H133,2)</f>
        <v>3580</v>
      </c>
      <c r="K133" s="107" t="s">
        <v>7951</v>
      </c>
      <c r="L133" s="25"/>
      <c r="M133" s="111" t="s">
        <v>3</v>
      </c>
      <c r="N133" s="112" t="s">
        <v>37</v>
      </c>
      <c r="O133" s="113">
        <v>8.75</v>
      </c>
      <c r="P133" s="113">
        <f>O133*H133</f>
        <v>8.75</v>
      </c>
      <c r="Q133" s="113">
        <v>0</v>
      </c>
      <c r="R133" s="113">
        <f>Q133*H133</f>
        <v>0</v>
      </c>
      <c r="S133" s="113">
        <v>1.95</v>
      </c>
      <c r="T133" s="114">
        <f>S133*H133</f>
        <v>1.95</v>
      </c>
      <c r="AR133" s="115" t="s">
        <v>119</v>
      </c>
      <c r="AT133" s="115" t="s">
        <v>107</v>
      </c>
      <c r="AU133" s="115" t="s">
        <v>66</v>
      </c>
      <c r="AY133" s="13" t="s">
        <v>113</v>
      </c>
      <c r="BE133" s="116">
        <f>IF(N133="základní",J133,0)</f>
        <v>3580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3" t="s">
        <v>74</v>
      </c>
      <c r="BK133" s="116">
        <f>ROUND(I133*H133,2)</f>
        <v>3580</v>
      </c>
      <c r="BL133" s="13" t="s">
        <v>119</v>
      </c>
      <c r="BM133" s="115" t="s">
        <v>199</v>
      </c>
    </row>
    <row r="134" spans="2:65" s="1" customFormat="1">
      <c r="B134" s="25"/>
      <c r="D134" s="117" t="s">
        <v>114</v>
      </c>
      <c r="F134" s="118" t="s">
        <v>8023</v>
      </c>
      <c r="L134" s="25"/>
      <c r="M134" s="119"/>
      <c r="T134" s="46"/>
      <c r="AT134" s="13" t="s">
        <v>114</v>
      </c>
      <c r="AU134" s="13" t="s">
        <v>66</v>
      </c>
    </row>
    <row r="135" spans="2:65" s="1" customFormat="1">
      <c r="B135" s="25"/>
      <c r="D135" s="141" t="s">
        <v>7952</v>
      </c>
      <c r="F135" s="142" t="s">
        <v>8024</v>
      </c>
      <c r="L135" s="25"/>
      <c r="M135" s="119"/>
      <c r="T135" s="46"/>
      <c r="AT135" s="13" t="s">
        <v>7952</v>
      </c>
      <c r="AU135" s="13" t="s">
        <v>66</v>
      </c>
    </row>
    <row r="136" spans="2:65" s="1" customFormat="1" ht="16.5" customHeight="1">
      <c r="B136" s="104"/>
      <c r="C136" s="105" t="s">
        <v>158</v>
      </c>
      <c r="D136" s="105" t="s">
        <v>107</v>
      </c>
      <c r="E136" s="106" t="s">
        <v>8025</v>
      </c>
      <c r="F136" s="107" t="s">
        <v>8026</v>
      </c>
      <c r="G136" s="108" t="s">
        <v>409</v>
      </c>
      <c r="H136" s="109">
        <v>1</v>
      </c>
      <c r="I136" s="110">
        <v>3060</v>
      </c>
      <c r="J136" s="110">
        <f>ROUND(I136*H136,2)</f>
        <v>3060</v>
      </c>
      <c r="K136" s="107" t="s">
        <v>7951</v>
      </c>
      <c r="L136" s="25"/>
      <c r="M136" s="111" t="s">
        <v>3</v>
      </c>
      <c r="N136" s="112" t="s">
        <v>37</v>
      </c>
      <c r="O136" s="113">
        <v>7.5</v>
      </c>
      <c r="P136" s="113">
        <f>O136*H136</f>
        <v>7.5</v>
      </c>
      <c r="Q136" s="113">
        <v>0</v>
      </c>
      <c r="R136" s="113">
        <f>Q136*H136</f>
        <v>0</v>
      </c>
      <c r="S136" s="113">
        <v>1.95</v>
      </c>
      <c r="T136" s="114">
        <f>S136*H136</f>
        <v>1.95</v>
      </c>
      <c r="AR136" s="115" t="s">
        <v>119</v>
      </c>
      <c r="AT136" s="115" t="s">
        <v>107</v>
      </c>
      <c r="AU136" s="115" t="s">
        <v>66</v>
      </c>
      <c r="AY136" s="13" t="s">
        <v>113</v>
      </c>
      <c r="BE136" s="116">
        <f>IF(N136="základní",J136,0)</f>
        <v>3060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3" t="s">
        <v>74</v>
      </c>
      <c r="BK136" s="116">
        <f>ROUND(I136*H136,2)</f>
        <v>3060</v>
      </c>
      <c r="BL136" s="13" t="s">
        <v>119</v>
      </c>
      <c r="BM136" s="115" t="s">
        <v>203</v>
      </c>
    </row>
    <row r="137" spans="2:65" s="1" customFormat="1">
      <c r="B137" s="25"/>
      <c r="D137" s="117" t="s">
        <v>114</v>
      </c>
      <c r="F137" s="118" t="s">
        <v>8027</v>
      </c>
      <c r="L137" s="25"/>
      <c r="M137" s="119"/>
      <c r="T137" s="46"/>
      <c r="AT137" s="13" t="s">
        <v>114</v>
      </c>
      <c r="AU137" s="13" t="s">
        <v>66</v>
      </c>
    </row>
    <row r="138" spans="2:65" s="1" customFormat="1">
      <c r="B138" s="25"/>
      <c r="D138" s="141" t="s">
        <v>7952</v>
      </c>
      <c r="F138" s="142" t="s">
        <v>8028</v>
      </c>
      <c r="L138" s="25"/>
      <c r="M138" s="119"/>
      <c r="T138" s="46"/>
      <c r="AT138" s="13" t="s">
        <v>7952</v>
      </c>
      <c r="AU138" s="13" t="s">
        <v>66</v>
      </c>
    </row>
    <row r="139" spans="2:65" s="1" customFormat="1" ht="16.5" customHeight="1">
      <c r="B139" s="104"/>
      <c r="C139" s="105" t="s">
        <v>8</v>
      </c>
      <c r="D139" s="105" t="s">
        <v>107</v>
      </c>
      <c r="E139" s="106" t="s">
        <v>8029</v>
      </c>
      <c r="F139" s="107" t="s">
        <v>8030</v>
      </c>
      <c r="G139" s="108" t="s">
        <v>409</v>
      </c>
      <c r="H139" s="109">
        <v>1</v>
      </c>
      <c r="I139" s="110">
        <v>1820</v>
      </c>
      <c r="J139" s="110">
        <f>ROUND(I139*H139,2)</f>
        <v>1820</v>
      </c>
      <c r="K139" s="107" t="s">
        <v>7951</v>
      </c>
      <c r="L139" s="25"/>
      <c r="M139" s="111" t="s">
        <v>3</v>
      </c>
      <c r="N139" s="112" t="s">
        <v>37</v>
      </c>
      <c r="O139" s="113">
        <v>4.45</v>
      </c>
      <c r="P139" s="113">
        <f>O139*H139</f>
        <v>4.45</v>
      </c>
      <c r="Q139" s="113">
        <v>0</v>
      </c>
      <c r="R139" s="113">
        <f>Q139*H139</f>
        <v>0</v>
      </c>
      <c r="S139" s="113">
        <v>0</v>
      </c>
      <c r="T139" s="114">
        <f>S139*H139</f>
        <v>0</v>
      </c>
      <c r="AR139" s="115" t="s">
        <v>119</v>
      </c>
      <c r="AT139" s="115" t="s">
        <v>107</v>
      </c>
      <c r="AU139" s="115" t="s">
        <v>66</v>
      </c>
      <c r="AY139" s="13" t="s">
        <v>113</v>
      </c>
      <c r="BE139" s="116">
        <f>IF(N139="základní",J139,0)</f>
        <v>1820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3" t="s">
        <v>74</v>
      </c>
      <c r="BK139" s="116">
        <f>ROUND(I139*H139,2)</f>
        <v>1820</v>
      </c>
      <c r="BL139" s="13" t="s">
        <v>119</v>
      </c>
      <c r="BM139" s="115" t="s">
        <v>207</v>
      </c>
    </row>
    <row r="140" spans="2:65" s="1" customFormat="1">
      <c r="B140" s="25"/>
      <c r="D140" s="117" t="s">
        <v>114</v>
      </c>
      <c r="F140" s="118" t="s">
        <v>8031</v>
      </c>
      <c r="L140" s="25"/>
      <c r="M140" s="119"/>
      <c r="T140" s="46"/>
      <c r="AT140" s="13" t="s">
        <v>114</v>
      </c>
      <c r="AU140" s="13" t="s">
        <v>66</v>
      </c>
    </row>
    <row r="141" spans="2:65" s="1" customFormat="1">
      <c r="B141" s="25"/>
      <c r="D141" s="141" t="s">
        <v>7952</v>
      </c>
      <c r="F141" s="142" t="s">
        <v>8032</v>
      </c>
      <c r="L141" s="25"/>
      <c r="M141" s="119"/>
      <c r="T141" s="46"/>
      <c r="AT141" s="13" t="s">
        <v>7952</v>
      </c>
      <c r="AU141" s="13" t="s">
        <v>66</v>
      </c>
    </row>
    <row r="142" spans="2:65" s="1" customFormat="1" ht="16.5" customHeight="1">
      <c r="B142" s="104"/>
      <c r="C142" s="105" t="s">
        <v>163</v>
      </c>
      <c r="D142" s="105" t="s">
        <v>107</v>
      </c>
      <c r="E142" s="106" t="s">
        <v>8033</v>
      </c>
      <c r="F142" s="107" t="s">
        <v>8034</v>
      </c>
      <c r="G142" s="108" t="s">
        <v>409</v>
      </c>
      <c r="H142" s="109">
        <v>2</v>
      </c>
      <c r="I142" s="110">
        <v>14700</v>
      </c>
      <c r="J142" s="110">
        <f>ROUND(I142*H142,2)</f>
        <v>29400</v>
      </c>
      <c r="K142" s="107" t="s">
        <v>7951</v>
      </c>
      <c r="L142" s="25"/>
      <c r="M142" s="111" t="s">
        <v>3</v>
      </c>
      <c r="N142" s="112" t="s">
        <v>37</v>
      </c>
      <c r="O142" s="113">
        <v>26.545000000000002</v>
      </c>
      <c r="P142" s="113">
        <f>O142*H142</f>
        <v>53.09</v>
      </c>
      <c r="Q142" s="113">
        <v>0.54034000000000004</v>
      </c>
      <c r="R142" s="113">
        <f>Q142*H142</f>
        <v>1.0806800000000001</v>
      </c>
      <c r="S142" s="113">
        <v>0</v>
      </c>
      <c r="T142" s="114">
        <f>S142*H142</f>
        <v>0</v>
      </c>
      <c r="AR142" s="115" t="s">
        <v>119</v>
      </c>
      <c r="AT142" s="115" t="s">
        <v>107</v>
      </c>
      <c r="AU142" s="115" t="s">
        <v>66</v>
      </c>
      <c r="AY142" s="13" t="s">
        <v>113</v>
      </c>
      <c r="BE142" s="116">
        <f>IF(N142="základní",J142,0)</f>
        <v>29400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3" t="s">
        <v>74</v>
      </c>
      <c r="BK142" s="116">
        <f>ROUND(I142*H142,2)</f>
        <v>29400</v>
      </c>
      <c r="BL142" s="13" t="s">
        <v>119</v>
      </c>
      <c r="BM142" s="115" t="s">
        <v>211</v>
      </c>
    </row>
    <row r="143" spans="2:65" s="1" customFormat="1">
      <c r="B143" s="25"/>
      <c r="D143" s="117" t="s">
        <v>114</v>
      </c>
      <c r="F143" s="118" t="s">
        <v>8035</v>
      </c>
      <c r="L143" s="25"/>
      <c r="M143" s="119"/>
      <c r="T143" s="46"/>
      <c r="AT143" s="13" t="s">
        <v>114</v>
      </c>
      <c r="AU143" s="13" t="s">
        <v>66</v>
      </c>
    </row>
    <row r="144" spans="2:65" s="1" customFormat="1">
      <c r="B144" s="25"/>
      <c r="D144" s="141" t="s">
        <v>7952</v>
      </c>
      <c r="F144" s="142" t="s">
        <v>8036</v>
      </c>
      <c r="L144" s="25"/>
      <c r="M144" s="119"/>
      <c r="T144" s="46"/>
      <c r="AT144" s="13" t="s">
        <v>7952</v>
      </c>
      <c r="AU144" s="13" t="s">
        <v>66</v>
      </c>
    </row>
    <row r="145" spans="2:65" s="1" customFormat="1" ht="16.5" customHeight="1">
      <c r="B145" s="104"/>
      <c r="C145" s="105" t="s">
        <v>213</v>
      </c>
      <c r="D145" s="105" t="s">
        <v>107</v>
      </c>
      <c r="E145" s="106" t="s">
        <v>8037</v>
      </c>
      <c r="F145" s="107" t="s">
        <v>8038</v>
      </c>
      <c r="G145" s="108" t="s">
        <v>409</v>
      </c>
      <c r="H145" s="109">
        <v>1</v>
      </c>
      <c r="I145" s="110">
        <v>13300</v>
      </c>
      <c r="J145" s="110">
        <f>ROUND(I145*H145,2)</f>
        <v>13300</v>
      </c>
      <c r="K145" s="107" t="s">
        <v>7951</v>
      </c>
      <c r="L145" s="25"/>
      <c r="M145" s="111" t="s">
        <v>3</v>
      </c>
      <c r="N145" s="112" t="s">
        <v>37</v>
      </c>
      <c r="O145" s="113">
        <v>24.308</v>
      </c>
      <c r="P145" s="113">
        <f>O145*H145</f>
        <v>24.308</v>
      </c>
      <c r="Q145" s="113">
        <v>0.48818</v>
      </c>
      <c r="R145" s="113">
        <f>Q145*H145</f>
        <v>0.48818</v>
      </c>
      <c r="S145" s="113">
        <v>0</v>
      </c>
      <c r="T145" s="114">
        <f>S145*H145</f>
        <v>0</v>
      </c>
      <c r="AR145" s="115" t="s">
        <v>119</v>
      </c>
      <c r="AT145" s="115" t="s">
        <v>107</v>
      </c>
      <c r="AU145" s="115" t="s">
        <v>66</v>
      </c>
      <c r="AY145" s="13" t="s">
        <v>113</v>
      </c>
      <c r="BE145" s="116">
        <f>IF(N145="základní",J145,0)</f>
        <v>13300</v>
      </c>
      <c r="BF145" s="116">
        <f>IF(N145="snížená",J145,0)</f>
        <v>0</v>
      </c>
      <c r="BG145" s="116">
        <f>IF(N145="zákl. přenesená",J145,0)</f>
        <v>0</v>
      </c>
      <c r="BH145" s="116">
        <f>IF(N145="sníž. přenesená",J145,0)</f>
        <v>0</v>
      </c>
      <c r="BI145" s="116">
        <f>IF(N145="nulová",J145,0)</f>
        <v>0</v>
      </c>
      <c r="BJ145" s="13" t="s">
        <v>74</v>
      </c>
      <c r="BK145" s="116">
        <f>ROUND(I145*H145,2)</f>
        <v>13300</v>
      </c>
      <c r="BL145" s="13" t="s">
        <v>119</v>
      </c>
      <c r="BM145" s="115" t="s">
        <v>216</v>
      </c>
    </row>
    <row r="146" spans="2:65" s="1" customFormat="1">
      <c r="B146" s="25"/>
      <c r="D146" s="117" t="s">
        <v>114</v>
      </c>
      <c r="F146" s="118" t="s">
        <v>8039</v>
      </c>
      <c r="L146" s="25"/>
      <c r="M146" s="119"/>
      <c r="T146" s="46"/>
      <c r="AT146" s="13" t="s">
        <v>114</v>
      </c>
      <c r="AU146" s="13" t="s">
        <v>66</v>
      </c>
    </row>
    <row r="147" spans="2:65" s="1" customFormat="1">
      <c r="B147" s="25"/>
      <c r="D147" s="141" t="s">
        <v>7952</v>
      </c>
      <c r="F147" s="142" t="s">
        <v>8040</v>
      </c>
      <c r="L147" s="25"/>
      <c r="M147" s="119"/>
      <c r="T147" s="46"/>
      <c r="AT147" s="13" t="s">
        <v>7952</v>
      </c>
      <c r="AU147" s="13" t="s">
        <v>66</v>
      </c>
    </row>
    <row r="148" spans="2:65" s="1" customFormat="1" ht="16.5" customHeight="1">
      <c r="B148" s="104"/>
      <c r="C148" s="105" t="s">
        <v>167</v>
      </c>
      <c r="D148" s="105" t="s">
        <v>107</v>
      </c>
      <c r="E148" s="106" t="s">
        <v>8041</v>
      </c>
      <c r="F148" s="107" t="s">
        <v>8042</v>
      </c>
      <c r="G148" s="108" t="s">
        <v>135</v>
      </c>
      <c r="H148" s="109">
        <v>10</v>
      </c>
      <c r="I148" s="110">
        <v>359</v>
      </c>
      <c r="J148" s="110">
        <f>ROUND(I148*H148,2)</f>
        <v>3590</v>
      </c>
      <c r="K148" s="107" t="s">
        <v>7951</v>
      </c>
      <c r="L148" s="25"/>
      <c r="M148" s="111" t="s">
        <v>3</v>
      </c>
      <c r="N148" s="112" t="s">
        <v>37</v>
      </c>
      <c r="O148" s="113">
        <v>0.61399999999999999</v>
      </c>
      <c r="P148" s="113">
        <f>O148*H148</f>
        <v>6.14</v>
      </c>
      <c r="Q148" s="113">
        <v>1.162E-2</v>
      </c>
      <c r="R148" s="113">
        <f>Q148*H148</f>
        <v>0.1162</v>
      </c>
      <c r="S148" s="113">
        <v>0</v>
      </c>
      <c r="T148" s="114">
        <f>S148*H148</f>
        <v>0</v>
      </c>
      <c r="AR148" s="115" t="s">
        <v>119</v>
      </c>
      <c r="AT148" s="115" t="s">
        <v>107</v>
      </c>
      <c r="AU148" s="115" t="s">
        <v>66</v>
      </c>
      <c r="AY148" s="13" t="s">
        <v>113</v>
      </c>
      <c r="BE148" s="116">
        <f>IF(N148="základní",J148,0)</f>
        <v>3590</v>
      </c>
      <c r="BF148" s="116">
        <f>IF(N148="snížená",J148,0)</f>
        <v>0</v>
      </c>
      <c r="BG148" s="116">
        <f>IF(N148="zákl. přenesená",J148,0)</f>
        <v>0</v>
      </c>
      <c r="BH148" s="116">
        <f>IF(N148="sníž. přenesená",J148,0)</f>
        <v>0</v>
      </c>
      <c r="BI148" s="116">
        <f>IF(N148="nulová",J148,0)</f>
        <v>0</v>
      </c>
      <c r="BJ148" s="13" t="s">
        <v>74</v>
      </c>
      <c r="BK148" s="116">
        <f>ROUND(I148*H148,2)</f>
        <v>3590</v>
      </c>
      <c r="BL148" s="13" t="s">
        <v>119</v>
      </c>
      <c r="BM148" s="115" t="s">
        <v>220</v>
      </c>
    </row>
    <row r="149" spans="2:65" s="1" customFormat="1">
      <c r="B149" s="25"/>
      <c r="D149" s="117" t="s">
        <v>114</v>
      </c>
      <c r="F149" s="118" t="s">
        <v>8043</v>
      </c>
      <c r="L149" s="25"/>
      <c r="M149" s="119"/>
      <c r="T149" s="46"/>
      <c r="AT149" s="13" t="s">
        <v>114</v>
      </c>
      <c r="AU149" s="13" t="s">
        <v>66</v>
      </c>
    </row>
    <row r="150" spans="2:65" s="1" customFormat="1">
      <c r="B150" s="25"/>
      <c r="D150" s="141" t="s">
        <v>7952</v>
      </c>
      <c r="F150" s="142" t="s">
        <v>8044</v>
      </c>
      <c r="L150" s="25"/>
      <c r="M150" s="119"/>
      <c r="T150" s="46"/>
      <c r="AT150" s="13" t="s">
        <v>7952</v>
      </c>
      <c r="AU150" s="13" t="s">
        <v>66</v>
      </c>
    </row>
    <row r="151" spans="2:65" s="1" customFormat="1" ht="16.5" customHeight="1">
      <c r="B151" s="104"/>
      <c r="C151" s="105" t="s">
        <v>222</v>
      </c>
      <c r="D151" s="105" t="s">
        <v>107</v>
      </c>
      <c r="E151" s="106" t="s">
        <v>8045</v>
      </c>
      <c r="F151" s="107" t="s">
        <v>8046</v>
      </c>
      <c r="G151" s="108" t="s">
        <v>135</v>
      </c>
      <c r="H151" s="109">
        <v>10</v>
      </c>
      <c r="I151" s="110">
        <v>290</v>
      </c>
      <c r="J151" s="110">
        <f>ROUND(I151*H151,2)</f>
        <v>2900</v>
      </c>
      <c r="K151" s="107" t="s">
        <v>7951</v>
      </c>
      <c r="L151" s="25"/>
      <c r="M151" s="111" t="s">
        <v>3</v>
      </c>
      <c r="N151" s="112" t="s">
        <v>37</v>
      </c>
      <c r="O151" s="113">
        <v>0.63</v>
      </c>
      <c r="P151" s="113">
        <f>O151*H151</f>
        <v>6.3</v>
      </c>
      <c r="Q151" s="113">
        <v>0</v>
      </c>
      <c r="R151" s="113">
        <f>Q151*H151</f>
        <v>0</v>
      </c>
      <c r="S151" s="113">
        <v>0</v>
      </c>
      <c r="T151" s="114">
        <f>S151*H151</f>
        <v>0</v>
      </c>
      <c r="AR151" s="115" t="s">
        <v>119</v>
      </c>
      <c r="AT151" s="115" t="s">
        <v>107</v>
      </c>
      <c r="AU151" s="115" t="s">
        <v>66</v>
      </c>
      <c r="AY151" s="13" t="s">
        <v>113</v>
      </c>
      <c r="BE151" s="116">
        <f>IF(N151="základní",J151,0)</f>
        <v>2900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3" t="s">
        <v>74</v>
      </c>
      <c r="BK151" s="116">
        <f>ROUND(I151*H151,2)</f>
        <v>2900</v>
      </c>
      <c r="BL151" s="13" t="s">
        <v>119</v>
      </c>
      <c r="BM151" s="115" t="s">
        <v>225</v>
      </c>
    </row>
    <row r="152" spans="2:65" s="1" customFormat="1">
      <c r="B152" s="25"/>
      <c r="D152" s="117" t="s">
        <v>114</v>
      </c>
      <c r="F152" s="118" t="s">
        <v>8047</v>
      </c>
      <c r="L152" s="25"/>
      <c r="M152" s="119"/>
      <c r="T152" s="46"/>
      <c r="AT152" s="13" t="s">
        <v>114</v>
      </c>
      <c r="AU152" s="13" t="s">
        <v>66</v>
      </c>
    </row>
    <row r="153" spans="2:65" s="1" customFormat="1">
      <c r="B153" s="25"/>
      <c r="D153" s="141" t="s">
        <v>7952</v>
      </c>
      <c r="F153" s="142" t="s">
        <v>8048</v>
      </c>
      <c r="L153" s="25"/>
      <c r="M153" s="119"/>
      <c r="T153" s="46"/>
      <c r="AT153" s="13" t="s">
        <v>7952</v>
      </c>
      <c r="AU153" s="13" t="s">
        <v>66</v>
      </c>
    </row>
    <row r="154" spans="2:65" s="1" customFormat="1" ht="16.5" customHeight="1">
      <c r="B154" s="104"/>
      <c r="C154" s="105" t="s">
        <v>172</v>
      </c>
      <c r="D154" s="105" t="s">
        <v>107</v>
      </c>
      <c r="E154" s="106" t="s">
        <v>8049</v>
      </c>
      <c r="F154" s="107" t="s">
        <v>8050</v>
      </c>
      <c r="G154" s="108" t="s">
        <v>409</v>
      </c>
      <c r="H154" s="109">
        <v>1</v>
      </c>
      <c r="I154" s="110">
        <v>13600</v>
      </c>
      <c r="J154" s="110">
        <f>ROUND(I154*H154,2)</f>
        <v>13600</v>
      </c>
      <c r="K154" s="107" t="s">
        <v>7951</v>
      </c>
      <c r="L154" s="25"/>
      <c r="M154" s="111" t="s">
        <v>3</v>
      </c>
      <c r="N154" s="112" t="s">
        <v>37</v>
      </c>
      <c r="O154" s="113">
        <v>18.853999999999999</v>
      </c>
      <c r="P154" s="113">
        <f>O154*H154</f>
        <v>18.853999999999999</v>
      </c>
      <c r="Q154" s="113">
        <v>2.5880000000000001</v>
      </c>
      <c r="R154" s="113">
        <f>Q154*H154</f>
        <v>2.5880000000000001</v>
      </c>
      <c r="S154" s="113">
        <v>1.95</v>
      </c>
      <c r="T154" s="114">
        <f>S154*H154</f>
        <v>1.95</v>
      </c>
      <c r="AR154" s="115" t="s">
        <v>119</v>
      </c>
      <c r="AT154" s="115" t="s">
        <v>107</v>
      </c>
      <c r="AU154" s="115" t="s">
        <v>66</v>
      </c>
      <c r="AY154" s="13" t="s">
        <v>113</v>
      </c>
      <c r="BE154" s="116">
        <f>IF(N154="základní",J154,0)</f>
        <v>13600</v>
      </c>
      <c r="BF154" s="116">
        <f>IF(N154="snížená",J154,0)</f>
        <v>0</v>
      </c>
      <c r="BG154" s="116">
        <f>IF(N154="zákl. přenesená",J154,0)</f>
        <v>0</v>
      </c>
      <c r="BH154" s="116">
        <f>IF(N154="sníž. přenesená",J154,0)</f>
        <v>0</v>
      </c>
      <c r="BI154" s="116">
        <f>IF(N154="nulová",J154,0)</f>
        <v>0</v>
      </c>
      <c r="BJ154" s="13" t="s">
        <v>74</v>
      </c>
      <c r="BK154" s="116">
        <f>ROUND(I154*H154,2)</f>
        <v>13600</v>
      </c>
      <c r="BL154" s="13" t="s">
        <v>119</v>
      </c>
      <c r="BM154" s="115" t="s">
        <v>229</v>
      </c>
    </row>
    <row r="155" spans="2:65" s="1" customFormat="1">
      <c r="B155" s="25"/>
      <c r="D155" s="117" t="s">
        <v>114</v>
      </c>
      <c r="F155" s="118" t="s">
        <v>8051</v>
      </c>
      <c r="L155" s="25"/>
      <c r="M155" s="119"/>
      <c r="T155" s="46"/>
      <c r="AT155" s="13" t="s">
        <v>114</v>
      </c>
      <c r="AU155" s="13" t="s">
        <v>66</v>
      </c>
    </row>
    <row r="156" spans="2:65" s="1" customFormat="1">
      <c r="B156" s="25"/>
      <c r="D156" s="141" t="s">
        <v>7952</v>
      </c>
      <c r="F156" s="142" t="s">
        <v>8052</v>
      </c>
      <c r="L156" s="25"/>
      <c r="M156" s="119"/>
      <c r="T156" s="46"/>
      <c r="AT156" s="13" t="s">
        <v>7952</v>
      </c>
      <c r="AU156" s="13" t="s">
        <v>66</v>
      </c>
    </row>
    <row r="157" spans="2:65" s="1" customFormat="1" ht="16.5" customHeight="1">
      <c r="B157" s="104"/>
      <c r="C157" s="105" t="s">
        <v>231</v>
      </c>
      <c r="D157" s="105" t="s">
        <v>107</v>
      </c>
      <c r="E157" s="106" t="s">
        <v>8053</v>
      </c>
      <c r="F157" s="107" t="s">
        <v>8054</v>
      </c>
      <c r="G157" s="108" t="s">
        <v>409</v>
      </c>
      <c r="H157" s="109">
        <v>1</v>
      </c>
      <c r="I157" s="110">
        <v>4150</v>
      </c>
      <c r="J157" s="110">
        <f>ROUND(I157*H157,2)</f>
        <v>4150</v>
      </c>
      <c r="K157" s="107" t="s">
        <v>7951</v>
      </c>
      <c r="L157" s="25"/>
      <c r="M157" s="111" t="s">
        <v>3</v>
      </c>
      <c r="N157" s="112" t="s">
        <v>37</v>
      </c>
      <c r="O157" s="113">
        <v>0.58399999999999996</v>
      </c>
      <c r="P157" s="113">
        <f>O157*H157</f>
        <v>0.58399999999999996</v>
      </c>
      <c r="Q157" s="113">
        <v>2.3010199999999998</v>
      </c>
      <c r="R157" s="113">
        <f>Q157*H157</f>
        <v>2.3010199999999998</v>
      </c>
      <c r="S157" s="113">
        <v>0</v>
      </c>
      <c r="T157" s="114">
        <f>S157*H157</f>
        <v>0</v>
      </c>
      <c r="AR157" s="115" t="s">
        <v>119</v>
      </c>
      <c r="AT157" s="115" t="s">
        <v>107</v>
      </c>
      <c r="AU157" s="115" t="s">
        <v>66</v>
      </c>
      <c r="AY157" s="13" t="s">
        <v>113</v>
      </c>
      <c r="BE157" s="116">
        <f>IF(N157="základní",J157,0)</f>
        <v>4150</v>
      </c>
      <c r="BF157" s="116">
        <f>IF(N157="snížená",J157,0)</f>
        <v>0</v>
      </c>
      <c r="BG157" s="116">
        <f>IF(N157="zákl. přenesená",J157,0)</f>
        <v>0</v>
      </c>
      <c r="BH157" s="116">
        <f>IF(N157="sníž. přenesená",J157,0)</f>
        <v>0</v>
      </c>
      <c r="BI157" s="116">
        <f>IF(N157="nulová",J157,0)</f>
        <v>0</v>
      </c>
      <c r="BJ157" s="13" t="s">
        <v>74</v>
      </c>
      <c r="BK157" s="116">
        <f>ROUND(I157*H157,2)</f>
        <v>4150</v>
      </c>
      <c r="BL157" s="13" t="s">
        <v>119</v>
      </c>
      <c r="BM157" s="115" t="s">
        <v>234</v>
      </c>
    </row>
    <row r="158" spans="2:65" s="1" customFormat="1">
      <c r="B158" s="25"/>
      <c r="D158" s="117" t="s">
        <v>114</v>
      </c>
      <c r="F158" s="118" t="s">
        <v>8055</v>
      </c>
      <c r="L158" s="25"/>
      <c r="M158" s="119"/>
      <c r="T158" s="46"/>
      <c r="AT158" s="13" t="s">
        <v>114</v>
      </c>
      <c r="AU158" s="13" t="s">
        <v>66</v>
      </c>
    </row>
    <row r="159" spans="2:65" s="1" customFormat="1">
      <c r="B159" s="25"/>
      <c r="D159" s="141" t="s">
        <v>7952</v>
      </c>
      <c r="F159" s="142" t="s">
        <v>8056</v>
      </c>
      <c r="L159" s="25"/>
      <c r="M159" s="119"/>
      <c r="T159" s="46"/>
      <c r="AT159" s="13" t="s">
        <v>7952</v>
      </c>
      <c r="AU159" s="13" t="s">
        <v>66</v>
      </c>
    </row>
    <row r="160" spans="2:65" s="1" customFormat="1" ht="16.5" customHeight="1">
      <c r="B160" s="104"/>
      <c r="C160" s="105" t="s">
        <v>176</v>
      </c>
      <c r="D160" s="105" t="s">
        <v>107</v>
      </c>
      <c r="E160" s="106" t="s">
        <v>8057</v>
      </c>
      <c r="F160" s="107" t="s">
        <v>8058</v>
      </c>
      <c r="G160" s="108" t="s">
        <v>409</v>
      </c>
      <c r="H160" s="109">
        <v>1</v>
      </c>
      <c r="I160" s="110">
        <v>4150</v>
      </c>
      <c r="J160" s="110">
        <f>ROUND(I160*H160,2)</f>
        <v>4150</v>
      </c>
      <c r="K160" s="107" t="s">
        <v>7951</v>
      </c>
      <c r="L160" s="25"/>
      <c r="M160" s="111" t="s">
        <v>3</v>
      </c>
      <c r="N160" s="112" t="s">
        <v>37</v>
      </c>
      <c r="O160" s="113">
        <v>0.58399999999999996</v>
      </c>
      <c r="P160" s="113">
        <f>O160*H160</f>
        <v>0.58399999999999996</v>
      </c>
      <c r="Q160" s="113">
        <v>2.3010199999999998</v>
      </c>
      <c r="R160" s="113">
        <f>Q160*H160</f>
        <v>2.3010199999999998</v>
      </c>
      <c r="S160" s="113">
        <v>0</v>
      </c>
      <c r="T160" s="114">
        <f>S160*H160</f>
        <v>0</v>
      </c>
      <c r="AR160" s="115" t="s">
        <v>119</v>
      </c>
      <c r="AT160" s="115" t="s">
        <v>107</v>
      </c>
      <c r="AU160" s="115" t="s">
        <v>66</v>
      </c>
      <c r="AY160" s="13" t="s">
        <v>113</v>
      </c>
      <c r="BE160" s="116">
        <f>IF(N160="základní",J160,0)</f>
        <v>4150</v>
      </c>
      <c r="BF160" s="116">
        <f>IF(N160="snížená",J160,0)</f>
        <v>0</v>
      </c>
      <c r="BG160" s="116">
        <f>IF(N160="zákl. přenesená",J160,0)</f>
        <v>0</v>
      </c>
      <c r="BH160" s="116">
        <f>IF(N160="sníž. přenesená",J160,0)</f>
        <v>0</v>
      </c>
      <c r="BI160" s="116">
        <f>IF(N160="nulová",J160,0)</f>
        <v>0</v>
      </c>
      <c r="BJ160" s="13" t="s">
        <v>74</v>
      </c>
      <c r="BK160" s="116">
        <f>ROUND(I160*H160,2)</f>
        <v>4150</v>
      </c>
      <c r="BL160" s="13" t="s">
        <v>119</v>
      </c>
      <c r="BM160" s="115" t="s">
        <v>238</v>
      </c>
    </row>
    <row r="161" spans="2:65" s="1" customFormat="1">
      <c r="B161" s="25"/>
      <c r="D161" s="117" t="s">
        <v>114</v>
      </c>
      <c r="F161" s="118" t="s">
        <v>8059</v>
      </c>
      <c r="L161" s="25"/>
      <c r="M161" s="119"/>
      <c r="T161" s="46"/>
      <c r="AT161" s="13" t="s">
        <v>114</v>
      </c>
      <c r="AU161" s="13" t="s">
        <v>66</v>
      </c>
    </row>
    <row r="162" spans="2:65" s="1" customFormat="1">
      <c r="B162" s="25"/>
      <c r="D162" s="141" t="s">
        <v>7952</v>
      </c>
      <c r="F162" s="142" t="s">
        <v>8060</v>
      </c>
      <c r="L162" s="25"/>
      <c r="M162" s="119"/>
      <c r="T162" s="46"/>
      <c r="AT162" s="13" t="s">
        <v>7952</v>
      </c>
      <c r="AU162" s="13" t="s">
        <v>66</v>
      </c>
    </row>
    <row r="163" spans="2:65" s="1" customFormat="1" ht="16.5" customHeight="1">
      <c r="B163" s="104"/>
      <c r="C163" s="105" t="s">
        <v>240</v>
      </c>
      <c r="D163" s="105" t="s">
        <v>107</v>
      </c>
      <c r="E163" s="106" t="s">
        <v>8061</v>
      </c>
      <c r="F163" s="107" t="s">
        <v>8062</v>
      </c>
      <c r="G163" s="108" t="s">
        <v>409</v>
      </c>
      <c r="H163" s="109">
        <v>1</v>
      </c>
      <c r="I163" s="110">
        <v>4150</v>
      </c>
      <c r="J163" s="110">
        <f>ROUND(I163*H163,2)</f>
        <v>4150</v>
      </c>
      <c r="K163" s="107" t="s">
        <v>7951</v>
      </c>
      <c r="L163" s="25"/>
      <c r="M163" s="111" t="s">
        <v>3</v>
      </c>
      <c r="N163" s="112" t="s">
        <v>37</v>
      </c>
      <c r="O163" s="113">
        <v>0.58399999999999996</v>
      </c>
      <c r="P163" s="113">
        <f>O163*H163</f>
        <v>0.58399999999999996</v>
      </c>
      <c r="Q163" s="113">
        <v>2.3010199999999998</v>
      </c>
      <c r="R163" s="113">
        <f>Q163*H163</f>
        <v>2.3010199999999998</v>
      </c>
      <c r="S163" s="113">
        <v>0</v>
      </c>
      <c r="T163" s="114">
        <f>S163*H163</f>
        <v>0</v>
      </c>
      <c r="AR163" s="115" t="s">
        <v>119</v>
      </c>
      <c r="AT163" s="115" t="s">
        <v>107</v>
      </c>
      <c r="AU163" s="115" t="s">
        <v>66</v>
      </c>
      <c r="AY163" s="13" t="s">
        <v>113</v>
      </c>
      <c r="BE163" s="116">
        <f>IF(N163="základní",J163,0)</f>
        <v>4150</v>
      </c>
      <c r="BF163" s="116">
        <f>IF(N163="snížená",J163,0)</f>
        <v>0</v>
      </c>
      <c r="BG163" s="116">
        <f>IF(N163="zákl. přenesená",J163,0)</f>
        <v>0</v>
      </c>
      <c r="BH163" s="116">
        <f>IF(N163="sníž. přenesená",J163,0)</f>
        <v>0</v>
      </c>
      <c r="BI163" s="116">
        <f>IF(N163="nulová",J163,0)</f>
        <v>0</v>
      </c>
      <c r="BJ163" s="13" t="s">
        <v>74</v>
      </c>
      <c r="BK163" s="116">
        <f>ROUND(I163*H163,2)</f>
        <v>4150</v>
      </c>
      <c r="BL163" s="13" t="s">
        <v>119</v>
      </c>
      <c r="BM163" s="115" t="s">
        <v>243</v>
      </c>
    </row>
    <row r="164" spans="2:65" s="1" customFormat="1">
      <c r="B164" s="25"/>
      <c r="D164" s="117" t="s">
        <v>114</v>
      </c>
      <c r="F164" s="118" t="s">
        <v>8063</v>
      </c>
      <c r="L164" s="25"/>
      <c r="M164" s="119"/>
      <c r="T164" s="46"/>
      <c r="AT164" s="13" t="s">
        <v>114</v>
      </c>
      <c r="AU164" s="13" t="s">
        <v>66</v>
      </c>
    </row>
    <row r="165" spans="2:65" s="1" customFormat="1">
      <c r="B165" s="25"/>
      <c r="D165" s="141" t="s">
        <v>7952</v>
      </c>
      <c r="F165" s="142" t="s">
        <v>8064</v>
      </c>
      <c r="L165" s="25"/>
      <c r="M165" s="119"/>
      <c r="T165" s="46"/>
      <c r="AT165" s="13" t="s">
        <v>7952</v>
      </c>
      <c r="AU165" s="13" t="s">
        <v>66</v>
      </c>
    </row>
    <row r="166" spans="2:65" s="1" customFormat="1" ht="16.5" customHeight="1">
      <c r="B166" s="104"/>
      <c r="C166" s="105" t="s">
        <v>181</v>
      </c>
      <c r="D166" s="105" t="s">
        <v>107</v>
      </c>
      <c r="E166" s="106" t="s">
        <v>8065</v>
      </c>
      <c r="F166" s="107" t="s">
        <v>8066</v>
      </c>
      <c r="G166" s="108" t="s">
        <v>409</v>
      </c>
      <c r="H166" s="109">
        <v>1</v>
      </c>
      <c r="I166" s="110">
        <v>4190</v>
      </c>
      <c r="J166" s="110">
        <f>ROUND(I166*H166,2)</f>
        <v>4190</v>
      </c>
      <c r="K166" s="107" t="s">
        <v>7951</v>
      </c>
      <c r="L166" s="25"/>
      <c r="M166" s="111" t="s">
        <v>3</v>
      </c>
      <c r="N166" s="112" t="s">
        <v>37</v>
      </c>
      <c r="O166" s="113">
        <v>0.629</v>
      </c>
      <c r="P166" s="113">
        <f>O166*H166</f>
        <v>0.629</v>
      </c>
      <c r="Q166" s="113">
        <v>2.3010199999999998</v>
      </c>
      <c r="R166" s="113">
        <f>Q166*H166</f>
        <v>2.3010199999999998</v>
      </c>
      <c r="S166" s="113">
        <v>0</v>
      </c>
      <c r="T166" s="114">
        <f>S166*H166</f>
        <v>0</v>
      </c>
      <c r="AR166" s="115" t="s">
        <v>119</v>
      </c>
      <c r="AT166" s="115" t="s">
        <v>107</v>
      </c>
      <c r="AU166" s="115" t="s">
        <v>66</v>
      </c>
      <c r="AY166" s="13" t="s">
        <v>113</v>
      </c>
      <c r="BE166" s="116">
        <f>IF(N166="základní",J166,0)</f>
        <v>4190</v>
      </c>
      <c r="BF166" s="116">
        <f>IF(N166="snížená",J166,0)</f>
        <v>0</v>
      </c>
      <c r="BG166" s="116">
        <f>IF(N166="zákl. přenesená",J166,0)</f>
        <v>0</v>
      </c>
      <c r="BH166" s="116">
        <f>IF(N166="sníž. přenesená",J166,0)</f>
        <v>0</v>
      </c>
      <c r="BI166" s="116">
        <f>IF(N166="nulová",J166,0)</f>
        <v>0</v>
      </c>
      <c r="BJ166" s="13" t="s">
        <v>74</v>
      </c>
      <c r="BK166" s="116">
        <f>ROUND(I166*H166,2)</f>
        <v>4190</v>
      </c>
      <c r="BL166" s="13" t="s">
        <v>119</v>
      </c>
      <c r="BM166" s="115" t="s">
        <v>247</v>
      </c>
    </row>
    <row r="167" spans="2:65" s="1" customFormat="1">
      <c r="B167" s="25"/>
      <c r="D167" s="117" t="s">
        <v>114</v>
      </c>
      <c r="F167" s="118" t="s">
        <v>8067</v>
      </c>
      <c r="L167" s="25"/>
      <c r="M167" s="119"/>
      <c r="T167" s="46"/>
      <c r="AT167" s="13" t="s">
        <v>114</v>
      </c>
      <c r="AU167" s="13" t="s">
        <v>66</v>
      </c>
    </row>
    <row r="168" spans="2:65" s="1" customFormat="1">
      <c r="B168" s="25"/>
      <c r="D168" s="141" t="s">
        <v>7952</v>
      </c>
      <c r="F168" s="142" t="s">
        <v>8068</v>
      </c>
      <c r="L168" s="25"/>
      <c r="M168" s="119"/>
      <c r="T168" s="46"/>
      <c r="AT168" s="13" t="s">
        <v>7952</v>
      </c>
      <c r="AU168" s="13" t="s">
        <v>66</v>
      </c>
    </row>
    <row r="169" spans="2:65" s="1" customFormat="1" ht="16.5" customHeight="1">
      <c r="B169" s="104"/>
      <c r="C169" s="105" t="s">
        <v>249</v>
      </c>
      <c r="D169" s="105" t="s">
        <v>107</v>
      </c>
      <c r="E169" s="106" t="s">
        <v>8069</v>
      </c>
      <c r="F169" s="107" t="s">
        <v>8070</v>
      </c>
      <c r="G169" s="108" t="s">
        <v>124</v>
      </c>
      <c r="H169" s="109">
        <v>10</v>
      </c>
      <c r="I169" s="110">
        <v>444</v>
      </c>
      <c r="J169" s="110">
        <f>ROUND(I169*H169,2)</f>
        <v>4440</v>
      </c>
      <c r="K169" s="107" t="s">
        <v>7951</v>
      </c>
      <c r="L169" s="25"/>
      <c r="M169" s="111" t="s">
        <v>3</v>
      </c>
      <c r="N169" s="112" t="s">
        <v>37</v>
      </c>
      <c r="O169" s="113">
        <v>1.1830000000000001</v>
      </c>
      <c r="P169" s="113">
        <f>O169*H169</f>
        <v>11.83</v>
      </c>
      <c r="Q169" s="113">
        <v>0</v>
      </c>
      <c r="R169" s="113">
        <f>Q169*H169</f>
        <v>0</v>
      </c>
      <c r="S169" s="113">
        <v>0</v>
      </c>
      <c r="T169" s="114">
        <f>S169*H169</f>
        <v>0</v>
      </c>
      <c r="AR169" s="115" t="s">
        <v>119</v>
      </c>
      <c r="AT169" s="115" t="s">
        <v>107</v>
      </c>
      <c r="AU169" s="115" t="s">
        <v>66</v>
      </c>
      <c r="AY169" s="13" t="s">
        <v>113</v>
      </c>
      <c r="BE169" s="116">
        <f>IF(N169="základní",J169,0)</f>
        <v>4440</v>
      </c>
      <c r="BF169" s="116">
        <f>IF(N169="snížená",J169,0)</f>
        <v>0</v>
      </c>
      <c r="BG169" s="116">
        <f>IF(N169="zákl. přenesená",J169,0)</f>
        <v>0</v>
      </c>
      <c r="BH169" s="116">
        <f>IF(N169="sníž. přenesená",J169,0)</f>
        <v>0</v>
      </c>
      <c r="BI169" s="116">
        <f>IF(N169="nulová",J169,0)</f>
        <v>0</v>
      </c>
      <c r="BJ169" s="13" t="s">
        <v>74</v>
      </c>
      <c r="BK169" s="116">
        <f>ROUND(I169*H169,2)</f>
        <v>4440</v>
      </c>
      <c r="BL169" s="13" t="s">
        <v>119</v>
      </c>
      <c r="BM169" s="115" t="s">
        <v>252</v>
      </c>
    </row>
    <row r="170" spans="2:65" s="1" customFormat="1" ht="19.5">
      <c r="B170" s="25"/>
      <c r="D170" s="117" t="s">
        <v>114</v>
      </c>
      <c r="F170" s="118" t="s">
        <v>8071</v>
      </c>
      <c r="L170" s="25"/>
      <c r="M170" s="119"/>
      <c r="T170" s="46"/>
      <c r="AT170" s="13" t="s">
        <v>114</v>
      </c>
      <c r="AU170" s="13" t="s">
        <v>66</v>
      </c>
    </row>
    <row r="171" spans="2:65" s="1" customFormat="1">
      <c r="B171" s="25"/>
      <c r="D171" s="141" t="s">
        <v>7952</v>
      </c>
      <c r="F171" s="142" t="s">
        <v>8072</v>
      </c>
      <c r="L171" s="25"/>
      <c r="M171" s="119"/>
      <c r="T171" s="46"/>
      <c r="AT171" s="13" t="s">
        <v>7952</v>
      </c>
      <c r="AU171" s="13" t="s">
        <v>66</v>
      </c>
    </row>
    <row r="172" spans="2:65" s="1" customFormat="1" ht="16.5" customHeight="1">
      <c r="B172" s="104"/>
      <c r="C172" s="105" t="s">
        <v>185</v>
      </c>
      <c r="D172" s="105" t="s">
        <v>107</v>
      </c>
      <c r="E172" s="106" t="s">
        <v>8073</v>
      </c>
      <c r="F172" s="107" t="s">
        <v>8074</v>
      </c>
      <c r="G172" s="108" t="s">
        <v>124</v>
      </c>
      <c r="H172" s="109">
        <v>10</v>
      </c>
      <c r="I172" s="110">
        <v>634</v>
      </c>
      <c r="J172" s="110">
        <f>ROUND(I172*H172,2)</f>
        <v>6340</v>
      </c>
      <c r="K172" s="107" t="s">
        <v>7951</v>
      </c>
      <c r="L172" s="25"/>
      <c r="M172" s="111" t="s">
        <v>3</v>
      </c>
      <c r="N172" s="112" t="s">
        <v>37</v>
      </c>
      <c r="O172" s="113">
        <v>1.69</v>
      </c>
      <c r="P172" s="113">
        <f>O172*H172</f>
        <v>16.899999999999999</v>
      </c>
      <c r="Q172" s="113">
        <v>0</v>
      </c>
      <c r="R172" s="113">
        <f>Q172*H172</f>
        <v>0</v>
      </c>
      <c r="S172" s="113">
        <v>0</v>
      </c>
      <c r="T172" s="114">
        <f>S172*H172</f>
        <v>0</v>
      </c>
      <c r="AR172" s="115" t="s">
        <v>119</v>
      </c>
      <c r="AT172" s="115" t="s">
        <v>107</v>
      </c>
      <c r="AU172" s="115" t="s">
        <v>66</v>
      </c>
      <c r="AY172" s="13" t="s">
        <v>113</v>
      </c>
      <c r="BE172" s="116">
        <f>IF(N172="základní",J172,0)</f>
        <v>6340</v>
      </c>
      <c r="BF172" s="116">
        <f>IF(N172="snížená",J172,0)</f>
        <v>0</v>
      </c>
      <c r="BG172" s="116">
        <f>IF(N172="zákl. přenesená",J172,0)</f>
        <v>0</v>
      </c>
      <c r="BH172" s="116">
        <f>IF(N172="sníž. přenesená",J172,0)</f>
        <v>0</v>
      </c>
      <c r="BI172" s="116">
        <f>IF(N172="nulová",J172,0)</f>
        <v>0</v>
      </c>
      <c r="BJ172" s="13" t="s">
        <v>74</v>
      </c>
      <c r="BK172" s="116">
        <f>ROUND(I172*H172,2)</f>
        <v>6340</v>
      </c>
      <c r="BL172" s="13" t="s">
        <v>119</v>
      </c>
      <c r="BM172" s="115" t="s">
        <v>256</v>
      </c>
    </row>
    <row r="173" spans="2:65" s="1" customFormat="1" ht="19.5">
      <c r="B173" s="25"/>
      <c r="D173" s="117" t="s">
        <v>114</v>
      </c>
      <c r="F173" s="118" t="s">
        <v>8075</v>
      </c>
      <c r="L173" s="25"/>
      <c r="M173" s="119"/>
      <c r="T173" s="46"/>
      <c r="AT173" s="13" t="s">
        <v>114</v>
      </c>
      <c r="AU173" s="13" t="s">
        <v>66</v>
      </c>
    </row>
    <row r="174" spans="2:65" s="1" customFormat="1">
      <c r="B174" s="25"/>
      <c r="D174" s="141" t="s">
        <v>7952</v>
      </c>
      <c r="F174" s="142" t="s">
        <v>8076</v>
      </c>
      <c r="L174" s="25"/>
      <c r="M174" s="119"/>
      <c r="T174" s="46"/>
      <c r="AT174" s="13" t="s">
        <v>7952</v>
      </c>
      <c r="AU174" s="13" t="s">
        <v>66</v>
      </c>
    </row>
    <row r="175" spans="2:65" s="1" customFormat="1" ht="16.5" customHeight="1">
      <c r="B175" s="104"/>
      <c r="C175" s="105" t="s">
        <v>258</v>
      </c>
      <c r="D175" s="105" t="s">
        <v>107</v>
      </c>
      <c r="E175" s="106" t="s">
        <v>8077</v>
      </c>
      <c r="F175" s="107" t="s">
        <v>8078</v>
      </c>
      <c r="G175" s="108" t="s">
        <v>124</v>
      </c>
      <c r="H175" s="109">
        <v>10</v>
      </c>
      <c r="I175" s="110">
        <v>126</v>
      </c>
      <c r="J175" s="110">
        <f>ROUND(I175*H175,2)</f>
        <v>1260</v>
      </c>
      <c r="K175" s="107" t="s">
        <v>7951</v>
      </c>
      <c r="L175" s="25"/>
      <c r="M175" s="111" t="s">
        <v>3</v>
      </c>
      <c r="N175" s="112" t="s">
        <v>37</v>
      </c>
      <c r="O175" s="113">
        <v>0.14899999999999999</v>
      </c>
      <c r="P175" s="113">
        <f>O175*H175</f>
        <v>1.49</v>
      </c>
      <c r="Q175" s="113">
        <v>0</v>
      </c>
      <c r="R175" s="113">
        <f>Q175*H175</f>
        <v>0</v>
      </c>
      <c r="S175" s="113">
        <v>0</v>
      </c>
      <c r="T175" s="114">
        <f>S175*H175</f>
        <v>0</v>
      </c>
      <c r="AR175" s="115" t="s">
        <v>119</v>
      </c>
      <c r="AT175" s="115" t="s">
        <v>107</v>
      </c>
      <c r="AU175" s="115" t="s">
        <v>66</v>
      </c>
      <c r="AY175" s="13" t="s">
        <v>113</v>
      </c>
      <c r="BE175" s="116">
        <f>IF(N175="základní",J175,0)</f>
        <v>1260</v>
      </c>
      <c r="BF175" s="116">
        <f>IF(N175="snížená",J175,0)</f>
        <v>0</v>
      </c>
      <c r="BG175" s="116">
        <f>IF(N175="zákl. přenesená",J175,0)</f>
        <v>0</v>
      </c>
      <c r="BH175" s="116">
        <f>IF(N175="sníž. přenesená",J175,0)</f>
        <v>0</v>
      </c>
      <c r="BI175" s="116">
        <f>IF(N175="nulová",J175,0)</f>
        <v>0</v>
      </c>
      <c r="BJ175" s="13" t="s">
        <v>74</v>
      </c>
      <c r="BK175" s="116">
        <f>ROUND(I175*H175,2)</f>
        <v>1260</v>
      </c>
      <c r="BL175" s="13" t="s">
        <v>119</v>
      </c>
      <c r="BM175" s="115" t="s">
        <v>261</v>
      </c>
    </row>
    <row r="176" spans="2:65" s="1" customFormat="1" ht="19.5">
      <c r="B176" s="25"/>
      <c r="D176" s="117" t="s">
        <v>114</v>
      </c>
      <c r="F176" s="118" t="s">
        <v>8079</v>
      </c>
      <c r="L176" s="25"/>
      <c r="M176" s="119"/>
      <c r="T176" s="46"/>
      <c r="AT176" s="13" t="s">
        <v>114</v>
      </c>
      <c r="AU176" s="13" t="s">
        <v>66</v>
      </c>
    </row>
    <row r="177" spans="2:65" s="1" customFormat="1">
      <c r="B177" s="25"/>
      <c r="D177" s="141" t="s">
        <v>7952</v>
      </c>
      <c r="F177" s="142" t="s">
        <v>8080</v>
      </c>
      <c r="L177" s="25"/>
      <c r="M177" s="119"/>
      <c r="T177" s="46"/>
      <c r="AT177" s="13" t="s">
        <v>7952</v>
      </c>
      <c r="AU177" s="13" t="s">
        <v>66</v>
      </c>
    </row>
    <row r="178" spans="2:65" s="1" customFormat="1" ht="16.5" customHeight="1">
      <c r="B178" s="104"/>
      <c r="C178" s="105" t="s">
        <v>190</v>
      </c>
      <c r="D178" s="105" t="s">
        <v>107</v>
      </c>
      <c r="E178" s="106" t="s">
        <v>8081</v>
      </c>
      <c r="F178" s="107" t="s">
        <v>8082</v>
      </c>
      <c r="G178" s="108" t="s">
        <v>124</v>
      </c>
      <c r="H178" s="109">
        <v>10</v>
      </c>
      <c r="I178" s="110">
        <v>180</v>
      </c>
      <c r="J178" s="110">
        <f>ROUND(I178*H178,2)</f>
        <v>1800</v>
      </c>
      <c r="K178" s="107" t="s">
        <v>7951</v>
      </c>
      <c r="L178" s="25"/>
      <c r="M178" s="111" t="s">
        <v>3</v>
      </c>
      <c r="N178" s="112" t="s">
        <v>37</v>
      </c>
      <c r="O178" s="113">
        <v>0.21199999999999999</v>
      </c>
      <c r="P178" s="113">
        <f>O178*H178</f>
        <v>2.12</v>
      </c>
      <c r="Q178" s="113">
        <v>0</v>
      </c>
      <c r="R178" s="113">
        <f>Q178*H178</f>
        <v>0</v>
      </c>
      <c r="S178" s="113">
        <v>0</v>
      </c>
      <c r="T178" s="114">
        <f>S178*H178</f>
        <v>0</v>
      </c>
      <c r="AR178" s="115" t="s">
        <v>119</v>
      </c>
      <c r="AT178" s="115" t="s">
        <v>107</v>
      </c>
      <c r="AU178" s="115" t="s">
        <v>66</v>
      </c>
      <c r="AY178" s="13" t="s">
        <v>113</v>
      </c>
      <c r="BE178" s="116">
        <f>IF(N178="základní",J178,0)</f>
        <v>1800</v>
      </c>
      <c r="BF178" s="116">
        <f>IF(N178="snížená",J178,0)</f>
        <v>0</v>
      </c>
      <c r="BG178" s="116">
        <f>IF(N178="zákl. přenesená",J178,0)</f>
        <v>0</v>
      </c>
      <c r="BH178" s="116">
        <f>IF(N178="sníž. přenesená",J178,0)</f>
        <v>0</v>
      </c>
      <c r="BI178" s="116">
        <f>IF(N178="nulová",J178,0)</f>
        <v>0</v>
      </c>
      <c r="BJ178" s="13" t="s">
        <v>74</v>
      </c>
      <c r="BK178" s="116">
        <f>ROUND(I178*H178,2)</f>
        <v>1800</v>
      </c>
      <c r="BL178" s="13" t="s">
        <v>119</v>
      </c>
      <c r="BM178" s="115" t="s">
        <v>265</v>
      </c>
    </row>
    <row r="179" spans="2:65" s="1" customFormat="1" ht="19.5">
      <c r="B179" s="25"/>
      <c r="D179" s="117" t="s">
        <v>114</v>
      </c>
      <c r="F179" s="118" t="s">
        <v>8083</v>
      </c>
      <c r="L179" s="25"/>
      <c r="M179" s="119"/>
      <c r="T179" s="46"/>
      <c r="AT179" s="13" t="s">
        <v>114</v>
      </c>
      <c r="AU179" s="13" t="s">
        <v>66</v>
      </c>
    </row>
    <row r="180" spans="2:65" s="1" customFormat="1">
      <c r="B180" s="25"/>
      <c r="D180" s="141" t="s">
        <v>7952</v>
      </c>
      <c r="F180" s="142" t="s">
        <v>8084</v>
      </c>
      <c r="L180" s="25"/>
      <c r="M180" s="119"/>
      <c r="T180" s="46"/>
      <c r="AT180" s="13" t="s">
        <v>7952</v>
      </c>
      <c r="AU180" s="13" t="s">
        <v>66</v>
      </c>
    </row>
    <row r="181" spans="2:65" s="1" customFormat="1" ht="21.75" customHeight="1">
      <c r="B181" s="104"/>
      <c r="C181" s="105" t="s">
        <v>267</v>
      </c>
      <c r="D181" s="105" t="s">
        <v>107</v>
      </c>
      <c r="E181" s="106" t="s">
        <v>8085</v>
      </c>
      <c r="F181" s="107" t="s">
        <v>8086</v>
      </c>
      <c r="G181" s="108" t="s">
        <v>124</v>
      </c>
      <c r="H181" s="109">
        <v>10</v>
      </c>
      <c r="I181" s="110">
        <v>163</v>
      </c>
      <c r="J181" s="110">
        <f>ROUND(I181*H181,2)</f>
        <v>1630</v>
      </c>
      <c r="K181" s="107" t="s">
        <v>7951</v>
      </c>
      <c r="L181" s="25"/>
      <c r="M181" s="111" t="s">
        <v>3</v>
      </c>
      <c r="N181" s="112" t="s">
        <v>37</v>
      </c>
      <c r="O181" s="113">
        <v>0.192</v>
      </c>
      <c r="P181" s="113">
        <f>O181*H181</f>
        <v>1.92</v>
      </c>
      <c r="Q181" s="113">
        <v>0</v>
      </c>
      <c r="R181" s="113">
        <f>Q181*H181</f>
        <v>0</v>
      </c>
      <c r="S181" s="113">
        <v>0</v>
      </c>
      <c r="T181" s="114">
        <f>S181*H181</f>
        <v>0</v>
      </c>
      <c r="AR181" s="115" t="s">
        <v>119</v>
      </c>
      <c r="AT181" s="115" t="s">
        <v>107</v>
      </c>
      <c r="AU181" s="115" t="s">
        <v>66</v>
      </c>
      <c r="AY181" s="13" t="s">
        <v>113</v>
      </c>
      <c r="BE181" s="116">
        <f>IF(N181="základní",J181,0)</f>
        <v>1630</v>
      </c>
      <c r="BF181" s="116">
        <f>IF(N181="snížená",J181,0)</f>
        <v>0</v>
      </c>
      <c r="BG181" s="116">
        <f>IF(N181="zákl. přenesená",J181,0)</f>
        <v>0</v>
      </c>
      <c r="BH181" s="116">
        <f>IF(N181="sníž. přenesená",J181,0)</f>
        <v>0</v>
      </c>
      <c r="BI181" s="116">
        <f>IF(N181="nulová",J181,0)</f>
        <v>0</v>
      </c>
      <c r="BJ181" s="13" t="s">
        <v>74</v>
      </c>
      <c r="BK181" s="116">
        <f>ROUND(I181*H181,2)</f>
        <v>1630</v>
      </c>
      <c r="BL181" s="13" t="s">
        <v>119</v>
      </c>
      <c r="BM181" s="115" t="s">
        <v>270</v>
      </c>
    </row>
    <row r="182" spans="2:65" s="1" customFormat="1" ht="19.5">
      <c r="B182" s="25"/>
      <c r="D182" s="117" t="s">
        <v>114</v>
      </c>
      <c r="F182" s="118" t="s">
        <v>8087</v>
      </c>
      <c r="L182" s="25"/>
      <c r="M182" s="119"/>
      <c r="T182" s="46"/>
      <c r="AT182" s="13" t="s">
        <v>114</v>
      </c>
      <c r="AU182" s="13" t="s">
        <v>66</v>
      </c>
    </row>
    <row r="183" spans="2:65" s="1" customFormat="1">
      <c r="B183" s="25"/>
      <c r="D183" s="141" t="s">
        <v>7952</v>
      </c>
      <c r="F183" s="142" t="s">
        <v>8088</v>
      </c>
      <c r="L183" s="25"/>
      <c r="M183" s="119"/>
      <c r="T183" s="46"/>
      <c r="AT183" s="13" t="s">
        <v>7952</v>
      </c>
      <c r="AU183" s="13" t="s">
        <v>66</v>
      </c>
    </row>
    <row r="184" spans="2:65" s="1" customFormat="1" ht="21.75" customHeight="1">
      <c r="B184" s="104"/>
      <c r="C184" s="105" t="s">
        <v>194</v>
      </c>
      <c r="D184" s="105" t="s">
        <v>107</v>
      </c>
      <c r="E184" s="106" t="s">
        <v>8089</v>
      </c>
      <c r="F184" s="107" t="s">
        <v>8090</v>
      </c>
      <c r="G184" s="108" t="s">
        <v>124</v>
      </c>
      <c r="H184" s="109">
        <v>10</v>
      </c>
      <c r="I184" s="110">
        <v>234</v>
      </c>
      <c r="J184" s="110">
        <f>ROUND(I184*H184,2)</f>
        <v>2340</v>
      </c>
      <c r="K184" s="107" t="s">
        <v>7951</v>
      </c>
      <c r="L184" s="25"/>
      <c r="M184" s="111" t="s">
        <v>3</v>
      </c>
      <c r="N184" s="112" t="s">
        <v>37</v>
      </c>
      <c r="O184" s="113">
        <v>0.27600000000000002</v>
      </c>
      <c r="P184" s="113">
        <f>O184*H184</f>
        <v>2.7600000000000002</v>
      </c>
      <c r="Q184" s="113">
        <v>0</v>
      </c>
      <c r="R184" s="113">
        <f>Q184*H184</f>
        <v>0</v>
      </c>
      <c r="S184" s="113">
        <v>0</v>
      </c>
      <c r="T184" s="114">
        <f>S184*H184</f>
        <v>0</v>
      </c>
      <c r="AR184" s="115" t="s">
        <v>119</v>
      </c>
      <c r="AT184" s="115" t="s">
        <v>107</v>
      </c>
      <c r="AU184" s="115" t="s">
        <v>66</v>
      </c>
      <c r="AY184" s="13" t="s">
        <v>113</v>
      </c>
      <c r="BE184" s="116">
        <f>IF(N184="základní",J184,0)</f>
        <v>2340</v>
      </c>
      <c r="BF184" s="116">
        <f>IF(N184="snížená",J184,0)</f>
        <v>0</v>
      </c>
      <c r="BG184" s="116">
        <f>IF(N184="zákl. přenesená",J184,0)</f>
        <v>0</v>
      </c>
      <c r="BH184" s="116">
        <f>IF(N184="sníž. přenesená",J184,0)</f>
        <v>0</v>
      </c>
      <c r="BI184" s="116">
        <f>IF(N184="nulová",J184,0)</f>
        <v>0</v>
      </c>
      <c r="BJ184" s="13" t="s">
        <v>74</v>
      </c>
      <c r="BK184" s="116">
        <f>ROUND(I184*H184,2)</f>
        <v>2340</v>
      </c>
      <c r="BL184" s="13" t="s">
        <v>119</v>
      </c>
      <c r="BM184" s="115" t="s">
        <v>274</v>
      </c>
    </row>
    <row r="185" spans="2:65" s="1" customFormat="1" ht="19.5">
      <c r="B185" s="25"/>
      <c r="D185" s="117" t="s">
        <v>114</v>
      </c>
      <c r="F185" s="118" t="s">
        <v>8091</v>
      </c>
      <c r="L185" s="25"/>
      <c r="M185" s="119"/>
      <c r="T185" s="46"/>
      <c r="AT185" s="13" t="s">
        <v>114</v>
      </c>
      <c r="AU185" s="13" t="s">
        <v>66</v>
      </c>
    </row>
    <row r="186" spans="2:65" s="1" customFormat="1">
      <c r="B186" s="25"/>
      <c r="D186" s="141" t="s">
        <v>7952</v>
      </c>
      <c r="F186" s="142" t="s">
        <v>8092</v>
      </c>
      <c r="L186" s="25"/>
      <c r="M186" s="119"/>
      <c r="T186" s="46"/>
      <c r="AT186" s="13" t="s">
        <v>7952</v>
      </c>
      <c r="AU186" s="13" t="s">
        <v>66</v>
      </c>
    </row>
    <row r="187" spans="2:65" s="1" customFormat="1" ht="16.5" customHeight="1">
      <c r="B187" s="104"/>
      <c r="C187" s="105" t="s">
        <v>276</v>
      </c>
      <c r="D187" s="105" t="s">
        <v>107</v>
      </c>
      <c r="E187" s="106" t="s">
        <v>8093</v>
      </c>
      <c r="F187" s="107" t="s">
        <v>8094</v>
      </c>
      <c r="G187" s="108" t="s">
        <v>124</v>
      </c>
      <c r="H187" s="109">
        <v>10</v>
      </c>
      <c r="I187" s="110">
        <v>98.7</v>
      </c>
      <c r="J187" s="110">
        <f>ROUND(I187*H187,2)</f>
        <v>987</v>
      </c>
      <c r="K187" s="107" t="s">
        <v>7951</v>
      </c>
      <c r="L187" s="25"/>
      <c r="M187" s="111" t="s">
        <v>3</v>
      </c>
      <c r="N187" s="112" t="s">
        <v>37</v>
      </c>
      <c r="O187" s="113">
        <v>0.218</v>
      </c>
      <c r="P187" s="113">
        <f>O187*H187</f>
        <v>2.1800000000000002</v>
      </c>
      <c r="Q187" s="113">
        <v>0</v>
      </c>
      <c r="R187" s="113">
        <f>Q187*H187</f>
        <v>0</v>
      </c>
      <c r="S187" s="113">
        <v>0</v>
      </c>
      <c r="T187" s="114">
        <f>S187*H187</f>
        <v>0</v>
      </c>
      <c r="AR187" s="115" t="s">
        <v>119</v>
      </c>
      <c r="AT187" s="115" t="s">
        <v>107</v>
      </c>
      <c r="AU187" s="115" t="s">
        <v>66</v>
      </c>
      <c r="AY187" s="13" t="s">
        <v>113</v>
      </c>
      <c r="BE187" s="116">
        <f>IF(N187="základní",J187,0)</f>
        <v>987</v>
      </c>
      <c r="BF187" s="116">
        <f>IF(N187="snížená",J187,0)</f>
        <v>0</v>
      </c>
      <c r="BG187" s="116">
        <f>IF(N187="zákl. přenesená",J187,0)</f>
        <v>0</v>
      </c>
      <c r="BH187" s="116">
        <f>IF(N187="sníž. přenesená",J187,0)</f>
        <v>0</v>
      </c>
      <c r="BI187" s="116">
        <f>IF(N187="nulová",J187,0)</f>
        <v>0</v>
      </c>
      <c r="BJ187" s="13" t="s">
        <v>74</v>
      </c>
      <c r="BK187" s="116">
        <f>ROUND(I187*H187,2)</f>
        <v>987</v>
      </c>
      <c r="BL187" s="13" t="s">
        <v>119</v>
      </c>
      <c r="BM187" s="115" t="s">
        <v>279</v>
      </c>
    </row>
    <row r="188" spans="2:65" s="1" customFormat="1" ht="19.5">
      <c r="B188" s="25"/>
      <c r="D188" s="117" t="s">
        <v>114</v>
      </c>
      <c r="F188" s="118" t="s">
        <v>8095</v>
      </c>
      <c r="L188" s="25"/>
      <c r="M188" s="119"/>
      <c r="T188" s="46"/>
      <c r="AT188" s="13" t="s">
        <v>114</v>
      </c>
      <c r="AU188" s="13" t="s">
        <v>66</v>
      </c>
    </row>
    <row r="189" spans="2:65" s="1" customFormat="1">
      <c r="B189" s="25"/>
      <c r="D189" s="141" t="s">
        <v>7952</v>
      </c>
      <c r="F189" s="142" t="s">
        <v>8096</v>
      </c>
      <c r="L189" s="25"/>
      <c r="M189" s="119"/>
      <c r="T189" s="46"/>
      <c r="AT189" s="13" t="s">
        <v>7952</v>
      </c>
      <c r="AU189" s="13" t="s">
        <v>66</v>
      </c>
    </row>
    <row r="190" spans="2:65" s="1" customFormat="1" ht="16.5" customHeight="1">
      <c r="B190" s="104"/>
      <c r="C190" s="105" t="s">
        <v>199</v>
      </c>
      <c r="D190" s="105" t="s">
        <v>107</v>
      </c>
      <c r="E190" s="106" t="s">
        <v>8097</v>
      </c>
      <c r="F190" s="107" t="s">
        <v>8098</v>
      </c>
      <c r="G190" s="108" t="s">
        <v>124</v>
      </c>
      <c r="H190" s="109">
        <v>10</v>
      </c>
      <c r="I190" s="110">
        <v>141</v>
      </c>
      <c r="J190" s="110">
        <f>ROUND(I190*H190,2)</f>
        <v>1410</v>
      </c>
      <c r="K190" s="107" t="s">
        <v>7951</v>
      </c>
      <c r="L190" s="25"/>
      <c r="M190" s="111" t="s">
        <v>3</v>
      </c>
      <c r="N190" s="112" t="s">
        <v>37</v>
      </c>
      <c r="O190" s="113">
        <v>0.312</v>
      </c>
      <c r="P190" s="113">
        <f>O190*H190</f>
        <v>3.12</v>
      </c>
      <c r="Q190" s="113">
        <v>0</v>
      </c>
      <c r="R190" s="113">
        <f>Q190*H190</f>
        <v>0</v>
      </c>
      <c r="S190" s="113">
        <v>0</v>
      </c>
      <c r="T190" s="114">
        <f>S190*H190</f>
        <v>0</v>
      </c>
      <c r="AR190" s="115" t="s">
        <v>119</v>
      </c>
      <c r="AT190" s="115" t="s">
        <v>107</v>
      </c>
      <c r="AU190" s="115" t="s">
        <v>66</v>
      </c>
      <c r="AY190" s="13" t="s">
        <v>113</v>
      </c>
      <c r="BE190" s="116">
        <f>IF(N190="základní",J190,0)</f>
        <v>1410</v>
      </c>
      <c r="BF190" s="116">
        <f>IF(N190="snížená",J190,0)</f>
        <v>0</v>
      </c>
      <c r="BG190" s="116">
        <f>IF(N190="zákl. přenesená",J190,0)</f>
        <v>0</v>
      </c>
      <c r="BH190" s="116">
        <f>IF(N190="sníž. přenesená",J190,0)</f>
        <v>0</v>
      </c>
      <c r="BI190" s="116">
        <f>IF(N190="nulová",J190,0)</f>
        <v>0</v>
      </c>
      <c r="BJ190" s="13" t="s">
        <v>74</v>
      </c>
      <c r="BK190" s="116">
        <f>ROUND(I190*H190,2)</f>
        <v>1410</v>
      </c>
      <c r="BL190" s="13" t="s">
        <v>119</v>
      </c>
      <c r="BM190" s="115" t="s">
        <v>283</v>
      </c>
    </row>
    <row r="191" spans="2:65" s="1" customFormat="1" ht="19.5">
      <c r="B191" s="25"/>
      <c r="D191" s="117" t="s">
        <v>114</v>
      </c>
      <c r="F191" s="118" t="s">
        <v>8099</v>
      </c>
      <c r="L191" s="25"/>
      <c r="M191" s="119"/>
      <c r="T191" s="46"/>
      <c r="AT191" s="13" t="s">
        <v>114</v>
      </c>
      <c r="AU191" s="13" t="s">
        <v>66</v>
      </c>
    </row>
    <row r="192" spans="2:65" s="1" customFormat="1">
      <c r="B192" s="25"/>
      <c r="D192" s="141" t="s">
        <v>7952</v>
      </c>
      <c r="F192" s="142" t="s">
        <v>8100</v>
      </c>
      <c r="L192" s="25"/>
      <c r="M192" s="119"/>
      <c r="T192" s="46"/>
      <c r="AT192" s="13" t="s">
        <v>7952</v>
      </c>
      <c r="AU192" s="13" t="s">
        <v>66</v>
      </c>
    </row>
    <row r="193" spans="2:65" s="1" customFormat="1" ht="16.5" customHeight="1">
      <c r="B193" s="104"/>
      <c r="C193" s="105" t="s">
        <v>285</v>
      </c>
      <c r="D193" s="105" t="s">
        <v>107</v>
      </c>
      <c r="E193" s="106" t="s">
        <v>8101</v>
      </c>
      <c r="F193" s="107" t="s">
        <v>8102</v>
      </c>
      <c r="G193" s="108" t="s">
        <v>124</v>
      </c>
      <c r="H193" s="109">
        <v>10</v>
      </c>
      <c r="I193" s="110">
        <v>53.6</v>
      </c>
      <c r="J193" s="110">
        <f>ROUND(I193*H193,2)</f>
        <v>536</v>
      </c>
      <c r="K193" s="107" t="s">
        <v>7951</v>
      </c>
      <c r="L193" s="25"/>
      <c r="M193" s="111" t="s">
        <v>3</v>
      </c>
      <c r="N193" s="112" t="s">
        <v>37</v>
      </c>
      <c r="O193" s="113">
        <v>0.1</v>
      </c>
      <c r="P193" s="113">
        <f>O193*H193</f>
        <v>1</v>
      </c>
      <c r="Q193" s="113">
        <v>0</v>
      </c>
      <c r="R193" s="113">
        <f>Q193*H193</f>
        <v>0</v>
      </c>
      <c r="S193" s="113">
        <v>0</v>
      </c>
      <c r="T193" s="114">
        <f>S193*H193</f>
        <v>0</v>
      </c>
      <c r="AR193" s="115" t="s">
        <v>119</v>
      </c>
      <c r="AT193" s="115" t="s">
        <v>107</v>
      </c>
      <c r="AU193" s="115" t="s">
        <v>66</v>
      </c>
      <c r="AY193" s="13" t="s">
        <v>113</v>
      </c>
      <c r="BE193" s="116">
        <f>IF(N193="základní",J193,0)</f>
        <v>536</v>
      </c>
      <c r="BF193" s="116">
        <f>IF(N193="snížená",J193,0)</f>
        <v>0</v>
      </c>
      <c r="BG193" s="116">
        <f>IF(N193="zákl. přenesená",J193,0)</f>
        <v>0</v>
      </c>
      <c r="BH193" s="116">
        <f>IF(N193="sníž. přenesená",J193,0)</f>
        <v>0</v>
      </c>
      <c r="BI193" s="116">
        <f>IF(N193="nulová",J193,0)</f>
        <v>0</v>
      </c>
      <c r="BJ193" s="13" t="s">
        <v>74</v>
      </c>
      <c r="BK193" s="116">
        <f>ROUND(I193*H193,2)</f>
        <v>536</v>
      </c>
      <c r="BL193" s="13" t="s">
        <v>119</v>
      </c>
      <c r="BM193" s="115" t="s">
        <v>288</v>
      </c>
    </row>
    <row r="194" spans="2:65" s="1" customFormat="1" ht="19.5">
      <c r="B194" s="25"/>
      <c r="D194" s="117" t="s">
        <v>114</v>
      </c>
      <c r="F194" s="118" t="s">
        <v>8103</v>
      </c>
      <c r="L194" s="25"/>
      <c r="M194" s="119"/>
      <c r="T194" s="46"/>
      <c r="AT194" s="13" t="s">
        <v>114</v>
      </c>
      <c r="AU194" s="13" t="s">
        <v>66</v>
      </c>
    </row>
    <row r="195" spans="2:65" s="1" customFormat="1">
      <c r="B195" s="25"/>
      <c r="D195" s="141" t="s">
        <v>7952</v>
      </c>
      <c r="F195" s="142" t="s">
        <v>8104</v>
      </c>
      <c r="L195" s="25"/>
      <c r="M195" s="119"/>
      <c r="T195" s="46"/>
      <c r="AT195" s="13" t="s">
        <v>7952</v>
      </c>
      <c r="AU195" s="13" t="s">
        <v>66</v>
      </c>
    </row>
    <row r="196" spans="2:65" s="1" customFormat="1" ht="16.5" customHeight="1">
      <c r="B196" s="104"/>
      <c r="C196" s="105" t="s">
        <v>203</v>
      </c>
      <c r="D196" s="105" t="s">
        <v>107</v>
      </c>
      <c r="E196" s="106" t="s">
        <v>8105</v>
      </c>
      <c r="F196" s="107" t="s">
        <v>8106</v>
      </c>
      <c r="G196" s="108" t="s">
        <v>124</v>
      </c>
      <c r="H196" s="109">
        <v>10</v>
      </c>
      <c r="I196" s="110">
        <v>77.5</v>
      </c>
      <c r="J196" s="110">
        <f>ROUND(I196*H196,2)</f>
        <v>775</v>
      </c>
      <c r="K196" s="107" t="s">
        <v>7951</v>
      </c>
      <c r="L196" s="25"/>
      <c r="M196" s="111" t="s">
        <v>3</v>
      </c>
      <c r="N196" s="112" t="s">
        <v>37</v>
      </c>
      <c r="O196" s="113">
        <v>0.14499999999999999</v>
      </c>
      <c r="P196" s="113">
        <f>O196*H196</f>
        <v>1.45</v>
      </c>
      <c r="Q196" s="113">
        <v>0</v>
      </c>
      <c r="R196" s="113">
        <f>Q196*H196</f>
        <v>0</v>
      </c>
      <c r="S196" s="113">
        <v>0</v>
      </c>
      <c r="T196" s="114">
        <f>S196*H196</f>
        <v>0</v>
      </c>
      <c r="AR196" s="115" t="s">
        <v>119</v>
      </c>
      <c r="AT196" s="115" t="s">
        <v>107</v>
      </c>
      <c r="AU196" s="115" t="s">
        <v>66</v>
      </c>
      <c r="AY196" s="13" t="s">
        <v>113</v>
      </c>
      <c r="BE196" s="116">
        <f>IF(N196="základní",J196,0)</f>
        <v>775</v>
      </c>
      <c r="BF196" s="116">
        <f>IF(N196="snížená",J196,0)</f>
        <v>0</v>
      </c>
      <c r="BG196" s="116">
        <f>IF(N196="zákl. přenesená",J196,0)</f>
        <v>0</v>
      </c>
      <c r="BH196" s="116">
        <f>IF(N196="sníž. přenesená",J196,0)</f>
        <v>0</v>
      </c>
      <c r="BI196" s="116">
        <f>IF(N196="nulová",J196,0)</f>
        <v>0</v>
      </c>
      <c r="BJ196" s="13" t="s">
        <v>74</v>
      </c>
      <c r="BK196" s="116">
        <f>ROUND(I196*H196,2)</f>
        <v>775</v>
      </c>
      <c r="BL196" s="13" t="s">
        <v>119</v>
      </c>
      <c r="BM196" s="115" t="s">
        <v>292</v>
      </c>
    </row>
    <row r="197" spans="2:65" s="1" customFormat="1" ht="19.5">
      <c r="B197" s="25"/>
      <c r="D197" s="117" t="s">
        <v>114</v>
      </c>
      <c r="F197" s="118" t="s">
        <v>8107</v>
      </c>
      <c r="L197" s="25"/>
      <c r="M197" s="119"/>
      <c r="T197" s="46"/>
      <c r="AT197" s="13" t="s">
        <v>114</v>
      </c>
      <c r="AU197" s="13" t="s">
        <v>66</v>
      </c>
    </row>
    <row r="198" spans="2:65" s="1" customFormat="1">
      <c r="B198" s="25"/>
      <c r="D198" s="141" t="s">
        <v>7952</v>
      </c>
      <c r="F198" s="142" t="s">
        <v>8108</v>
      </c>
      <c r="L198" s="25"/>
      <c r="M198" s="119"/>
      <c r="T198" s="46"/>
      <c r="AT198" s="13" t="s">
        <v>7952</v>
      </c>
      <c r="AU198" s="13" t="s">
        <v>66</v>
      </c>
    </row>
    <row r="199" spans="2:65" s="1" customFormat="1" ht="21.75" customHeight="1">
      <c r="B199" s="104"/>
      <c r="C199" s="105" t="s">
        <v>294</v>
      </c>
      <c r="D199" s="105" t="s">
        <v>107</v>
      </c>
      <c r="E199" s="106" t="s">
        <v>8109</v>
      </c>
      <c r="F199" s="107" t="s">
        <v>8110</v>
      </c>
      <c r="G199" s="108" t="s">
        <v>124</v>
      </c>
      <c r="H199" s="109">
        <v>10</v>
      </c>
      <c r="I199" s="110">
        <v>70.3</v>
      </c>
      <c r="J199" s="110">
        <f>ROUND(I199*H199,2)</f>
        <v>703</v>
      </c>
      <c r="K199" s="107" t="s">
        <v>7951</v>
      </c>
      <c r="L199" s="25"/>
      <c r="M199" s="111" t="s">
        <v>3</v>
      </c>
      <c r="N199" s="112" t="s">
        <v>37</v>
      </c>
      <c r="O199" s="113">
        <v>0.13100000000000001</v>
      </c>
      <c r="P199" s="113">
        <f>O199*H199</f>
        <v>1.31</v>
      </c>
      <c r="Q199" s="113">
        <v>0</v>
      </c>
      <c r="R199" s="113">
        <f>Q199*H199</f>
        <v>0</v>
      </c>
      <c r="S199" s="113">
        <v>0</v>
      </c>
      <c r="T199" s="114">
        <f>S199*H199</f>
        <v>0</v>
      </c>
      <c r="AR199" s="115" t="s">
        <v>119</v>
      </c>
      <c r="AT199" s="115" t="s">
        <v>107</v>
      </c>
      <c r="AU199" s="115" t="s">
        <v>66</v>
      </c>
      <c r="AY199" s="13" t="s">
        <v>113</v>
      </c>
      <c r="BE199" s="116">
        <f>IF(N199="základní",J199,0)</f>
        <v>703</v>
      </c>
      <c r="BF199" s="116">
        <f>IF(N199="snížená",J199,0)</f>
        <v>0</v>
      </c>
      <c r="BG199" s="116">
        <f>IF(N199="zákl. přenesená",J199,0)</f>
        <v>0</v>
      </c>
      <c r="BH199" s="116">
        <f>IF(N199="sníž. přenesená",J199,0)</f>
        <v>0</v>
      </c>
      <c r="BI199" s="116">
        <f>IF(N199="nulová",J199,0)</f>
        <v>0</v>
      </c>
      <c r="BJ199" s="13" t="s">
        <v>74</v>
      </c>
      <c r="BK199" s="116">
        <f>ROUND(I199*H199,2)</f>
        <v>703</v>
      </c>
      <c r="BL199" s="13" t="s">
        <v>119</v>
      </c>
      <c r="BM199" s="115" t="s">
        <v>297</v>
      </c>
    </row>
    <row r="200" spans="2:65" s="1" customFormat="1" ht="19.5">
      <c r="B200" s="25"/>
      <c r="D200" s="117" t="s">
        <v>114</v>
      </c>
      <c r="F200" s="118" t="s">
        <v>8111</v>
      </c>
      <c r="L200" s="25"/>
      <c r="M200" s="119"/>
      <c r="T200" s="46"/>
      <c r="AT200" s="13" t="s">
        <v>114</v>
      </c>
      <c r="AU200" s="13" t="s">
        <v>66</v>
      </c>
    </row>
    <row r="201" spans="2:65" s="1" customFormat="1">
      <c r="B201" s="25"/>
      <c r="D201" s="141" t="s">
        <v>7952</v>
      </c>
      <c r="F201" s="142" t="s">
        <v>8112</v>
      </c>
      <c r="L201" s="25"/>
      <c r="M201" s="119"/>
      <c r="T201" s="46"/>
      <c r="AT201" s="13" t="s">
        <v>7952</v>
      </c>
      <c r="AU201" s="13" t="s">
        <v>66</v>
      </c>
    </row>
    <row r="202" spans="2:65" s="1" customFormat="1" ht="21.75" customHeight="1">
      <c r="B202" s="104"/>
      <c r="C202" s="105" t="s">
        <v>207</v>
      </c>
      <c r="D202" s="105" t="s">
        <v>107</v>
      </c>
      <c r="E202" s="106" t="s">
        <v>8113</v>
      </c>
      <c r="F202" s="107" t="s">
        <v>8114</v>
      </c>
      <c r="G202" s="108" t="s">
        <v>124</v>
      </c>
      <c r="H202" s="109">
        <v>10</v>
      </c>
      <c r="I202" s="110">
        <v>100</v>
      </c>
      <c r="J202" s="110">
        <f>ROUND(I202*H202,2)</f>
        <v>1000</v>
      </c>
      <c r="K202" s="107" t="s">
        <v>7951</v>
      </c>
      <c r="L202" s="25"/>
      <c r="M202" s="111" t="s">
        <v>3</v>
      </c>
      <c r="N202" s="112" t="s">
        <v>37</v>
      </c>
      <c r="O202" s="113">
        <v>0.187</v>
      </c>
      <c r="P202" s="113">
        <f>O202*H202</f>
        <v>1.87</v>
      </c>
      <c r="Q202" s="113">
        <v>0</v>
      </c>
      <c r="R202" s="113">
        <f>Q202*H202</f>
        <v>0</v>
      </c>
      <c r="S202" s="113">
        <v>0</v>
      </c>
      <c r="T202" s="114">
        <f>S202*H202</f>
        <v>0</v>
      </c>
      <c r="AR202" s="115" t="s">
        <v>119</v>
      </c>
      <c r="AT202" s="115" t="s">
        <v>107</v>
      </c>
      <c r="AU202" s="115" t="s">
        <v>66</v>
      </c>
      <c r="AY202" s="13" t="s">
        <v>113</v>
      </c>
      <c r="BE202" s="116">
        <f>IF(N202="základní",J202,0)</f>
        <v>1000</v>
      </c>
      <c r="BF202" s="116">
        <f>IF(N202="snížená",J202,0)</f>
        <v>0</v>
      </c>
      <c r="BG202" s="116">
        <f>IF(N202="zákl. přenesená",J202,0)</f>
        <v>0</v>
      </c>
      <c r="BH202" s="116">
        <f>IF(N202="sníž. přenesená",J202,0)</f>
        <v>0</v>
      </c>
      <c r="BI202" s="116">
        <f>IF(N202="nulová",J202,0)</f>
        <v>0</v>
      </c>
      <c r="BJ202" s="13" t="s">
        <v>74</v>
      </c>
      <c r="BK202" s="116">
        <f>ROUND(I202*H202,2)</f>
        <v>1000</v>
      </c>
      <c r="BL202" s="13" t="s">
        <v>119</v>
      </c>
      <c r="BM202" s="115" t="s">
        <v>301</v>
      </c>
    </row>
    <row r="203" spans="2:65" s="1" customFormat="1" ht="19.5">
      <c r="B203" s="25"/>
      <c r="D203" s="117" t="s">
        <v>114</v>
      </c>
      <c r="F203" s="118" t="s">
        <v>8115</v>
      </c>
      <c r="L203" s="25"/>
      <c r="M203" s="119"/>
      <c r="T203" s="46"/>
      <c r="AT203" s="13" t="s">
        <v>114</v>
      </c>
      <c r="AU203" s="13" t="s">
        <v>66</v>
      </c>
    </row>
    <row r="204" spans="2:65" s="1" customFormat="1">
      <c r="B204" s="25"/>
      <c r="D204" s="141" t="s">
        <v>7952</v>
      </c>
      <c r="F204" s="142" t="s">
        <v>8116</v>
      </c>
      <c r="L204" s="25"/>
      <c r="M204" s="119"/>
      <c r="T204" s="46"/>
      <c r="AT204" s="13" t="s">
        <v>7952</v>
      </c>
      <c r="AU204" s="13" t="s">
        <v>66</v>
      </c>
    </row>
    <row r="205" spans="2:65" s="1" customFormat="1" ht="24.2" customHeight="1">
      <c r="B205" s="104"/>
      <c r="C205" s="105" t="s">
        <v>303</v>
      </c>
      <c r="D205" s="105" t="s">
        <v>107</v>
      </c>
      <c r="E205" s="106" t="s">
        <v>8117</v>
      </c>
      <c r="F205" s="107" t="s">
        <v>8118</v>
      </c>
      <c r="G205" s="108" t="s">
        <v>135</v>
      </c>
      <c r="H205" s="109">
        <v>10</v>
      </c>
      <c r="I205" s="110">
        <v>34</v>
      </c>
      <c r="J205" s="110">
        <f>ROUND(I205*H205,2)</f>
        <v>340</v>
      </c>
      <c r="K205" s="107" t="s">
        <v>7951</v>
      </c>
      <c r="L205" s="25"/>
      <c r="M205" s="111" t="s">
        <v>3</v>
      </c>
      <c r="N205" s="112" t="s">
        <v>37</v>
      </c>
      <c r="O205" s="113">
        <v>7.3999999999999996E-2</v>
      </c>
      <c r="P205" s="113">
        <f>O205*H205</f>
        <v>0.74</v>
      </c>
      <c r="Q205" s="113">
        <v>2.0000000000000002E-5</v>
      </c>
      <c r="R205" s="113">
        <f>Q205*H205</f>
        <v>2.0000000000000001E-4</v>
      </c>
      <c r="S205" s="113">
        <v>0</v>
      </c>
      <c r="T205" s="114">
        <f>S205*H205</f>
        <v>0</v>
      </c>
      <c r="AR205" s="115" t="s">
        <v>119</v>
      </c>
      <c r="AT205" s="115" t="s">
        <v>107</v>
      </c>
      <c r="AU205" s="115" t="s">
        <v>66</v>
      </c>
      <c r="AY205" s="13" t="s">
        <v>113</v>
      </c>
      <c r="BE205" s="116">
        <f>IF(N205="základní",J205,0)</f>
        <v>340</v>
      </c>
      <c r="BF205" s="116">
        <f>IF(N205="snížená",J205,0)</f>
        <v>0</v>
      </c>
      <c r="BG205" s="116">
        <f>IF(N205="zákl. přenesená",J205,0)</f>
        <v>0</v>
      </c>
      <c r="BH205" s="116">
        <f>IF(N205="sníž. přenesená",J205,0)</f>
        <v>0</v>
      </c>
      <c r="BI205" s="116">
        <f>IF(N205="nulová",J205,0)</f>
        <v>0</v>
      </c>
      <c r="BJ205" s="13" t="s">
        <v>74</v>
      </c>
      <c r="BK205" s="116">
        <f>ROUND(I205*H205,2)</f>
        <v>340</v>
      </c>
      <c r="BL205" s="13" t="s">
        <v>119</v>
      </c>
      <c r="BM205" s="115" t="s">
        <v>306</v>
      </c>
    </row>
    <row r="206" spans="2:65" s="1" customFormat="1" ht="19.5">
      <c r="B206" s="25"/>
      <c r="D206" s="117" t="s">
        <v>114</v>
      </c>
      <c r="F206" s="118" t="s">
        <v>8119</v>
      </c>
      <c r="L206" s="25"/>
      <c r="M206" s="119"/>
      <c r="T206" s="46"/>
      <c r="AT206" s="13" t="s">
        <v>114</v>
      </c>
      <c r="AU206" s="13" t="s">
        <v>66</v>
      </c>
    </row>
    <row r="207" spans="2:65" s="1" customFormat="1">
      <c r="B207" s="25"/>
      <c r="D207" s="141" t="s">
        <v>7952</v>
      </c>
      <c r="F207" s="142" t="s">
        <v>8120</v>
      </c>
      <c r="L207" s="25"/>
      <c r="M207" s="119"/>
      <c r="T207" s="46"/>
      <c r="AT207" s="13" t="s">
        <v>7952</v>
      </c>
      <c r="AU207" s="13" t="s">
        <v>66</v>
      </c>
    </row>
    <row r="208" spans="2:65" s="1" customFormat="1" ht="16.5" customHeight="1">
      <c r="B208" s="104"/>
      <c r="C208" s="120" t="s">
        <v>211</v>
      </c>
      <c r="D208" s="120" t="s">
        <v>5109</v>
      </c>
      <c r="E208" s="121" t="s">
        <v>8121</v>
      </c>
      <c r="F208" s="122" t="s">
        <v>8122</v>
      </c>
      <c r="G208" s="123" t="s">
        <v>6240</v>
      </c>
      <c r="H208" s="124">
        <v>1</v>
      </c>
      <c r="I208" s="125">
        <v>29800</v>
      </c>
      <c r="J208" s="125">
        <f>ROUND(I208*H208,2)</f>
        <v>29800</v>
      </c>
      <c r="K208" s="122" t="s">
        <v>7951</v>
      </c>
      <c r="L208" s="126"/>
      <c r="M208" s="127" t="s">
        <v>3</v>
      </c>
      <c r="N208" s="128" t="s">
        <v>37</v>
      </c>
      <c r="O208" s="113">
        <v>0</v>
      </c>
      <c r="P208" s="113">
        <f>O208*H208</f>
        <v>0</v>
      </c>
      <c r="Q208" s="113">
        <v>1</v>
      </c>
      <c r="R208" s="113">
        <f>Q208*H208</f>
        <v>1</v>
      </c>
      <c r="S208" s="113">
        <v>0</v>
      </c>
      <c r="T208" s="114">
        <f>S208*H208</f>
        <v>0</v>
      </c>
      <c r="AR208" s="115" t="s">
        <v>130</v>
      </c>
      <c r="AT208" s="115" t="s">
        <v>5109</v>
      </c>
      <c r="AU208" s="115" t="s">
        <v>66</v>
      </c>
      <c r="AY208" s="13" t="s">
        <v>113</v>
      </c>
      <c r="BE208" s="116">
        <f>IF(N208="základní",J208,0)</f>
        <v>29800</v>
      </c>
      <c r="BF208" s="116">
        <f>IF(N208="snížená",J208,0)</f>
        <v>0</v>
      </c>
      <c r="BG208" s="116">
        <f>IF(N208="zákl. přenesená",J208,0)</f>
        <v>0</v>
      </c>
      <c r="BH208" s="116">
        <f>IF(N208="sníž. přenesená",J208,0)</f>
        <v>0</v>
      </c>
      <c r="BI208" s="116">
        <f>IF(N208="nulová",J208,0)</f>
        <v>0</v>
      </c>
      <c r="BJ208" s="13" t="s">
        <v>74</v>
      </c>
      <c r="BK208" s="116">
        <f>ROUND(I208*H208,2)</f>
        <v>29800</v>
      </c>
      <c r="BL208" s="13" t="s">
        <v>119</v>
      </c>
      <c r="BM208" s="115" t="s">
        <v>310</v>
      </c>
    </row>
    <row r="209" spans="2:65" s="1" customFormat="1">
      <c r="B209" s="25"/>
      <c r="D209" s="117" t="s">
        <v>114</v>
      </c>
      <c r="F209" s="118" t="s">
        <v>8122</v>
      </c>
      <c r="L209" s="25"/>
      <c r="M209" s="119"/>
      <c r="T209" s="46"/>
      <c r="AT209" s="13" t="s">
        <v>114</v>
      </c>
      <c r="AU209" s="13" t="s">
        <v>66</v>
      </c>
    </row>
    <row r="210" spans="2:65" s="1" customFormat="1" ht="16.5" customHeight="1">
      <c r="B210" s="104"/>
      <c r="C210" s="120" t="s">
        <v>312</v>
      </c>
      <c r="D210" s="120" t="s">
        <v>5109</v>
      </c>
      <c r="E210" s="121" t="s">
        <v>8123</v>
      </c>
      <c r="F210" s="122" t="s">
        <v>8124</v>
      </c>
      <c r="G210" s="123" t="s">
        <v>6240</v>
      </c>
      <c r="H210" s="124">
        <v>10</v>
      </c>
      <c r="I210" s="125">
        <v>662</v>
      </c>
      <c r="J210" s="125">
        <f>ROUND(I210*H210,2)</f>
        <v>6620</v>
      </c>
      <c r="K210" s="122" t="s">
        <v>7951</v>
      </c>
      <c r="L210" s="126"/>
      <c r="M210" s="127" t="s">
        <v>3</v>
      </c>
      <c r="N210" s="128" t="s">
        <v>37</v>
      </c>
      <c r="O210" s="113">
        <v>0</v>
      </c>
      <c r="P210" s="113">
        <f>O210*H210</f>
        <v>0</v>
      </c>
      <c r="Q210" s="113">
        <v>1</v>
      </c>
      <c r="R210" s="113">
        <f>Q210*H210</f>
        <v>10</v>
      </c>
      <c r="S210" s="113">
        <v>0</v>
      </c>
      <c r="T210" s="114">
        <f>S210*H210</f>
        <v>0</v>
      </c>
      <c r="AR210" s="115" t="s">
        <v>130</v>
      </c>
      <c r="AT210" s="115" t="s">
        <v>5109</v>
      </c>
      <c r="AU210" s="115" t="s">
        <v>66</v>
      </c>
      <c r="AY210" s="13" t="s">
        <v>113</v>
      </c>
      <c r="BE210" s="116">
        <f>IF(N210="základní",J210,0)</f>
        <v>6620</v>
      </c>
      <c r="BF210" s="116">
        <f>IF(N210="snížená",J210,0)</f>
        <v>0</v>
      </c>
      <c r="BG210" s="116">
        <f>IF(N210="zákl. přenesená",J210,0)</f>
        <v>0</v>
      </c>
      <c r="BH210" s="116">
        <f>IF(N210="sníž. přenesená",J210,0)</f>
        <v>0</v>
      </c>
      <c r="BI210" s="116">
        <f>IF(N210="nulová",J210,0)</f>
        <v>0</v>
      </c>
      <c r="BJ210" s="13" t="s">
        <v>74</v>
      </c>
      <c r="BK210" s="116">
        <f>ROUND(I210*H210,2)</f>
        <v>6620</v>
      </c>
      <c r="BL210" s="13" t="s">
        <v>119</v>
      </c>
      <c r="BM210" s="115" t="s">
        <v>315</v>
      </c>
    </row>
    <row r="211" spans="2:65" s="1" customFormat="1">
      <c r="B211" s="25"/>
      <c r="D211" s="117" t="s">
        <v>114</v>
      </c>
      <c r="F211" s="118" t="s">
        <v>8124</v>
      </c>
      <c r="L211" s="25"/>
      <c r="M211" s="119"/>
      <c r="T211" s="46"/>
      <c r="AT211" s="13" t="s">
        <v>114</v>
      </c>
      <c r="AU211" s="13" t="s">
        <v>66</v>
      </c>
    </row>
    <row r="212" spans="2:65" s="1" customFormat="1" ht="16.5" customHeight="1">
      <c r="B212" s="104"/>
      <c r="C212" s="120" t="s">
        <v>216</v>
      </c>
      <c r="D212" s="120" t="s">
        <v>5109</v>
      </c>
      <c r="E212" s="121" t="s">
        <v>8125</v>
      </c>
      <c r="F212" s="122" t="s">
        <v>8126</v>
      </c>
      <c r="G212" s="123" t="s">
        <v>135</v>
      </c>
      <c r="H212" s="124">
        <v>10</v>
      </c>
      <c r="I212" s="125">
        <v>3420</v>
      </c>
      <c r="J212" s="125">
        <f>ROUND(I212*H212,2)</f>
        <v>34200</v>
      </c>
      <c r="K212" s="122" t="s">
        <v>7951</v>
      </c>
      <c r="L212" s="126"/>
      <c r="M212" s="127" t="s">
        <v>3</v>
      </c>
      <c r="N212" s="128" t="s">
        <v>37</v>
      </c>
      <c r="O212" s="113">
        <v>0</v>
      </c>
      <c r="P212" s="113">
        <f>O212*H212</f>
        <v>0</v>
      </c>
      <c r="Q212" s="113">
        <v>0.77</v>
      </c>
      <c r="R212" s="113">
        <f>Q212*H212</f>
        <v>7.7</v>
      </c>
      <c r="S212" s="113">
        <v>0</v>
      </c>
      <c r="T212" s="114">
        <f>S212*H212</f>
        <v>0</v>
      </c>
      <c r="AR212" s="115" t="s">
        <v>130</v>
      </c>
      <c r="AT212" s="115" t="s">
        <v>5109</v>
      </c>
      <c r="AU212" s="115" t="s">
        <v>66</v>
      </c>
      <c r="AY212" s="13" t="s">
        <v>113</v>
      </c>
      <c r="BE212" s="116">
        <f>IF(N212="základní",J212,0)</f>
        <v>34200</v>
      </c>
      <c r="BF212" s="116">
        <f>IF(N212="snížená",J212,0)</f>
        <v>0</v>
      </c>
      <c r="BG212" s="116">
        <f>IF(N212="zákl. přenesená",J212,0)</f>
        <v>0</v>
      </c>
      <c r="BH212" s="116">
        <f>IF(N212="sníž. přenesená",J212,0)</f>
        <v>0</v>
      </c>
      <c r="BI212" s="116">
        <f>IF(N212="nulová",J212,0)</f>
        <v>0</v>
      </c>
      <c r="BJ212" s="13" t="s">
        <v>74</v>
      </c>
      <c r="BK212" s="116">
        <f>ROUND(I212*H212,2)</f>
        <v>34200</v>
      </c>
      <c r="BL212" s="13" t="s">
        <v>119</v>
      </c>
      <c r="BM212" s="115" t="s">
        <v>319</v>
      </c>
    </row>
    <row r="213" spans="2:65" s="1" customFormat="1">
      <c r="B213" s="25"/>
      <c r="D213" s="117" t="s">
        <v>114</v>
      </c>
      <c r="F213" s="118" t="s">
        <v>8126</v>
      </c>
      <c r="L213" s="25"/>
      <c r="M213" s="119"/>
      <c r="T213" s="46"/>
      <c r="AT213" s="13" t="s">
        <v>114</v>
      </c>
      <c r="AU213" s="13" t="s">
        <v>66</v>
      </c>
    </row>
    <row r="214" spans="2:65" s="1" customFormat="1" ht="16.5" customHeight="1">
      <c r="B214" s="104"/>
      <c r="C214" s="120" t="s">
        <v>321</v>
      </c>
      <c r="D214" s="120" t="s">
        <v>5109</v>
      </c>
      <c r="E214" s="121" t="s">
        <v>8127</v>
      </c>
      <c r="F214" s="122" t="s">
        <v>8128</v>
      </c>
      <c r="G214" s="123" t="s">
        <v>110</v>
      </c>
      <c r="H214" s="124">
        <v>100</v>
      </c>
      <c r="I214" s="125">
        <v>19.100000000000001</v>
      </c>
      <c r="J214" s="125">
        <f>ROUND(I214*H214,2)</f>
        <v>1910</v>
      </c>
      <c r="K214" s="122" t="s">
        <v>7951</v>
      </c>
      <c r="L214" s="126"/>
      <c r="M214" s="127" t="s">
        <v>3</v>
      </c>
      <c r="N214" s="128" t="s">
        <v>37</v>
      </c>
      <c r="O214" s="113">
        <v>0</v>
      </c>
      <c r="P214" s="113">
        <f>O214*H214</f>
        <v>0</v>
      </c>
      <c r="Q214" s="113">
        <v>4.1000000000000003E-3</v>
      </c>
      <c r="R214" s="113">
        <f>Q214*H214</f>
        <v>0.41000000000000003</v>
      </c>
      <c r="S214" s="113">
        <v>0</v>
      </c>
      <c r="T214" s="114">
        <f>S214*H214</f>
        <v>0</v>
      </c>
      <c r="AR214" s="115" t="s">
        <v>130</v>
      </c>
      <c r="AT214" s="115" t="s">
        <v>5109</v>
      </c>
      <c r="AU214" s="115" t="s">
        <v>66</v>
      </c>
      <c r="AY214" s="13" t="s">
        <v>113</v>
      </c>
      <c r="BE214" s="116">
        <f>IF(N214="základní",J214,0)</f>
        <v>1910</v>
      </c>
      <c r="BF214" s="116">
        <f>IF(N214="snížená",J214,0)</f>
        <v>0</v>
      </c>
      <c r="BG214" s="116">
        <f>IF(N214="zákl. přenesená",J214,0)</f>
        <v>0</v>
      </c>
      <c r="BH214" s="116">
        <f>IF(N214="sníž. přenesená",J214,0)</f>
        <v>0</v>
      </c>
      <c r="BI214" s="116">
        <f>IF(N214="nulová",J214,0)</f>
        <v>0</v>
      </c>
      <c r="BJ214" s="13" t="s">
        <v>74</v>
      </c>
      <c r="BK214" s="116">
        <f>ROUND(I214*H214,2)</f>
        <v>1910</v>
      </c>
      <c r="BL214" s="13" t="s">
        <v>119</v>
      </c>
      <c r="BM214" s="115" t="s">
        <v>324</v>
      </c>
    </row>
    <row r="215" spans="2:65" s="1" customFormat="1">
      <c r="B215" s="25"/>
      <c r="D215" s="117" t="s">
        <v>114</v>
      </c>
      <c r="F215" s="118" t="s">
        <v>8128</v>
      </c>
      <c r="L215" s="25"/>
      <c r="M215" s="119"/>
      <c r="T215" s="46"/>
      <c r="AT215" s="13" t="s">
        <v>114</v>
      </c>
      <c r="AU215" s="13" t="s">
        <v>66</v>
      </c>
    </row>
    <row r="216" spans="2:65" s="1" customFormat="1" ht="16.5" customHeight="1">
      <c r="B216" s="104"/>
      <c r="C216" s="120" t="s">
        <v>220</v>
      </c>
      <c r="D216" s="120" t="s">
        <v>5109</v>
      </c>
      <c r="E216" s="121" t="s">
        <v>8129</v>
      </c>
      <c r="F216" s="122" t="s">
        <v>8130</v>
      </c>
      <c r="G216" s="123" t="s">
        <v>6240</v>
      </c>
      <c r="H216" s="124">
        <v>5</v>
      </c>
      <c r="I216" s="125">
        <v>5670</v>
      </c>
      <c r="J216" s="125">
        <f>ROUND(I216*H216,2)</f>
        <v>28350</v>
      </c>
      <c r="K216" s="122" t="s">
        <v>7951</v>
      </c>
      <c r="L216" s="126"/>
      <c r="M216" s="127" t="s">
        <v>3</v>
      </c>
      <c r="N216" s="128" t="s">
        <v>37</v>
      </c>
      <c r="O216" s="113">
        <v>0</v>
      </c>
      <c r="P216" s="113">
        <f>O216*H216</f>
        <v>0</v>
      </c>
      <c r="Q216" s="113">
        <v>1</v>
      </c>
      <c r="R216" s="113">
        <f>Q216*H216</f>
        <v>5</v>
      </c>
      <c r="S216" s="113">
        <v>0</v>
      </c>
      <c r="T216" s="114">
        <f>S216*H216</f>
        <v>0</v>
      </c>
      <c r="AR216" s="115" t="s">
        <v>130</v>
      </c>
      <c r="AT216" s="115" t="s">
        <v>5109</v>
      </c>
      <c r="AU216" s="115" t="s">
        <v>66</v>
      </c>
      <c r="AY216" s="13" t="s">
        <v>113</v>
      </c>
      <c r="BE216" s="116">
        <f>IF(N216="základní",J216,0)</f>
        <v>28350</v>
      </c>
      <c r="BF216" s="116">
        <f>IF(N216="snížená",J216,0)</f>
        <v>0</v>
      </c>
      <c r="BG216" s="116">
        <f>IF(N216="zákl. přenesená",J216,0)</f>
        <v>0</v>
      </c>
      <c r="BH216" s="116">
        <f>IF(N216="sníž. přenesená",J216,0)</f>
        <v>0</v>
      </c>
      <c r="BI216" s="116">
        <f>IF(N216="nulová",J216,0)</f>
        <v>0</v>
      </c>
      <c r="BJ216" s="13" t="s">
        <v>74</v>
      </c>
      <c r="BK216" s="116">
        <f>ROUND(I216*H216,2)</f>
        <v>28350</v>
      </c>
      <c r="BL216" s="13" t="s">
        <v>119</v>
      </c>
      <c r="BM216" s="115" t="s">
        <v>328</v>
      </c>
    </row>
    <row r="217" spans="2:65" s="1" customFormat="1">
      <c r="B217" s="25"/>
      <c r="D217" s="117" t="s">
        <v>114</v>
      </c>
      <c r="F217" s="118" t="s">
        <v>8130</v>
      </c>
      <c r="L217" s="25"/>
      <c r="M217" s="119"/>
      <c r="T217" s="46"/>
      <c r="AT217" s="13" t="s">
        <v>114</v>
      </c>
      <c r="AU217" s="13" t="s">
        <v>66</v>
      </c>
    </row>
    <row r="218" spans="2:65" s="1" customFormat="1" ht="16.5" customHeight="1">
      <c r="B218" s="104"/>
      <c r="C218" s="120" t="s">
        <v>330</v>
      </c>
      <c r="D218" s="120" t="s">
        <v>5109</v>
      </c>
      <c r="E218" s="121" t="s">
        <v>8131</v>
      </c>
      <c r="F218" s="122" t="s">
        <v>8132</v>
      </c>
      <c r="G218" s="123" t="s">
        <v>6240</v>
      </c>
      <c r="H218" s="124">
        <v>5</v>
      </c>
      <c r="I218" s="125">
        <v>7550</v>
      </c>
      <c r="J218" s="125">
        <f>ROUND(I218*H218,2)</f>
        <v>37750</v>
      </c>
      <c r="K218" s="122" t="s">
        <v>7951</v>
      </c>
      <c r="L218" s="126"/>
      <c r="M218" s="127" t="s">
        <v>3</v>
      </c>
      <c r="N218" s="128" t="s">
        <v>37</v>
      </c>
      <c r="O218" s="113">
        <v>0</v>
      </c>
      <c r="P218" s="113">
        <f>O218*H218</f>
        <v>0</v>
      </c>
      <c r="Q218" s="113">
        <v>1</v>
      </c>
      <c r="R218" s="113">
        <f>Q218*H218</f>
        <v>5</v>
      </c>
      <c r="S218" s="113">
        <v>0</v>
      </c>
      <c r="T218" s="114">
        <f>S218*H218</f>
        <v>0</v>
      </c>
      <c r="AR218" s="115" t="s">
        <v>130</v>
      </c>
      <c r="AT218" s="115" t="s">
        <v>5109</v>
      </c>
      <c r="AU218" s="115" t="s">
        <v>66</v>
      </c>
      <c r="AY218" s="13" t="s">
        <v>113</v>
      </c>
      <c r="BE218" s="116">
        <f>IF(N218="základní",J218,0)</f>
        <v>37750</v>
      </c>
      <c r="BF218" s="116">
        <f>IF(N218="snížená",J218,0)</f>
        <v>0</v>
      </c>
      <c r="BG218" s="116">
        <f>IF(N218="zákl. přenesená",J218,0)</f>
        <v>0</v>
      </c>
      <c r="BH218" s="116">
        <f>IF(N218="sníž. přenesená",J218,0)</f>
        <v>0</v>
      </c>
      <c r="BI218" s="116">
        <f>IF(N218="nulová",J218,0)</f>
        <v>0</v>
      </c>
      <c r="BJ218" s="13" t="s">
        <v>74</v>
      </c>
      <c r="BK218" s="116">
        <f>ROUND(I218*H218,2)</f>
        <v>37750</v>
      </c>
      <c r="BL218" s="13" t="s">
        <v>119</v>
      </c>
      <c r="BM218" s="115" t="s">
        <v>333</v>
      </c>
    </row>
    <row r="219" spans="2:65" s="1" customFormat="1">
      <c r="B219" s="25"/>
      <c r="D219" s="117" t="s">
        <v>114</v>
      </c>
      <c r="F219" s="118" t="s">
        <v>8132</v>
      </c>
      <c r="L219" s="25"/>
      <c r="M219" s="119"/>
      <c r="T219" s="46"/>
      <c r="AT219" s="13" t="s">
        <v>114</v>
      </c>
      <c r="AU219" s="13" t="s">
        <v>66</v>
      </c>
    </row>
    <row r="220" spans="2:65" s="1" customFormat="1" ht="16.5" customHeight="1">
      <c r="B220" s="104"/>
      <c r="C220" s="120" t="s">
        <v>225</v>
      </c>
      <c r="D220" s="120" t="s">
        <v>5109</v>
      </c>
      <c r="E220" s="121" t="s">
        <v>8133</v>
      </c>
      <c r="F220" s="122" t="s">
        <v>8134</v>
      </c>
      <c r="G220" s="123" t="s">
        <v>6240</v>
      </c>
      <c r="H220" s="124">
        <v>5</v>
      </c>
      <c r="I220" s="125">
        <v>13600</v>
      </c>
      <c r="J220" s="125">
        <f>ROUND(I220*H220,2)</f>
        <v>68000</v>
      </c>
      <c r="K220" s="122" t="s">
        <v>7951</v>
      </c>
      <c r="L220" s="126"/>
      <c r="M220" s="127" t="s">
        <v>3</v>
      </c>
      <c r="N220" s="128" t="s">
        <v>37</v>
      </c>
      <c r="O220" s="113">
        <v>0</v>
      </c>
      <c r="P220" s="113">
        <f>O220*H220</f>
        <v>0</v>
      </c>
      <c r="Q220" s="113">
        <v>1</v>
      </c>
      <c r="R220" s="113">
        <f>Q220*H220</f>
        <v>5</v>
      </c>
      <c r="S220" s="113">
        <v>0</v>
      </c>
      <c r="T220" s="114">
        <f>S220*H220</f>
        <v>0</v>
      </c>
      <c r="AR220" s="115" t="s">
        <v>130</v>
      </c>
      <c r="AT220" s="115" t="s">
        <v>5109</v>
      </c>
      <c r="AU220" s="115" t="s">
        <v>66</v>
      </c>
      <c r="AY220" s="13" t="s">
        <v>113</v>
      </c>
      <c r="BE220" s="116">
        <f>IF(N220="základní",J220,0)</f>
        <v>68000</v>
      </c>
      <c r="BF220" s="116">
        <f>IF(N220="snížená",J220,0)</f>
        <v>0</v>
      </c>
      <c r="BG220" s="116">
        <f>IF(N220="zákl. přenesená",J220,0)</f>
        <v>0</v>
      </c>
      <c r="BH220" s="116">
        <f>IF(N220="sníž. přenesená",J220,0)</f>
        <v>0</v>
      </c>
      <c r="BI220" s="116">
        <f>IF(N220="nulová",J220,0)</f>
        <v>0</v>
      </c>
      <c r="BJ220" s="13" t="s">
        <v>74</v>
      </c>
      <c r="BK220" s="116">
        <f>ROUND(I220*H220,2)</f>
        <v>68000</v>
      </c>
      <c r="BL220" s="13" t="s">
        <v>119</v>
      </c>
      <c r="BM220" s="115" t="s">
        <v>337</v>
      </c>
    </row>
    <row r="221" spans="2:65" s="1" customFormat="1">
      <c r="B221" s="25"/>
      <c r="D221" s="117" t="s">
        <v>114</v>
      </c>
      <c r="F221" s="118" t="s">
        <v>8134</v>
      </c>
      <c r="L221" s="25"/>
      <c r="M221" s="138"/>
      <c r="N221" s="139"/>
      <c r="O221" s="139"/>
      <c r="P221" s="139"/>
      <c r="Q221" s="139"/>
      <c r="R221" s="139"/>
      <c r="S221" s="139"/>
      <c r="T221" s="140"/>
      <c r="AT221" s="13" t="s">
        <v>114</v>
      </c>
      <c r="AU221" s="13" t="s">
        <v>66</v>
      </c>
    </row>
    <row r="222" spans="2:65" s="1" customFormat="1" ht="6.95" customHeight="1">
      <c r="B222" s="34"/>
      <c r="C222" s="35"/>
      <c r="D222" s="35"/>
      <c r="E222" s="35"/>
      <c r="F222" s="35"/>
      <c r="G222" s="35"/>
      <c r="H222" s="35"/>
      <c r="I222" s="35"/>
      <c r="J222" s="35"/>
      <c r="K222" s="35"/>
      <c r="L222" s="25"/>
    </row>
    <row r="223" spans="2:65" ht="12.75"/>
  </sheetData>
  <autoFilter ref="C77:K221" xr:uid="{00000000-0009-0000-0000-000002000000}"/>
  <mergeCells count="8">
    <mergeCell ref="E49:H49"/>
    <mergeCell ref="E68:H68"/>
    <mergeCell ref="E70:H70"/>
    <mergeCell ref="E6:H6"/>
    <mergeCell ref="E8:H8"/>
    <mergeCell ref="E17:H17"/>
    <mergeCell ref="E26:H26"/>
    <mergeCell ref="E47:H47"/>
  </mergeCells>
  <hyperlinks>
    <hyperlink ref="F81" r:id="rId1" xr:uid="{00000000-0004-0000-0200-000000000000}"/>
    <hyperlink ref="F84" r:id="rId2" xr:uid="{00000000-0004-0000-0200-000001000000}"/>
    <hyperlink ref="F87" r:id="rId3" xr:uid="{00000000-0004-0000-0200-000002000000}"/>
    <hyperlink ref="F90" r:id="rId4" xr:uid="{00000000-0004-0000-0200-000003000000}"/>
    <hyperlink ref="F93" r:id="rId5" xr:uid="{00000000-0004-0000-0200-000004000000}"/>
    <hyperlink ref="F96" r:id="rId6" xr:uid="{00000000-0004-0000-0200-000005000000}"/>
    <hyperlink ref="F99" r:id="rId7" xr:uid="{00000000-0004-0000-0200-000006000000}"/>
    <hyperlink ref="F102" r:id="rId8" xr:uid="{00000000-0004-0000-0200-000007000000}"/>
    <hyperlink ref="F105" r:id="rId9" xr:uid="{00000000-0004-0000-0200-000008000000}"/>
    <hyperlink ref="F108" r:id="rId10" xr:uid="{00000000-0004-0000-0200-000009000000}"/>
    <hyperlink ref="F111" r:id="rId11" xr:uid="{00000000-0004-0000-0200-00000A000000}"/>
    <hyperlink ref="F114" r:id="rId12" xr:uid="{00000000-0004-0000-0200-00000B000000}"/>
    <hyperlink ref="F117" r:id="rId13" xr:uid="{00000000-0004-0000-0200-00000C000000}"/>
    <hyperlink ref="F120" r:id="rId14" xr:uid="{00000000-0004-0000-0200-00000D000000}"/>
    <hyperlink ref="F123" r:id="rId15" xr:uid="{00000000-0004-0000-0200-00000E000000}"/>
    <hyperlink ref="F126" r:id="rId16" xr:uid="{00000000-0004-0000-0200-00000F000000}"/>
    <hyperlink ref="F129" r:id="rId17" xr:uid="{00000000-0004-0000-0200-000010000000}"/>
    <hyperlink ref="F132" r:id="rId18" xr:uid="{00000000-0004-0000-0200-000011000000}"/>
    <hyperlink ref="F135" r:id="rId19" xr:uid="{00000000-0004-0000-0200-000012000000}"/>
    <hyperlink ref="F138" r:id="rId20" xr:uid="{00000000-0004-0000-0200-000013000000}"/>
    <hyperlink ref="F141" r:id="rId21" xr:uid="{00000000-0004-0000-0200-000014000000}"/>
    <hyperlink ref="F144" r:id="rId22" xr:uid="{00000000-0004-0000-0200-000015000000}"/>
    <hyperlink ref="F147" r:id="rId23" xr:uid="{00000000-0004-0000-0200-000016000000}"/>
    <hyperlink ref="F150" r:id="rId24" xr:uid="{00000000-0004-0000-0200-000017000000}"/>
    <hyperlink ref="F153" r:id="rId25" xr:uid="{00000000-0004-0000-0200-000018000000}"/>
    <hyperlink ref="F156" r:id="rId26" xr:uid="{00000000-0004-0000-0200-000019000000}"/>
    <hyperlink ref="F159" r:id="rId27" xr:uid="{00000000-0004-0000-0200-00001A000000}"/>
    <hyperlink ref="F162" r:id="rId28" xr:uid="{00000000-0004-0000-0200-00001B000000}"/>
    <hyperlink ref="F165" r:id="rId29" xr:uid="{00000000-0004-0000-0200-00001C000000}"/>
    <hyperlink ref="F168" r:id="rId30" xr:uid="{00000000-0004-0000-0200-00001D000000}"/>
    <hyperlink ref="F171" r:id="rId31" xr:uid="{00000000-0004-0000-0200-00001E000000}"/>
    <hyperlink ref="F174" r:id="rId32" xr:uid="{00000000-0004-0000-0200-00001F000000}"/>
    <hyperlink ref="F177" r:id="rId33" xr:uid="{00000000-0004-0000-0200-000020000000}"/>
    <hyperlink ref="F180" r:id="rId34" xr:uid="{00000000-0004-0000-0200-000021000000}"/>
    <hyperlink ref="F183" r:id="rId35" xr:uid="{00000000-0004-0000-0200-000022000000}"/>
    <hyperlink ref="F186" r:id="rId36" xr:uid="{00000000-0004-0000-0200-000023000000}"/>
    <hyperlink ref="F189" r:id="rId37" xr:uid="{00000000-0004-0000-0200-000024000000}"/>
    <hyperlink ref="F192" r:id="rId38" xr:uid="{00000000-0004-0000-0200-000025000000}"/>
    <hyperlink ref="F195" r:id="rId39" xr:uid="{00000000-0004-0000-0200-000026000000}"/>
    <hyperlink ref="F198" r:id="rId40" xr:uid="{00000000-0004-0000-0200-000027000000}"/>
    <hyperlink ref="F201" r:id="rId41" xr:uid="{00000000-0004-0000-0200-000028000000}"/>
    <hyperlink ref="F204" r:id="rId42" xr:uid="{00000000-0004-0000-0200-000029000000}"/>
    <hyperlink ref="F207" r:id="rId43" xr:uid="{00000000-0004-0000-0200-00002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4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5"/>
  <sheetViews>
    <sheetView showGridLines="0" workbookViewId="0">
      <selection activeCell="L86" sqref="L8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hidden="1" customWidth="1"/>
    <col min="10" max="10" width="22.33203125" hidden="1" customWidth="1"/>
    <col min="11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6.95" hidden="1" customHeight="1">
      <c r="B2" s="14"/>
      <c r="C2" s="15"/>
      <c r="D2" s="15"/>
      <c r="E2" s="15"/>
      <c r="F2" s="15"/>
      <c r="G2" s="15"/>
      <c r="H2" s="15"/>
      <c r="I2" s="15"/>
      <c r="J2" s="15"/>
      <c r="K2" s="15"/>
      <c r="L2" s="16"/>
      <c r="AT2" s="13" t="s">
        <v>76</v>
      </c>
    </row>
    <row r="3" spans="2:46" ht="24.95" hidden="1" customHeight="1">
      <c r="B3" s="16"/>
      <c r="D3" s="17" t="s">
        <v>86</v>
      </c>
      <c r="L3" s="16"/>
      <c r="M3" s="78" t="s">
        <v>11</v>
      </c>
      <c r="AT3" s="13" t="s">
        <v>4</v>
      </c>
    </row>
    <row r="4" spans="2:46" ht="6.95" hidden="1" customHeight="1">
      <c r="B4" s="16"/>
      <c r="L4" s="16"/>
    </row>
    <row r="5" spans="2:46" ht="12" hidden="1" customHeight="1">
      <c r="B5" s="16"/>
      <c r="D5" s="22" t="s">
        <v>15</v>
      </c>
      <c r="L5" s="16"/>
    </row>
    <row r="6" spans="2:46" ht="16.5" hidden="1" customHeight="1">
      <c r="B6" s="16"/>
      <c r="E6" s="262" t="str">
        <f>'Rekapitulace stavby'!K6</f>
        <v xml:space="preserve"> Údržba, opravy a odstraňování závad u ST LBC 2026 – 2027</v>
      </c>
      <c r="F6" s="263"/>
      <c r="G6" s="263"/>
      <c r="H6" s="263"/>
      <c r="L6" s="16"/>
    </row>
    <row r="7" spans="2:46" s="1" customFormat="1" ht="12" hidden="1" customHeight="1">
      <c r="B7" s="25"/>
      <c r="D7" s="22" t="s">
        <v>87</v>
      </c>
      <c r="L7" s="25"/>
    </row>
    <row r="8" spans="2:46" s="1" customFormat="1" ht="16.5" hidden="1" customHeight="1">
      <c r="B8" s="25"/>
      <c r="E8" s="229" t="s">
        <v>8135</v>
      </c>
      <c r="F8" s="264"/>
      <c r="G8" s="264"/>
      <c r="H8" s="264"/>
      <c r="L8" s="25"/>
    </row>
    <row r="9" spans="2:46" s="1" customFormat="1" hidden="1">
      <c r="B9" s="25"/>
      <c r="L9" s="25"/>
    </row>
    <row r="10" spans="2:46" s="1" customFormat="1" ht="12" hidden="1" customHeight="1">
      <c r="B10" s="25"/>
      <c r="D10" s="22" t="s">
        <v>17</v>
      </c>
      <c r="F10" s="20" t="s">
        <v>3</v>
      </c>
      <c r="I10" s="22" t="s">
        <v>18</v>
      </c>
      <c r="J10" s="20" t="s">
        <v>3</v>
      </c>
      <c r="L10" s="25"/>
    </row>
    <row r="11" spans="2:46" s="1" customFormat="1" ht="12" hidden="1" customHeight="1">
      <c r="B11" s="25"/>
      <c r="D11" s="22" t="s">
        <v>19</v>
      </c>
      <c r="F11" s="20" t="s">
        <v>20</v>
      </c>
      <c r="I11" s="22" t="s">
        <v>21</v>
      </c>
      <c r="J11" s="42" t="str">
        <f>'Rekapitulace stavby'!AN8</f>
        <v>19. 8. 2025</v>
      </c>
      <c r="L11" s="25"/>
    </row>
    <row r="12" spans="2:46" s="1" customFormat="1" ht="10.9" hidden="1" customHeight="1">
      <c r="B12" s="25"/>
      <c r="L12" s="25"/>
    </row>
    <row r="13" spans="2:46" s="1" customFormat="1" ht="12" hidden="1" customHeight="1">
      <c r="B13" s="25"/>
      <c r="D13" s="22" t="s">
        <v>23</v>
      </c>
      <c r="I13" s="22" t="s">
        <v>24</v>
      </c>
      <c r="J13" s="20" t="str">
        <f>IF('Rekapitulace stavby'!AN10="","",'Rekapitulace stavby'!AN10)</f>
        <v/>
      </c>
      <c r="L13" s="25"/>
    </row>
    <row r="14" spans="2:46" s="1" customFormat="1" ht="18" hidden="1" customHeight="1">
      <c r="B14" s="25"/>
      <c r="E14" s="20" t="str">
        <f>IF('Rekapitulace stavby'!E11="","",'Rekapitulace stavby'!E11)</f>
        <v xml:space="preserve"> </v>
      </c>
      <c r="I14" s="22" t="s">
        <v>25</v>
      </c>
      <c r="J14" s="20" t="str">
        <f>IF('Rekapitulace stavby'!AN11="","",'Rekapitulace stavby'!AN11)</f>
        <v/>
      </c>
      <c r="L14" s="25"/>
    </row>
    <row r="15" spans="2:46" s="1" customFormat="1" ht="6.95" hidden="1" customHeight="1">
      <c r="B15" s="25"/>
      <c r="L15" s="25"/>
    </row>
    <row r="16" spans="2:46" s="1" customFormat="1" ht="12" hidden="1" customHeight="1">
      <c r="B16" s="25"/>
      <c r="D16" s="22" t="s">
        <v>26</v>
      </c>
      <c r="I16" s="22" t="s">
        <v>24</v>
      </c>
      <c r="J16" s="20" t="str">
        <f>'Rekapitulace stavby'!AN13</f>
        <v/>
      </c>
      <c r="L16" s="25"/>
    </row>
    <row r="17" spans="2:12" s="1" customFormat="1" ht="18" hidden="1" customHeight="1">
      <c r="B17" s="25"/>
      <c r="E17" s="247" t="str">
        <f>'Rekapitulace stavby'!E14</f>
        <v xml:space="preserve"> </v>
      </c>
      <c r="F17" s="247"/>
      <c r="G17" s="247"/>
      <c r="H17" s="247"/>
      <c r="I17" s="22" t="s">
        <v>25</v>
      </c>
      <c r="J17" s="20" t="str">
        <f>'Rekapitulace stavby'!AN14</f>
        <v/>
      </c>
      <c r="L17" s="25"/>
    </row>
    <row r="18" spans="2:12" s="1" customFormat="1" ht="6.95" hidden="1" customHeight="1">
      <c r="B18" s="25"/>
      <c r="L18" s="25"/>
    </row>
    <row r="19" spans="2:12" s="1" customFormat="1" ht="12" hidden="1" customHeight="1">
      <c r="B19" s="25"/>
      <c r="D19" s="22" t="s">
        <v>27</v>
      </c>
      <c r="I19" s="22" t="s">
        <v>24</v>
      </c>
      <c r="J19" s="20" t="str">
        <f>IF('Rekapitulace stavby'!AN16="","",'Rekapitulace stavby'!AN16)</f>
        <v/>
      </c>
      <c r="L19" s="25"/>
    </row>
    <row r="20" spans="2:12" s="1" customFormat="1" ht="18" hidden="1" customHeight="1">
      <c r="B20" s="25"/>
      <c r="E20" s="20" t="str">
        <f>IF('Rekapitulace stavby'!E17="","",'Rekapitulace stavby'!E17)</f>
        <v xml:space="preserve"> </v>
      </c>
      <c r="I20" s="22" t="s">
        <v>25</v>
      </c>
      <c r="J20" s="20" t="str">
        <f>IF('Rekapitulace stavby'!AN17="","",'Rekapitulace stavby'!AN17)</f>
        <v/>
      </c>
      <c r="L20" s="25"/>
    </row>
    <row r="21" spans="2:12" s="1" customFormat="1" ht="6.95" hidden="1" customHeight="1">
      <c r="B21" s="25"/>
      <c r="L21" s="25"/>
    </row>
    <row r="22" spans="2:12" s="1" customFormat="1" ht="12" hidden="1" customHeight="1">
      <c r="B22" s="25"/>
      <c r="D22" s="22" t="s">
        <v>29</v>
      </c>
      <c r="I22" s="22" t="s">
        <v>24</v>
      </c>
      <c r="J22" s="20" t="str">
        <f>IF('Rekapitulace stavby'!AN19="","",'Rekapitulace stavby'!AN19)</f>
        <v/>
      </c>
      <c r="L22" s="25"/>
    </row>
    <row r="23" spans="2:12" s="1" customFormat="1" ht="18" hidden="1" customHeight="1">
      <c r="B23" s="25"/>
      <c r="E23" s="20" t="str">
        <f>IF('Rekapitulace stavby'!E20="","",'Rekapitulace stavby'!E20)</f>
        <v xml:space="preserve"> </v>
      </c>
      <c r="I23" s="22" t="s">
        <v>25</v>
      </c>
      <c r="J23" s="20" t="str">
        <f>IF('Rekapitulace stavby'!AN20="","",'Rekapitulace stavby'!AN20)</f>
        <v/>
      </c>
      <c r="L23" s="25"/>
    </row>
    <row r="24" spans="2:12" s="1" customFormat="1" ht="6.95" hidden="1" customHeight="1">
      <c r="B24" s="25"/>
      <c r="L24" s="25"/>
    </row>
    <row r="25" spans="2:12" s="1" customFormat="1" ht="12" hidden="1" customHeight="1">
      <c r="B25" s="25"/>
      <c r="D25" s="22" t="s">
        <v>30</v>
      </c>
      <c r="L25" s="25"/>
    </row>
    <row r="26" spans="2:12" s="7" customFormat="1" ht="16.5" hidden="1" customHeight="1">
      <c r="B26" s="79"/>
      <c r="E26" s="250" t="s">
        <v>3</v>
      </c>
      <c r="F26" s="250"/>
      <c r="G26" s="250"/>
      <c r="H26" s="250"/>
      <c r="L26" s="79"/>
    </row>
    <row r="27" spans="2:12" s="1" customFormat="1" ht="6.95" hidden="1" customHeight="1">
      <c r="B27" s="25"/>
      <c r="L27" s="25"/>
    </row>
    <row r="28" spans="2:12" s="1" customFormat="1" ht="6.95" hidden="1" customHeight="1">
      <c r="B28" s="25"/>
      <c r="D28" s="43"/>
      <c r="E28" s="43"/>
      <c r="F28" s="43"/>
      <c r="G28" s="43"/>
      <c r="H28" s="43"/>
      <c r="I28" s="43"/>
      <c r="J28" s="43"/>
      <c r="K28" s="43"/>
      <c r="L28" s="25"/>
    </row>
    <row r="29" spans="2:12" s="1" customFormat="1" ht="25.35" hidden="1" customHeight="1">
      <c r="B29" s="25"/>
      <c r="D29" s="80" t="s">
        <v>32</v>
      </c>
      <c r="J29" s="56">
        <f>ROUND(J78, 2)</f>
        <v>1258305</v>
      </c>
      <c r="L29" s="25"/>
    </row>
    <row r="30" spans="2:12" s="1" customFormat="1" ht="6.95" hidden="1" customHeight="1">
      <c r="B30" s="25"/>
      <c r="D30" s="43"/>
      <c r="E30" s="43"/>
      <c r="F30" s="43"/>
      <c r="G30" s="43"/>
      <c r="H30" s="43"/>
      <c r="I30" s="43"/>
      <c r="J30" s="43"/>
      <c r="K30" s="43"/>
      <c r="L30" s="25"/>
    </row>
    <row r="31" spans="2:12" s="1" customFormat="1" ht="14.45" hidden="1" customHeight="1">
      <c r="B31" s="25"/>
      <c r="F31" s="28" t="s">
        <v>34</v>
      </c>
      <c r="I31" s="28" t="s">
        <v>33</v>
      </c>
      <c r="J31" s="28" t="s">
        <v>35</v>
      </c>
      <c r="L31" s="25"/>
    </row>
    <row r="32" spans="2:12" s="1" customFormat="1" ht="14.45" hidden="1" customHeight="1">
      <c r="B32" s="25"/>
      <c r="D32" s="45" t="s">
        <v>36</v>
      </c>
      <c r="E32" s="22" t="s">
        <v>37</v>
      </c>
      <c r="F32" s="81">
        <f>ROUND((SUM(BE78:BE133)),  2)</f>
        <v>1258305</v>
      </c>
      <c r="I32" s="82">
        <v>0.21</v>
      </c>
      <c r="J32" s="81">
        <f>ROUND(((SUM(BE78:BE133))*I32),  2)</f>
        <v>264244.05</v>
      </c>
      <c r="L32" s="25"/>
    </row>
    <row r="33" spans="2:12" s="1" customFormat="1" ht="14.45" hidden="1" customHeight="1">
      <c r="B33" s="25"/>
      <c r="E33" s="22" t="s">
        <v>38</v>
      </c>
      <c r="F33" s="81">
        <f>ROUND((SUM(BF78:BF133)),  2)</f>
        <v>0</v>
      </c>
      <c r="I33" s="82">
        <v>0.12</v>
      </c>
      <c r="J33" s="81">
        <f>ROUND(((SUM(BF78:BF133))*I33),  2)</f>
        <v>0</v>
      </c>
      <c r="L33" s="25"/>
    </row>
    <row r="34" spans="2:12" s="1" customFormat="1" ht="14.45" hidden="1" customHeight="1">
      <c r="B34" s="25"/>
      <c r="E34" s="22" t="s">
        <v>39</v>
      </c>
      <c r="F34" s="81">
        <f>ROUND((SUM(BG78:BG133)),  2)</f>
        <v>0</v>
      </c>
      <c r="I34" s="82">
        <v>0.21</v>
      </c>
      <c r="J34" s="81">
        <f>0</f>
        <v>0</v>
      </c>
      <c r="L34" s="25"/>
    </row>
    <row r="35" spans="2:12" s="1" customFormat="1" ht="14.45" hidden="1" customHeight="1">
      <c r="B35" s="25"/>
      <c r="E35" s="22" t="s">
        <v>40</v>
      </c>
      <c r="F35" s="81">
        <f>ROUND((SUM(BH78:BH133)),  2)</f>
        <v>0</v>
      </c>
      <c r="I35" s="82">
        <v>0.12</v>
      </c>
      <c r="J35" s="81">
        <f>0</f>
        <v>0</v>
      </c>
      <c r="L35" s="25"/>
    </row>
    <row r="36" spans="2:12" s="1" customFormat="1" ht="14.45" hidden="1" customHeight="1">
      <c r="B36" s="25"/>
      <c r="E36" s="22" t="s">
        <v>41</v>
      </c>
      <c r="F36" s="81">
        <f>ROUND((SUM(BI78:BI133)),  2)</f>
        <v>0</v>
      </c>
      <c r="I36" s="82">
        <v>0</v>
      </c>
      <c r="J36" s="81">
        <f>0</f>
        <v>0</v>
      </c>
      <c r="L36" s="25"/>
    </row>
    <row r="37" spans="2:12" s="1" customFormat="1" ht="6.95" hidden="1" customHeight="1">
      <c r="B37" s="25"/>
      <c r="L37" s="25"/>
    </row>
    <row r="38" spans="2:12" s="1" customFormat="1" ht="25.35" hidden="1" customHeight="1">
      <c r="B38" s="25"/>
      <c r="C38" s="83"/>
      <c r="D38" s="84" t="s">
        <v>42</v>
      </c>
      <c r="E38" s="47"/>
      <c r="F38" s="47"/>
      <c r="G38" s="85" t="s">
        <v>43</v>
      </c>
      <c r="H38" s="86" t="s">
        <v>44</v>
      </c>
      <c r="I38" s="47"/>
      <c r="J38" s="87">
        <f>SUM(J29:J36)</f>
        <v>1522549.05</v>
      </c>
      <c r="K38" s="88"/>
      <c r="L38" s="25"/>
    </row>
    <row r="39" spans="2:12" s="1" customFormat="1" ht="14.45" hidden="1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25"/>
    </row>
    <row r="40" spans="2:12" hidden="1"/>
    <row r="41" spans="2:12" hidden="1"/>
    <row r="42" spans="2:12" hidden="1"/>
    <row r="43" spans="2:12" s="1" customFormat="1" ht="6.95" hidden="1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25"/>
    </row>
    <row r="44" spans="2:12" s="1" customFormat="1" ht="24.95" hidden="1" customHeight="1">
      <c r="B44" s="25"/>
      <c r="C44" s="17" t="s">
        <v>89</v>
      </c>
      <c r="L44" s="25"/>
    </row>
    <row r="45" spans="2:12" s="1" customFormat="1" ht="6.95" hidden="1" customHeight="1">
      <c r="B45" s="25"/>
      <c r="L45" s="25"/>
    </row>
    <row r="46" spans="2:12" s="1" customFormat="1" ht="12" hidden="1" customHeight="1">
      <c r="B46" s="25"/>
      <c r="C46" s="22" t="s">
        <v>15</v>
      </c>
      <c r="L46" s="25"/>
    </row>
    <row r="47" spans="2:12" s="1" customFormat="1" ht="16.5" hidden="1" customHeight="1">
      <c r="B47" s="25"/>
      <c r="E47" s="262" t="str">
        <f>E6</f>
        <v xml:space="preserve"> Údržba, opravy a odstraňování závad u ST LBC 2026 – 2027</v>
      </c>
      <c r="F47" s="263"/>
      <c r="G47" s="263"/>
      <c r="H47" s="263"/>
      <c r="L47" s="25"/>
    </row>
    <row r="48" spans="2:12" s="1" customFormat="1" ht="12" hidden="1" customHeight="1">
      <c r="B48" s="25"/>
      <c r="C48" s="22" t="s">
        <v>87</v>
      </c>
      <c r="L48" s="25"/>
    </row>
    <row r="49" spans="2:47" s="1" customFormat="1" ht="16.5" hidden="1" customHeight="1">
      <c r="B49" s="25"/>
      <c r="E49" s="229" t="str">
        <f>E8</f>
        <v>SO 03 - Zimní údržba</v>
      </c>
      <c r="F49" s="264"/>
      <c r="G49" s="264"/>
      <c r="H49" s="264"/>
      <c r="L49" s="25"/>
    </row>
    <row r="50" spans="2:47" s="1" customFormat="1" ht="6.95" hidden="1" customHeight="1">
      <c r="B50" s="25"/>
      <c r="L50" s="25"/>
    </row>
    <row r="51" spans="2:47" s="1" customFormat="1" ht="12" hidden="1" customHeight="1">
      <c r="B51" s="25"/>
      <c r="C51" s="22" t="s">
        <v>19</v>
      </c>
      <c r="F51" s="20" t="str">
        <f>F11</f>
        <v xml:space="preserve"> </v>
      </c>
      <c r="I51" s="22" t="s">
        <v>21</v>
      </c>
      <c r="J51" s="42" t="str">
        <f>IF(J11="","",J11)</f>
        <v>19. 8. 2025</v>
      </c>
      <c r="L51" s="25"/>
    </row>
    <row r="52" spans="2:47" s="1" customFormat="1" ht="6.95" hidden="1" customHeight="1">
      <c r="B52" s="25"/>
      <c r="L52" s="25"/>
    </row>
    <row r="53" spans="2:47" s="1" customFormat="1" ht="15.2" hidden="1" customHeight="1">
      <c r="B53" s="25"/>
      <c r="C53" s="22" t="s">
        <v>23</v>
      </c>
      <c r="F53" s="20" t="str">
        <f>E14</f>
        <v xml:space="preserve"> </v>
      </c>
      <c r="I53" s="22" t="s">
        <v>27</v>
      </c>
      <c r="J53" s="23" t="str">
        <f>E20</f>
        <v xml:space="preserve"> </v>
      </c>
      <c r="L53" s="25"/>
    </row>
    <row r="54" spans="2:47" s="1" customFormat="1" ht="15.2" hidden="1" customHeight="1">
      <c r="B54" s="25"/>
      <c r="C54" s="22" t="s">
        <v>26</v>
      </c>
      <c r="F54" s="20" t="str">
        <f>IF(E17="","",E17)</f>
        <v xml:space="preserve"> </v>
      </c>
      <c r="I54" s="22" t="s">
        <v>29</v>
      </c>
      <c r="J54" s="23" t="str">
        <f>E23</f>
        <v xml:space="preserve"> </v>
      </c>
      <c r="L54" s="25"/>
    </row>
    <row r="55" spans="2:47" s="1" customFormat="1" ht="10.35" hidden="1" customHeight="1">
      <c r="B55" s="25"/>
      <c r="L55" s="25"/>
    </row>
    <row r="56" spans="2:47" s="1" customFormat="1" ht="29.25" hidden="1" customHeight="1">
      <c r="B56" s="25"/>
      <c r="C56" s="89" t="s">
        <v>90</v>
      </c>
      <c r="D56" s="83"/>
      <c r="E56" s="83"/>
      <c r="F56" s="83"/>
      <c r="G56" s="83"/>
      <c r="H56" s="83"/>
      <c r="I56" s="83"/>
      <c r="J56" s="90" t="s">
        <v>91</v>
      </c>
      <c r="K56" s="83"/>
      <c r="L56" s="25"/>
    </row>
    <row r="57" spans="2:47" s="1" customFormat="1" ht="10.35" hidden="1" customHeight="1">
      <c r="B57" s="25"/>
      <c r="L57" s="25"/>
    </row>
    <row r="58" spans="2:47" s="1" customFormat="1" ht="22.9" hidden="1" customHeight="1">
      <c r="B58" s="25"/>
      <c r="C58" s="91" t="s">
        <v>64</v>
      </c>
      <c r="J58" s="56">
        <f>J78</f>
        <v>1258305</v>
      </c>
      <c r="L58" s="25"/>
      <c r="AU58" s="13" t="s">
        <v>92</v>
      </c>
    </row>
    <row r="59" spans="2:47" s="1" customFormat="1" ht="21.75" hidden="1" customHeight="1">
      <c r="B59" s="25"/>
      <c r="L59" s="25"/>
    </row>
    <row r="60" spans="2:47" s="1" customFormat="1" ht="6.95" hidden="1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25"/>
    </row>
    <row r="64" spans="2:47" s="1" customFormat="1" ht="6.95" customHeight="1"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25"/>
    </row>
    <row r="65" spans="2:65" s="1" customFormat="1" ht="24.95" customHeight="1">
      <c r="B65" s="25"/>
      <c r="C65" s="17" t="s">
        <v>94</v>
      </c>
      <c r="L65" s="25"/>
    </row>
    <row r="66" spans="2:65" s="1" customFormat="1" ht="6.95" customHeight="1">
      <c r="B66" s="25"/>
      <c r="L66" s="25"/>
    </row>
    <row r="67" spans="2:65" s="1" customFormat="1" ht="12" customHeight="1">
      <c r="B67" s="25"/>
      <c r="C67" s="22" t="s">
        <v>15</v>
      </c>
      <c r="L67" s="25"/>
    </row>
    <row r="68" spans="2:65" s="1" customFormat="1" ht="16.5" customHeight="1">
      <c r="B68" s="25"/>
      <c r="E68" s="262" t="str">
        <f>E6</f>
        <v xml:space="preserve"> Údržba, opravy a odstraňování závad u ST LBC 2026 – 2027</v>
      </c>
      <c r="F68" s="263"/>
      <c r="G68" s="263"/>
      <c r="H68" s="263"/>
      <c r="L68" s="25"/>
    </row>
    <row r="69" spans="2:65" s="1" customFormat="1" ht="12" customHeight="1">
      <c r="B69" s="25"/>
      <c r="C69" s="22" t="s">
        <v>87</v>
      </c>
      <c r="L69" s="25"/>
    </row>
    <row r="70" spans="2:65" s="1" customFormat="1" ht="16.5" customHeight="1">
      <c r="B70" s="25"/>
      <c r="E70" s="229" t="str">
        <f>E8</f>
        <v>SO 03 - Zimní údržba</v>
      </c>
      <c r="F70" s="264"/>
      <c r="G70" s="264"/>
      <c r="H70" s="264"/>
      <c r="L70" s="25"/>
    </row>
    <row r="71" spans="2:65" s="1" customFormat="1" ht="6.95" customHeight="1">
      <c r="B71" s="25"/>
      <c r="L71" s="25"/>
    </row>
    <row r="72" spans="2:65" s="1" customFormat="1" ht="12" customHeight="1">
      <c r="B72" s="25"/>
      <c r="C72" s="22" t="s">
        <v>19</v>
      </c>
      <c r="F72" s="20" t="str">
        <f>F11</f>
        <v xml:space="preserve"> </v>
      </c>
      <c r="I72" s="22" t="s">
        <v>21</v>
      </c>
      <c r="J72" s="42" t="str">
        <f>IF(J11="","",J11)</f>
        <v>19. 8. 2025</v>
      </c>
      <c r="L72" s="25"/>
    </row>
    <row r="73" spans="2:65" s="1" customFormat="1" ht="6.95" customHeight="1">
      <c r="B73" s="25"/>
      <c r="L73" s="25"/>
    </row>
    <row r="74" spans="2:65" s="1" customFormat="1" ht="15.2" customHeight="1">
      <c r="B74" s="25"/>
      <c r="C74" s="22" t="s">
        <v>23</v>
      </c>
      <c r="F74" s="20" t="str">
        <f>E14</f>
        <v xml:space="preserve"> </v>
      </c>
      <c r="I74" s="22" t="s">
        <v>27</v>
      </c>
      <c r="J74" s="23" t="str">
        <f>E20</f>
        <v xml:space="preserve"> </v>
      </c>
      <c r="L74" s="25"/>
    </row>
    <row r="75" spans="2:65" s="1" customFormat="1" ht="15.2" customHeight="1">
      <c r="B75" s="25"/>
      <c r="C75" s="22" t="s">
        <v>26</v>
      </c>
      <c r="F75" s="20" t="str">
        <f>IF(E17="","",E17)</f>
        <v xml:space="preserve"> </v>
      </c>
      <c r="I75" s="22" t="s">
        <v>29</v>
      </c>
      <c r="J75" s="23" t="str">
        <f>E23</f>
        <v xml:space="preserve"> </v>
      </c>
      <c r="L75" s="25"/>
    </row>
    <row r="76" spans="2:65" s="1" customFormat="1" ht="10.35" customHeight="1">
      <c r="B76" s="25"/>
      <c r="L76" s="25"/>
    </row>
    <row r="77" spans="2:65" s="9" customFormat="1" ht="29.25" customHeight="1">
      <c r="B77" s="96"/>
      <c r="C77" s="97" t="s">
        <v>95</v>
      </c>
      <c r="D77" s="98" t="s">
        <v>51</v>
      </c>
      <c r="E77" s="98" t="s">
        <v>47</v>
      </c>
      <c r="F77" s="98" t="s">
        <v>48</v>
      </c>
      <c r="G77" s="98" t="s">
        <v>96</v>
      </c>
      <c r="H77" s="98" t="s">
        <v>97</v>
      </c>
      <c r="I77" s="98" t="s">
        <v>98</v>
      </c>
      <c r="J77" s="98" t="s">
        <v>91</v>
      </c>
      <c r="K77" s="99" t="s">
        <v>99</v>
      </c>
      <c r="L77" s="96"/>
      <c r="M77" s="49" t="s">
        <v>3</v>
      </c>
      <c r="N77" s="50" t="s">
        <v>36</v>
      </c>
      <c r="O77" s="50" t="s">
        <v>100</v>
      </c>
      <c r="P77" s="50" t="s">
        <v>101</v>
      </c>
      <c r="Q77" s="50" t="s">
        <v>102</v>
      </c>
      <c r="R77" s="50" t="s">
        <v>103</v>
      </c>
      <c r="S77" s="50" t="s">
        <v>104</v>
      </c>
      <c r="T77" s="51" t="s">
        <v>105</v>
      </c>
    </row>
    <row r="78" spans="2:65" s="1" customFormat="1" ht="22.9" customHeight="1">
      <c r="B78" s="25"/>
      <c r="C78" s="54" t="s">
        <v>106</v>
      </c>
      <c r="J78" s="100">
        <f>BK78</f>
        <v>1258305</v>
      </c>
      <c r="L78" s="25"/>
      <c r="M78" s="52"/>
      <c r="N78" s="43"/>
      <c r="O78" s="43"/>
      <c r="P78" s="101">
        <f>SUM(P79:P133)</f>
        <v>0</v>
      </c>
      <c r="Q78" s="43"/>
      <c r="R78" s="101">
        <f>SUM(R79:R133)</f>
        <v>10.220000000000001</v>
      </c>
      <c r="S78" s="43"/>
      <c r="T78" s="102">
        <f>SUM(T79:T133)</f>
        <v>0</v>
      </c>
      <c r="AT78" s="13" t="s">
        <v>65</v>
      </c>
      <c r="AU78" s="13" t="s">
        <v>92</v>
      </c>
      <c r="BK78" s="103">
        <f>SUM(BK79:BK133)</f>
        <v>1258305</v>
      </c>
    </row>
    <row r="79" spans="2:65" s="1" customFormat="1" ht="16.5" customHeight="1">
      <c r="B79" s="104"/>
      <c r="C79" s="105" t="s">
        <v>74</v>
      </c>
      <c r="D79" s="105" t="s">
        <v>107</v>
      </c>
      <c r="E79" s="106" t="s">
        <v>8136</v>
      </c>
      <c r="F79" s="107" t="s">
        <v>8137</v>
      </c>
      <c r="G79" s="108" t="s">
        <v>409</v>
      </c>
      <c r="H79" s="109">
        <v>4</v>
      </c>
      <c r="I79" s="110">
        <v>1100</v>
      </c>
      <c r="J79" s="110">
        <f>ROUND(I79*H79,2)</f>
        <v>4400</v>
      </c>
      <c r="K79" s="107" t="s">
        <v>111</v>
      </c>
      <c r="L79" s="25"/>
      <c r="M79" s="111" t="s">
        <v>3</v>
      </c>
      <c r="N79" s="112" t="s">
        <v>37</v>
      </c>
      <c r="O79" s="113">
        <v>0</v>
      </c>
      <c r="P79" s="113">
        <f>O79*H79</f>
        <v>0</v>
      </c>
      <c r="Q79" s="113">
        <v>0</v>
      </c>
      <c r="R79" s="113">
        <f>Q79*H79</f>
        <v>0</v>
      </c>
      <c r="S79" s="113">
        <v>0</v>
      </c>
      <c r="T79" s="114">
        <f>S79*H79</f>
        <v>0</v>
      </c>
      <c r="AR79" s="115" t="s">
        <v>119</v>
      </c>
      <c r="AT79" s="115" t="s">
        <v>107</v>
      </c>
      <c r="AU79" s="115" t="s">
        <v>66</v>
      </c>
      <c r="AY79" s="13" t="s">
        <v>113</v>
      </c>
      <c r="BE79" s="116">
        <f>IF(N79="základní",J79,0)</f>
        <v>4400</v>
      </c>
      <c r="BF79" s="116">
        <f>IF(N79="snížená",J79,0)</f>
        <v>0</v>
      </c>
      <c r="BG79" s="116">
        <f>IF(N79="zákl. přenesená",J79,0)</f>
        <v>0</v>
      </c>
      <c r="BH79" s="116">
        <f>IF(N79="sníž. přenesená",J79,0)</f>
        <v>0</v>
      </c>
      <c r="BI79" s="116">
        <f>IF(N79="nulová",J79,0)</f>
        <v>0</v>
      </c>
      <c r="BJ79" s="13" t="s">
        <v>74</v>
      </c>
      <c r="BK79" s="116">
        <f>ROUND(I79*H79,2)</f>
        <v>4400</v>
      </c>
      <c r="BL79" s="13" t="s">
        <v>119</v>
      </c>
      <c r="BM79" s="115" t="s">
        <v>76</v>
      </c>
    </row>
    <row r="80" spans="2:65" s="1" customFormat="1" ht="29.25">
      <c r="B80" s="25"/>
      <c r="D80" s="117" t="s">
        <v>114</v>
      </c>
      <c r="F80" s="118" t="s">
        <v>8138</v>
      </c>
      <c r="L80" s="25"/>
      <c r="M80" s="119"/>
      <c r="T80" s="46"/>
      <c r="AT80" s="13" t="s">
        <v>114</v>
      </c>
      <c r="AU80" s="13" t="s">
        <v>66</v>
      </c>
    </row>
    <row r="81" spans="2:65" s="1" customFormat="1" ht="16.5" customHeight="1">
      <c r="B81" s="104"/>
      <c r="C81" s="105" t="s">
        <v>76</v>
      </c>
      <c r="D81" s="105" t="s">
        <v>107</v>
      </c>
      <c r="E81" s="106" t="s">
        <v>8139</v>
      </c>
      <c r="F81" s="107" t="s">
        <v>8137</v>
      </c>
      <c r="G81" s="108" t="s">
        <v>409</v>
      </c>
      <c r="H81" s="109">
        <v>5</v>
      </c>
      <c r="I81" s="110">
        <v>1160</v>
      </c>
      <c r="J81" s="110">
        <f>ROUND(I81*H81,2)</f>
        <v>5800</v>
      </c>
      <c r="K81" s="107" t="s">
        <v>3</v>
      </c>
      <c r="L81" s="25"/>
      <c r="M81" s="111" t="s">
        <v>3</v>
      </c>
      <c r="N81" s="112" t="s">
        <v>37</v>
      </c>
      <c r="O81" s="113">
        <v>0</v>
      </c>
      <c r="P81" s="113">
        <f>O81*H81</f>
        <v>0</v>
      </c>
      <c r="Q81" s="113">
        <v>0</v>
      </c>
      <c r="R81" s="113">
        <f>Q81*H81</f>
        <v>0</v>
      </c>
      <c r="S81" s="113">
        <v>0</v>
      </c>
      <c r="T81" s="114">
        <f>S81*H81</f>
        <v>0</v>
      </c>
      <c r="AR81" s="115" t="s">
        <v>119</v>
      </c>
      <c r="AT81" s="115" t="s">
        <v>107</v>
      </c>
      <c r="AU81" s="115" t="s">
        <v>66</v>
      </c>
      <c r="AY81" s="13" t="s">
        <v>113</v>
      </c>
      <c r="BE81" s="116">
        <f>IF(N81="základní",J81,0)</f>
        <v>5800</v>
      </c>
      <c r="BF81" s="116">
        <f>IF(N81="snížená",J81,0)</f>
        <v>0</v>
      </c>
      <c r="BG81" s="116">
        <f>IF(N81="zákl. přenesená",J81,0)</f>
        <v>0</v>
      </c>
      <c r="BH81" s="116">
        <f>IF(N81="sníž. přenesená",J81,0)</f>
        <v>0</v>
      </c>
      <c r="BI81" s="116">
        <f>IF(N81="nulová",J81,0)</f>
        <v>0</v>
      </c>
      <c r="BJ81" s="13" t="s">
        <v>74</v>
      </c>
      <c r="BK81" s="116">
        <f>ROUND(I81*H81,2)</f>
        <v>5800</v>
      </c>
      <c r="BL81" s="13" t="s">
        <v>119</v>
      </c>
      <c r="BM81" s="115" t="s">
        <v>8140</v>
      </c>
    </row>
    <row r="82" spans="2:65" s="1" customFormat="1" ht="29.25">
      <c r="B82" s="25"/>
      <c r="D82" s="117" t="s">
        <v>114</v>
      </c>
      <c r="F82" s="118" t="s">
        <v>8141</v>
      </c>
      <c r="L82" s="25"/>
      <c r="M82" s="119"/>
      <c r="T82" s="46"/>
      <c r="AT82" s="13" t="s">
        <v>114</v>
      </c>
      <c r="AU82" s="13" t="s">
        <v>66</v>
      </c>
    </row>
    <row r="83" spans="2:65" s="1" customFormat="1" ht="16.5" customHeight="1">
      <c r="B83" s="104"/>
      <c r="C83" s="105" t="s">
        <v>121</v>
      </c>
      <c r="D83" s="105" t="s">
        <v>107</v>
      </c>
      <c r="E83" s="106" t="s">
        <v>8142</v>
      </c>
      <c r="F83" s="107" t="s">
        <v>8143</v>
      </c>
      <c r="G83" s="108" t="s">
        <v>110</v>
      </c>
      <c r="H83" s="109">
        <v>25</v>
      </c>
      <c r="I83" s="110">
        <v>124</v>
      </c>
      <c r="J83" s="110">
        <f>ROUND(I83*H83,2)</f>
        <v>3100</v>
      </c>
      <c r="K83" s="107" t="s">
        <v>111</v>
      </c>
      <c r="L83" s="25"/>
      <c r="M83" s="111" t="s">
        <v>3</v>
      </c>
      <c r="N83" s="112" t="s">
        <v>37</v>
      </c>
      <c r="O83" s="113">
        <v>0</v>
      </c>
      <c r="P83" s="113">
        <f>O83*H83</f>
        <v>0</v>
      </c>
      <c r="Q83" s="113">
        <v>0</v>
      </c>
      <c r="R83" s="113">
        <f>Q83*H83</f>
        <v>0</v>
      </c>
      <c r="S83" s="113">
        <v>0</v>
      </c>
      <c r="T83" s="114">
        <f>S83*H83</f>
        <v>0</v>
      </c>
      <c r="AR83" s="115" t="s">
        <v>119</v>
      </c>
      <c r="AT83" s="115" t="s">
        <v>107</v>
      </c>
      <c r="AU83" s="115" t="s">
        <v>66</v>
      </c>
      <c r="AY83" s="13" t="s">
        <v>113</v>
      </c>
      <c r="BE83" s="116">
        <f>IF(N83="základní",J83,0)</f>
        <v>3100</v>
      </c>
      <c r="BF83" s="116">
        <f>IF(N83="snížená",J83,0)</f>
        <v>0</v>
      </c>
      <c r="BG83" s="116">
        <f>IF(N83="zákl. přenesená",J83,0)</f>
        <v>0</v>
      </c>
      <c r="BH83" s="116">
        <f>IF(N83="sníž. přenesená",J83,0)</f>
        <v>0</v>
      </c>
      <c r="BI83" s="116">
        <f>IF(N83="nulová",J83,0)</f>
        <v>0</v>
      </c>
      <c r="BJ83" s="13" t="s">
        <v>74</v>
      </c>
      <c r="BK83" s="116">
        <f>ROUND(I83*H83,2)</f>
        <v>3100</v>
      </c>
      <c r="BL83" s="13" t="s">
        <v>119</v>
      </c>
      <c r="BM83" s="115" t="s">
        <v>8144</v>
      </c>
    </row>
    <row r="84" spans="2:65" s="1" customFormat="1" ht="19.5">
      <c r="B84" s="25"/>
      <c r="D84" s="117" t="s">
        <v>114</v>
      </c>
      <c r="F84" s="118" t="s">
        <v>8145</v>
      </c>
      <c r="L84" s="25"/>
      <c r="M84" s="119"/>
      <c r="T84" s="46"/>
      <c r="AT84" s="13" t="s">
        <v>114</v>
      </c>
      <c r="AU84" s="13" t="s">
        <v>66</v>
      </c>
    </row>
    <row r="85" spans="2:65" s="1" customFormat="1" ht="16.5" customHeight="1">
      <c r="B85" s="104"/>
      <c r="C85" s="105" t="s">
        <v>119</v>
      </c>
      <c r="D85" s="105" t="s">
        <v>107</v>
      </c>
      <c r="E85" s="106" t="s">
        <v>8146</v>
      </c>
      <c r="F85" s="107" t="s">
        <v>8147</v>
      </c>
      <c r="G85" s="108" t="s">
        <v>110</v>
      </c>
      <c r="H85" s="109">
        <v>25</v>
      </c>
      <c r="I85" s="110">
        <v>99</v>
      </c>
      <c r="J85" s="110">
        <f>ROUND(I85*H85,2)</f>
        <v>2475</v>
      </c>
      <c r="K85" s="107" t="s">
        <v>111</v>
      </c>
      <c r="L85" s="25"/>
      <c r="M85" s="111" t="s">
        <v>3</v>
      </c>
      <c r="N85" s="112" t="s">
        <v>37</v>
      </c>
      <c r="O85" s="113">
        <v>0</v>
      </c>
      <c r="P85" s="113">
        <f>O85*H85</f>
        <v>0</v>
      </c>
      <c r="Q85" s="113">
        <v>0</v>
      </c>
      <c r="R85" s="113">
        <f>Q85*H85</f>
        <v>0</v>
      </c>
      <c r="S85" s="113">
        <v>0</v>
      </c>
      <c r="T85" s="114">
        <f>S85*H85</f>
        <v>0</v>
      </c>
      <c r="AR85" s="115" t="s">
        <v>119</v>
      </c>
      <c r="AT85" s="115" t="s">
        <v>107</v>
      </c>
      <c r="AU85" s="115" t="s">
        <v>66</v>
      </c>
      <c r="AY85" s="13" t="s">
        <v>113</v>
      </c>
      <c r="BE85" s="116">
        <f>IF(N85="základní",J85,0)</f>
        <v>2475</v>
      </c>
      <c r="BF85" s="116">
        <f>IF(N85="snížená",J85,0)</f>
        <v>0</v>
      </c>
      <c r="BG85" s="116">
        <f>IF(N85="zákl. přenesená",J85,0)</f>
        <v>0</v>
      </c>
      <c r="BH85" s="116">
        <f>IF(N85="sníž. přenesená",J85,0)</f>
        <v>0</v>
      </c>
      <c r="BI85" s="116">
        <f>IF(N85="nulová",J85,0)</f>
        <v>0</v>
      </c>
      <c r="BJ85" s="13" t="s">
        <v>74</v>
      </c>
      <c r="BK85" s="116">
        <f>ROUND(I85*H85,2)</f>
        <v>2475</v>
      </c>
      <c r="BL85" s="13" t="s">
        <v>119</v>
      </c>
      <c r="BM85" s="115" t="s">
        <v>8148</v>
      </c>
    </row>
    <row r="86" spans="2:65" s="1" customFormat="1" ht="19.5">
      <c r="B86" s="25"/>
      <c r="D86" s="117" t="s">
        <v>114</v>
      </c>
      <c r="F86" s="118" t="s">
        <v>8149</v>
      </c>
      <c r="L86" s="25"/>
      <c r="M86" s="119"/>
      <c r="T86" s="46"/>
      <c r="AT86" s="13" t="s">
        <v>114</v>
      </c>
      <c r="AU86" s="13" t="s">
        <v>66</v>
      </c>
    </row>
    <row r="87" spans="2:65" s="1" customFormat="1" ht="16.5" customHeight="1">
      <c r="B87" s="104"/>
      <c r="C87" s="105" t="s">
        <v>132</v>
      </c>
      <c r="D87" s="105" t="s">
        <v>107</v>
      </c>
      <c r="E87" s="106" t="s">
        <v>8150</v>
      </c>
      <c r="F87" s="107" t="s">
        <v>8151</v>
      </c>
      <c r="G87" s="108" t="s">
        <v>124</v>
      </c>
      <c r="H87" s="109">
        <v>25</v>
      </c>
      <c r="I87" s="110">
        <v>118</v>
      </c>
      <c r="J87" s="110">
        <f>ROUND(I87*H87,2)</f>
        <v>2950</v>
      </c>
      <c r="K87" s="107" t="s">
        <v>111</v>
      </c>
      <c r="L87" s="25"/>
      <c r="M87" s="111" t="s">
        <v>3</v>
      </c>
      <c r="N87" s="112" t="s">
        <v>37</v>
      </c>
      <c r="O87" s="113">
        <v>0</v>
      </c>
      <c r="P87" s="113">
        <f>O87*H87</f>
        <v>0</v>
      </c>
      <c r="Q87" s="113">
        <v>0</v>
      </c>
      <c r="R87" s="113">
        <f>Q87*H87</f>
        <v>0</v>
      </c>
      <c r="S87" s="113">
        <v>0</v>
      </c>
      <c r="T87" s="114">
        <f>S87*H87</f>
        <v>0</v>
      </c>
      <c r="AR87" s="115" t="s">
        <v>119</v>
      </c>
      <c r="AT87" s="115" t="s">
        <v>107</v>
      </c>
      <c r="AU87" s="115" t="s">
        <v>66</v>
      </c>
      <c r="AY87" s="13" t="s">
        <v>113</v>
      </c>
      <c r="BE87" s="116">
        <f>IF(N87="základní",J87,0)</f>
        <v>2950</v>
      </c>
      <c r="BF87" s="116">
        <f>IF(N87="snížená",J87,0)</f>
        <v>0</v>
      </c>
      <c r="BG87" s="116">
        <f>IF(N87="zákl. přenesená",J87,0)</f>
        <v>0</v>
      </c>
      <c r="BH87" s="116">
        <f>IF(N87="sníž. přenesená",J87,0)</f>
        <v>0</v>
      </c>
      <c r="BI87" s="116">
        <f>IF(N87="nulová",J87,0)</f>
        <v>0</v>
      </c>
      <c r="BJ87" s="13" t="s">
        <v>74</v>
      </c>
      <c r="BK87" s="116">
        <f>ROUND(I87*H87,2)</f>
        <v>2950</v>
      </c>
      <c r="BL87" s="13" t="s">
        <v>119</v>
      </c>
      <c r="BM87" s="115" t="s">
        <v>8152</v>
      </c>
    </row>
    <row r="88" spans="2:65" s="1" customFormat="1" ht="19.5">
      <c r="B88" s="25"/>
      <c r="D88" s="117" t="s">
        <v>114</v>
      </c>
      <c r="F88" s="118" t="s">
        <v>8153</v>
      </c>
      <c r="L88" s="25"/>
      <c r="M88" s="119"/>
      <c r="T88" s="46"/>
      <c r="AT88" s="13" t="s">
        <v>114</v>
      </c>
      <c r="AU88" s="13" t="s">
        <v>66</v>
      </c>
    </row>
    <row r="89" spans="2:65" s="1" customFormat="1" ht="16.5" customHeight="1">
      <c r="B89" s="104"/>
      <c r="C89" s="105" t="s">
        <v>125</v>
      </c>
      <c r="D89" s="105" t="s">
        <v>107</v>
      </c>
      <c r="E89" s="106" t="s">
        <v>8154</v>
      </c>
      <c r="F89" s="107" t="s">
        <v>8155</v>
      </c>
      <c r="G89" s="108" t="s">
        <v>124</v>
      </c>
      <c r="H89" s="109">
        <v>25</v>
      </c>
      <c r="I89" s="110">
        <v>99</v>
      </c>
      <c r="J89" s="110">
        <f>ROUND(I89*H89,2)</f>
        <v>2475</v>
      </c>
      <c r="K89" s="107" t="s">
        <v>111</v>
      </c>
      <c r="L89" s="25"/>
      <c r="M89" s="111" t="s">
        <v>3</v>
      </c>
      <c r="N89" s="112" t="s">
        <v>37</v>
      </c>
      <c r="O89" s="113">
        <v>0</v>
      </c>
      <c r="P89" s="113">
        <f>O89*H89</f>
        <v>0</v>
      </c>
      <c r="Q89" s="113">
        <v>0</v>
      </c>
      <c r="R89" s="113">
        <f>Q89*H89</f>
        <v>0</v>
      </c>
      <c r="S89" s="113">
        <v>0</v>
      </c>
      <c r="T89" s="114">
        <f>S89*H89</f>
        <v>0</v>
      </c>
      <c r="AR89" s="115" t="s">
        <v>119</v>
      </c>
      <c r="AT89" s="115" t="s">
        <v>107</v>
      </c>
      <c r="AU89" s="115" t="s">
        <v>66</v>
      </c>
      <c r="AY89" s="13" t="s">
        <v>113</v>
      </c>
      <c r="BE89" s="116">
        <f>IF(N89="základní",J89,0)</f>
        <v>2475</v>
      </c>
      <c r="BF89" s="116">
        <f>IF(N89="snížená",J89,0)</f>
        <v>0</v>
      </c>
      <c r="BG89" s="116">
        <f>IF(N89="zákl. přenesená",J89,0)</f>
        <v>0</v>
      </c>
      <c r="BH89" s="116">
        <f>IF(N89="sníž. přenesená",J89,0)</f>
        <v>0</v>
      </c>
      <c r="BI89" s="116">
        <f>IF(N89="nulová",J89,0)</f>
        <v>0</v>
      </c>
      <c r="BJ89" s="13" t="s">
        <v>74</v>
      </c>
      <c r="BK89" s="116">
        <f>ROUND(I89*H89,2)</f>
        <v>2475</v>
      </c>
      <c r="BL89" s="13" t="s">
        <v>119</v>
      </c>
      <c r="BM89" s="115" t="s">
        <v>8156</v>
      </c>
    </row>
    <row r="90" spans="2:65" s="1" customFormat="1" ht="19.5">
      <c r="B90" s="25"/>
      <c r="D90" s="117" t="s">
        <v>114</v>
      </c>
      <c r="F90" s="118" t="s">
        <v>8157</v>
      </c>
      <c r="L90" s="25"/>
      <c r="M90" s="119"/>
      <c r="T90" s="46"/>
      <c r="AT90" s="13" t="s">
        <v>114</v>
      </c>
      <c r="AU90" s="13" t="s">
        <v>66</v>
      </c>
    </row>
    <row r="91" spans="2:65" s="1" customFormat="1" ht="16.5" customHeight="1">
      <c r="B91" s="104"/>
      <c r="C91" s="105" t="s">
        <v>141</v>
      </c>
      <c r="D91" s="105" t="s">
        <v>107</v>
      </c>
      <c r="E91" s="106" t="s">
        <v>8158</v>
      </c>
      <c r="F91" s="107" t="s">
        <v>8159</v>
      </c>
      <c r="G91" s="108" t="s">
        <v>129</v>
      </c>
      <c r="H91" s="109">
        <v>150</v>
      </c>
      <c r="I91" s="110">
        <v>619</v>
      </c>
      <c r="J91" s="110">
        <f>ROUND(I91*H91,2)</f>
        <v>92850</v>
      </c>
      <c r="K91" s="107" t="s">
        <v>111</v>
      </c>
      <c r="L91" s="25"/>
      <c r="M91" s="111" t="s">
        <v>3</v>
      </c>
      <c r="N91" s="112" t="s">
        <v>37</v>
      </c>
      <c r="O91" s="113">
        <v>0</v>
      </c>
      <c r="P91" s="113">
        <f>O91*H91</f>
        <v>0</v>
      </c>
      <c r="Q91" s="113">
        <v>0</v>
      </c>
      <c r="R91" s="113">
        <f>Q91*H91</f>
        <v>0</v>
      </c>
      <c r="S91" s="113">
        <v>0</v>
      </c>
      <c r="T91" s="114">
        <f>S91*H91</f>
        <v>0</v>
      </c>
      <c r="AR91" s="115" t="s">
        <v>119</v>
      </c>
      <c r="AT91" s="115" t="s">
        <v>107</v>
      </c>
      <c r="AU91" s="115" t="s">
        <v>66</v>
      </c>
      <c r="AY91" s="13" t="s">
        <v>113</v>
      </c>
      <c r="BE91" s="116">
        <f>IF(N91="základní",J91,0)</f>
        <v>92850</v>
      </c>
      <c r="BF91" s="116">
        <f>IF(N91="snížená",J91,0)</f>
        <v>0</v>
      </c>
      <c r="BG91" s="116">
        <f>IF(N91="zákl. přenesená",J91,0)</f>
        <v>0</v>
      </c>
      <c r="BH91" s="116">
        <f>IF(N91="sníž. přenesená",J91,0)</f>
        <v>0</v>
      </c>
      <c r="BI91" s="116">
        <f>IF(N91="nulová",J91,0)</f>
        <v>0</v>
      </c>
      <c r="BJ91" s="13" t="s">
        <v>74</v>
      </c>
      <c r="BK91" s="116">
        <f>ROUND(I91*H91,2)</f>
        <v>92850</v>
      </c>
      <c r="BL91" s="13" t="s">
        <v>119</v>
      </c>
      <c r="BM91" s="115" t="s">
        <v>8160</v>
      </c>
    </row>
    <row r="92" spans="2:65" s="1" customFormat="1" ht="19.5">
      <c r="B92" s="25"/>
      <c r="D92" s="117" t="s">
        <v>114</v>
      </c>
      <c r="F92" s="118" t="s">
        <v>8161</v>
      </c>
      <c r="L92" s="25"/>
      <c r="M92" s="119"/>
      <c r="T92" s="46"/>
      <c r="AT92" s="13" t="s">
        <v>114</v>
      </c>
      <c r="AU92" s="13" t="s">
        <v>66</v>
      </c>
    </row>
    <row r="93" spans="2:65" s="1" customFormat="1" ht="16.5" customHeight="1">
      <c r="B93" s="104"/>
      <c r="C93" s="105" t="s">
        <v>130</v>
      </c>
      <c r="D93" s="105" t="s">
        <v>107</v>
      </c>
      <c r="E93" s="106" t="s">
        <v>8162</v>
      </c>
      <c r="F93" s="107" t="s">
        <v>8163</v>
      </c>
      <c r="G93" s="108" t="s">
        <v>129</v>
      </c>
      <c r="H93" s="109">
        <v>50</v>
      </c>
      <c r="I93" s="110">
        <v>619</v>
      </c>
      <c r="J93" s="110">
        <f>ROUND(I93*H93,2)</f>
        <v>30950</v>
      </c>
      <c r="K93" s="107" t="s">
        <v>111</v>
      </c>
      <c r="L93" s="25"/>
      <c r="M93" s="111" t="s">
        <v>3</v>
      </c>
      <c r="N93" s="112" t="s">
        <v>37</v>
      </c>
      <c r="O93" s="113">
        <v>0</v>
      </c>
      <c r="P93" s="113">
        <f>O93*H93</f>
        <v>0</v>
      </c>
      <c r="Q93" s="113">
        <v>0</v>
      </c>
      <c r="R93" s="113">
        <f>Q93*H93</f>
        <v>0</v>
      </c>
      <c r="S93" s="113">
        <v>0</v>
      </c>
      <c r="T93" s="114">
        <f>S93*H93</f>
        <v>0</v>
      </c>
      <c r="AR93" s="115" t="s">
        <v>119</v>
      </c>
      <c r="AT93" s="115" t="s">
        <v>107</v>
      </c>
      <c r="AU93" s="115" t="s">
        <v>66</v>
      </c>
      <c r="AY93" s="13" t="s">
        <v>113</v>
      </c>
      <c r="BE93" s="116">
        <f>IF(N93="základní",J93,0)</f>
        <v>30950</v>
      </c>
      <c r="BF93" s="116">
        <f>IF(N93="snížená",J93,0)</f>
        <v>0</v>
      </c>
      <c r="BG93" s="116">
        <f>IF(N93="zákl. přenesená",J93,0)</f>
        <v>0</v>
      </c>
      <c r="BH93" s="116">
        <f>IF(N93="sníž. přenesená",J93,0)</f>
        <v>0</v>
      </c>
      <c r="BI93" s="116">
        <f>IF(N93="nulová",J93,0)</f>
        <v>0</v>
      </c>
      <c r="BJ93" s="13" t="s">
        <v>74</v>
      </c>
      <c r="BK93" s="116">
        <f>ROUND(I93*H93,2)</f>
        <v>30950</v>
      </c>
      <c r="BL93" s="13" t="s">
        <v>119</v>
      </c>
      <c r="BM93" s="115" t="s">
        <v>8164</v>
      </c>
    </row>
    <row r="94" spans="2:65" s="1" customFormat="1" ht="19.5">
      <c r="B94" s="25"/>
      <c r="D94" s="117" t="s">
        <v>114</v>
      </c>
      <c r="F94" s="118" t="s">
        <v>8165</v>
      </c>
      <c r="L94" s="25"/>
      <c r="M94" s="119"/>
      <c r="T94" s="46"/>
      <c r="AT94" s="13" t="s">
        <v>114</v>
      </c>
      <c r="AU94" s="13" t="s">
        <v>66</v>
      </c>
    </row>
    <row r="95" spans="2:65" s="1" customFormat="1" ht="16.5" customHeight="1">
      <c r="B95" s="104"/>
      <c r="C95" s="105" t="s">
        <v>151</v>
      </c>
      <c r="D95" s="105" t="s">
        <v>107</v>
      </c>
      <c r="E95" s="106" t="s">
        <v>8166</v>
      </c>
      <c r="F95" s="107" t="s">
        <v>8167</v>
      </c>
      <c r="G95" s="108" t="s">
        <v>129</v>
      </c>
      <c r="H95" s="109">
        <v>1</v>
      </c>
      <c r="I95" s="110">
        <v>7180</v>
      </c>
      <c r="J95" s="110">
        <f>ROUND(I95*H95,2)</f>
        <v>7180</v>
      </c>
      <c r="K95" s="107" t="s">
        <v>111</v>
      </c>
      <c r="L95" s="25"/>
      <c r="M95" s="111" t="s">
        <v>3</v>
      </c>
      <c r="N95" s="112" t="s">
        <v>37</v>
      </c>
      <c r="O95" s="113">
        <v>0</v>
      </c>
      <c r="P95" s="113">
        <f>O95*H95</f>
        <v>0</v>
      </c>
      <c r="Q95" s="113">
        <v>0</v>
      </c>
      <c r="R95" s="113">
        <f>Q95*H95</f>
        <v>0</v>
      </c>
      <c r="S95" s="113">
        <v>0</v>
      </c>
      <c r="T95" s="114">
        <f>S95*H95</f>
        <v>0</v>
      </c>
      <c r="AR95" s="115" t="s">
        <v>119</v>
      </c>
      <c r="AT95" s="115" t="s">
        <v>107</v>
      </c>
      <c r="AU95" s="115" t="s">
        <v>66</v>
      </c>
      <c r="AY95" s="13" t="s">
        <v>113</v>
      </c>
      <c r="BE95" s="116">
        <f>IF(N95="základní",J95,0)</f>
        <v>7180</v>
      </c>
      <c r="BF95" s="116">
        <f>IF(N95="snížená",J95,0)</f>
        <v>0</v>
      </c>
      <c r="BG95" s="116">
        <f>IF(N95="zákl. přenesená",J95,0)</f>
        <v>0</v>
      </c>
      <c r="BH95" s="116">
        <f>IF(N95="sníž. přenesená",J95,0)</f>
        <v>0</v>
      </c>
      <c r="BI95" s="116">
        <f>IF(N95="nulová",J95,0)</f>
        <v>0</v>
      </c>
      <c r="BJ95" s="13" t="s">
        <v>74</v>
      </c>
      <c r="BK95" s="116">
        <f>ROUND(I95*H95,2)</f>
        <v>7180</v>
      </c>
      <c r="BL95" s="13" t="s">
        <v>119</v>
      </c>
      <c r="BM95" s="115" t="s">
        <v>8168</v>
      </c>
    </row>
    <row r="96" spans="2:65" s="1" customFormat="1" ht="19.5">
      <c r="B96" s="25"/>
      <c r="D96" s="117" t="s">
        <v>114</v>
      </c>
      <c r="F96" s="118" t="s">
        <v>8169</v>
      </c>
      <c r="L96" s="25"/>
      <c r="M96" s="119"/>
      <c r="T96" s="46"/>
      <c r="AT96" s="13" t="s">
        <v>114</v>
      </c>
      <c r="AU96" s="13" t="s">
        <v>66</v>
      </c>
    </row>
    <row r="97" spans="2:65" s="1" customFormat="1" ht="16.5" customHeight="1">
      <c r="B97" s="104"/>
      <c r="C97" s="105" t="s">
        <v>136</v>
      </c>
      <c r="D97" s="105" t="s">
        <v>107</v>
      </c>
      <c r="E97" s="106" t="s">
        <v>8170</v>
      </c>
      <c r="F97" s="107" t="s">
        <v>8171</v>
      </c>
      <c r="G97" s="108" t="s">
        <v>129</v>
      </c>
      <c r="H97" s="109">
        <v>75</v>
      </c>
      <c r="I97" s="110">
        <v>619</v>
      </c>
      <c r="J97" s="110">
        <f>ROUND(I97*H97,2)</f>
        <v>46425</v>
      </c>
      <c r="K97" s="107" t="s">
        <v>111</v>
      </c>
      <c r="L97" s="25"/>
      <c r="M97" s="111" t="s">
        <v>3</v>
      </c>
      <c r="N97" s="112" t="s">
        <v>37</v>
      </c>
      <c r="O97" s="113">
        <v>0</v>
      </c>
      <c r="P97" s="113">
        <f>O97*H97</f>
        <v>0</v>
      </c>
      <c r="Q97" s="113">
        <v>0</v>
      </c>
      <c r="R97" s="113">
        <f>Q97*H97</f>
        <v>0</v>
      </c>
      <c r="S97" s="113">
        <v>0</v>
      </c>
      <c r="T97" s="114">
        <f>S97*H97</f>
        <v>0</v>
      </c>
      <c r="AR97" s="115" t="s">
        <v>119</v>
      </c>
      <c r="AT97" s="115" t="s">
        <v>107</v>
      </c>
      <c r="AU97" s="115" t="s">
        <v>66</v>
      </c>
      <c r="AY97" s="13" t="s">
        <v>113</v>
      </c>
      <c r="BE97" s="116">
        <f>IF(N97="základní",J97,0)</f>
        <v>46425</v>
      </c>
      <c r="BF97" s="116">
        <f>IF(N97="snížená",J97,0)</f>
        <v>0</v>
      </c>
      <c r="BG97" s="116">
        <f>IF(N97="zákl. přenesená",J97,0)</f>
        <v>0</v>
      </c>
      <c r="BH97" s="116">
        <f>IF(N97="sníž. přenesená",J97,0)</f>
        <v>0</v>
      </c>
      <c r="BI97" s="116">
        <f>IF(N97="nulová",J97,0)</f>
        <v>0</v>
      </c>
      <c r="BJ97" s="13" t="s">
        <v>74</v>
      </c>
      <c r="BK97" s="116">
        <f>ROUND(I97*H97,2)</f>
        <v>46425</v>
      </c>
      <c r="BL97" s="13" t="s">
        <v>119</v>
      </c>
      <c r="BM97" s="115" t="s">
        <v>8172</v>
      </c>
    </row>
    <row r="98" spans="2:65" s="1" customFormat="1" ht="19.5">
      <c r="B98" s="25"/>
      <c r="D98" s="117" t="s">
        <v>114</v>
      </c>
      <c r="F98" s="118" t="s">
        <v>8173</v>
      </c>
      <c r="L98" s="25"/>
      <c r="M98" s="119"/>
      <c r="T98" s="46"/>
      <c r="AT98" s="13" t="s">
        <v>114</v>
      </c>
      <c r="AU98" s="13" t="s">
        <v>66</v>
      </c>
    </row>
    <row r="99" spans="2:65" s="1" customFormat="1" ht="16.5" customHeight="1">
      <c r="B99" s="104"/>
      <c r="C99" s="105" t="s">
        <v>160</v>
      </c>
      <c r="D99" s="105" t="s">
        <v>107</v>
      </c>
      <c r="E99" s="106" t="s">
        <v>8174</v>
      </c>
      <c r="F99" s="107" t="s">
        <v>8175</v>
      </c>
      <c r="G99" s="108" t="s">
        <v>135</v>
      </c>
      <c r="H99" s="109">
        <v>100</v>
      </c>
      <c r="I99" s="110">
        <v>33.200000000000003</v>
      </c>
      <c r="J99" s="110">
        <f>ROUND(I99*H99,2)</f>
        <v>3320</v>
      </c>
      <c r="K99" s="107" t="s">
        <v>111</v>
      </c>
      <c r="L99" s="25"/>
      <c r="M99" s="111" t="s">
        <v>3</v>
      </c>
      <c r="N99" s="112" t="s">
        <v>37</v>
      </c>
      <c r="O99" s="113">
        <v>0</v>
      </c>
      <c r="P99" s="113">
        <f>O99*H99</f>
        <v>0</v>
      </c>
      <c r="Q99" s="113">
        <v>0</v>
      </c>
      <c r="R99" s="113">
        <f>Q99*H99</f>
        <v>0</v>
      </c>
      <c r="S99" s="113">
        <v>0</v>
      </c>
      <c r="T99" s="114">
        <f>S99*H99</f>
        <v>0</v>
      </c>
      <c r="AR99" s="115" t="s">
        <v>119</v>
      </c>
      <c r="AT99" s="115" t="s">
        <v>107</v>
      </c>
      <c r="AU99" s="115" t="s">
        <v>66</v>
      </c>
      <c r="AY99" s="13" t="s">
        <v>113</v>
      </c>
      <c r="BE99" s="116">
        <f>IF(N99="základní",J99,0)</f>
        <v>3320</v>
      </c>
      <c r="BF99" s="116">
        <f>IF(N99="snížená",J99,0)</f>
        <v>0</v>
      </c>
      <c r="BG99" s="116">
        <f>IF(N99="zákl. přenesená",J99,0)</f>
        <v>0</v>
      </c>
      <c r="BH99" s="116">
        <f>IF(N99="sníž. přenesená",J99,0)</f>
        <v>0</v>
      </c>
      <c r="BI99" s="116">
        <f>IF(N99="nulová",J99,0)</f>
        <v>0</v>
      </c>
      <c r="BJ99" s="13" t="s">
        <v>74</v>
      </c>
      <c r="BK99" s="116">
        <f>ROUND(I99*H99,2)</f>
        <v>3320</v>
      </c>
      <c r="BL99" s="13" t="s">
        <v>119</v>
      </c>
      <c r="BM99" s="115" t="s">
        <v>8176</v>
      </c>
    </row>
    <row r="100" spans="2:65" s="1" customFormat="1" ht="19.5">
      <c r="B100" s="25"/>
      <c r="D100" s="117" t="s">
        <v>114</v>
      </c>
      <c r="F100" s="118" t="s">
        <v>8177</v>
      </c>
      <c r="L100" s="25"/>
      <c r="M100" s="119"/>
      <c r="T100" s="46"/>
      <c r="AT100" s="13" t="s">
        <v>114</v>
      </c>
      <c r="AU100" s="13" t="s">
        <v>66</v>
      </c>
    </row>
    <row r="101" spans="2:65" s="1" customFormat="1" ht="16.5" customHeight="1">
      <c r="B101" s="104"/>
      <c r="C101" s="105" t="s">
        <v>9</v>
      </c>
      <c r="D101" s="105" t="s">
        <v>107</v>
      </c>
      <c r="E101" s="106" t="s">
        <v>8178</v>
      </c>
      <c r="F101" s="107" t="s">
        <v>8179</v>
      </c>
      <c r="G101" s="108" t="s">
        <v>129</v>
      </c>
      <c r="H101" s="109">
        <v>25</v>
      </c>
      <c r="I101" s="110">
        <v>619</v>
      </c>
      <c r="J101" s="110">
        <f>ROUND(I101*H101,2)</f>
        <v>15475</v>
      </c>
      <c r="K101" s="107" t="s">
        <v>111</v>
      </c>
      <c r="L101" s="25"/>
      <c r="M101" s="111" t="s">
        <v>3</v>
      </c>
      <c r="N101" s="112" t="s">
        <v>37</v>
      </c>
      <c r="O101" s="113">
        <v>0</v>
      </c>
      <c r="P101" s="113">
        <f>O101*H101</f>
        <v>0</v>
      </c>
      <c r="Q101" s="113">
        <v>0</v>
      </c>
      <c r="R101" s="113">
        <f>Q101*H101</f>
        <v>0</v>
      </c>
      <c r="S101" s="113">
        <v>0</v>
      </c>
      <c r="T101" s="114">
        <f>S101*H101</f>
        <v>0</v>
      </c>
      <c r="AR101" s="115" t="s">
        <v>119</v>
      </c>
      <c r="AT101" s="115" t="s">
        <v>107</v>
      </c>
      <c r="AU101" s="115" t="s">
        <v>66</v>
      </c>
      <c r="AY101" s="13" t="s">
        <v>113</v>
      </c>
      <c r="BE101" s="116">
        <f>IF(N101="základní",J101,0)</f>
        <v>15475</v>
      </c>
      <c r="BF101" s="116">
        <f>IF(N101="snížená",J101,0)</f>
        <v>0</v>
      </c>
      <c r="BG101" s="116">
        <f>IF(N101="zákl. přenesená",J101,0)</f>
        <v>0</v>
      </c>
      <c r="BH101" s="116">
        <f>IF(N101="sníž. přenesená",J101,0)</f>
        <v>0</v>
      </c>
      <c r="BI101" s="116">
        <f>IF(N101="nulová",J101,0)</f>
        <v>0</v>
      </c>
      <c r="BJ101" s="13" t="s">
        <v>74</v>
      </c>
      <c r="BK101" s="116">
        <f>ROUND(I101*H101,2)</f>
        <v>15475</v>
      </c>
      <c r="BL101" s="13" t="s">
        <v>119</v>
      </c>
      <c r="BM101" s="115" t="s">
        <v>8180</v>
      </c>
    </row>
    <row r="102" spans="2:65" s="1" customFormat="1" ht="19.5">
      <c r="B102" s="25"/>
      <c r="D102" s="117" t="s">
        <v>114</v>
      </c>
      <c r="F102" s="118" t="s">
        <v>8181</v>
      </c>
      <c r="L102" s="25"/>
      <c r="M102" s="119"/>
      <c r="T102" s="46"/>
      <c r="AT102" s="13" t="s">
        <v>114</v>
      </c>
      <c r="AU102" s="13" t="s">
        <v>66</v>
      </c>
    </row>
    <row r="103" spans="2:65" s="1" customFormat="1" ht="16.5" customHeight="1">
      <c r="B103" s="104"/>
      <c r="C103" s="105" t="s">
        <v>169</v>
      </c>
      <c r="D103" s="105" t="s">
        <v>107</v>
      </c>
      <c r="E103" s="106" t="s">
        <v>8182</v>
      </c>
      <c r="F103" s="107" t="s">
        <v>8183</v>
      </c>
      <c r="G103" s="108" t="s">
        <v>129</v>
      </c>
      <c r="H103" s="109">
        <v>25</v>
      </c>
      <c r="I103" s="110">
        <v>619</v>
      </c>
      <c r="J103" s="110">
        <f>ROUND(I103*H103,2)</f>
        <v>15475</v>
      </c>
      <c r="K103" s="107" t="s">
        <v>111</v>
      </c>
      <c r="L103" s="25"/>
      <c r="M103" s="111" t="s">
        <v>3</v>
      </c>
      <c r="N103" s="112" t="s">
        <v>37</v>
      </c>
      <c r="O103" s="113">
        <v>0</v>
      </c>
      <c r="P103" s="113">
        <f>O103*H103</f>
        <v>0</v>
      </c>
      <c r="Q103" s="113">
        <v>0</v>
      </c>
      <c r="R103" s="113">
        <f>Q103*H103</f>
        <v>0</v>
      </c>
      <c r="S103" s="113">
        <v>0</v>
      </c>
      <c r="T103" s="114">
        <f>S103*H103</f>
        <v>0</v>
      </c>
      <c r="AR103" s="115" t="s">
        <v>119</v>
      </c>
      <c r="AT103" s="115" t="s">
        <v>107</v>
      </c>
      <c r="AU103" s="115" t="s">
        <v>66</v>
      </c>
      <c r="AY103" s="13" t="s">
        <v>113</v>
      </c>
      <c r="BE103" s="116">
        <f>IF(N103="základní",J103,0)</f>
        <v>15475</v>
      </c>
      <c r="BF103" s="116">
        <f>IF(N103="snížená",J103,0)</f>
        <v>0</v>
      </c>
      <c r="BG103" s="116">
        <f>IF(N103="zákl. přenesená",J103,0)</f>
        <v>0</v>
      </c>
      <c r="BH103" s="116">
        <f>IF(N103="sníž. přenesená",J103,0)</f>
        <v>0</v>
      </c>
      <c r="BI103" s="116">
        <f>IF(N103="nulová",J103,0)</f>
        <v>0</v>
      </c>
      <c r="BJ103" s="13" t="s">
        <v>74</v>
      </c>
      <c r="BK103" s="116">
        <f>ROUND(I103*H103,2)</f>
        <v>15475</v>
      </c>
      <c r="BL103" s="13" t="s">
        <v>119</v>
      </c>
      <c r="BM103" s="115" t="s">
        <v>8184</v>
      </c>
    </row>
    <row r="104" spans="2:65" s="1" customFormat="1" ht="19.5">
      <c r="B104" s="25"/>
      <c r="D104" s="117" t="s">
        <v>114</v>
      </c>
      <c r="F104" s="118" t="s">
        <v>8185</v>
      </c>
      <c r="L104" s="25"/>
      <c r="M104" s="119"/>
      <c r="T104" s="46"/>
      <c r="AT104" s="13" t="s">
        <v>114</v>
      </c>
      <c r="AU104" s="13" t="s">
        <v>66</v>
      </c>
    </row>
    <row r="105" spans="2:65" s="1" customFormat="1" ht="16.5" customHeight="1">
      <c r="B105" s="104"/>
      <c r="C105" s="105" t="s">
        <v>145</v>
      </c>
      <c r="D105" s="105" t="s">
        <v>107</v>
      </c>
      <c r="E105" s="106" t="s">
        <v>8186</v>
      </c>
      <c r="F105" s="107" t="s">
        <v>8187</v>
      </c>
      <c r="G105" s="108" t="s">
        <v>129</v>
      </c>
      <c r="H105" s="109">
        <v>10</v>
      </c>
      <c r="I105" s="110">
        <v>619</v>
      </c>
      <c r="J105" s="110">
        <f>ROUND(I105*H105,2)</f>
        <v>6190</v>
      </c>
      <c r="K105" s="107" t="s">
        <v>111</v>
      </c>
      <c r="L105" s="25"/>
      <c r="M105" s="111" t="s">
        <v>3</v>
      </c>
      <c r="N105" s="112" t="s">
        <v>37</v>
      </c>
      <c r="O105" s="113">
        <v>0</v>
      </c>
      <c r="P105" s="113">
        <f>O105*H105</f>
        <v>0</v>
      </c>
      <c r="Q105" s="113">
        <v>0</v>
      </c>
      <c r="R105" s="113">
        <f>Q105*H105</f>
        <v>0</v>
      </c>
      <c r="S105" s="113">
        <v>0</v>
      </c>
      <c r="T105" s="114">
        <f>S105*H105</f>
        <v>0</v>
      </c>
      <c r="AR105" s="115" t="s">
        <v>119</v>
      </c>
      <c r="AT105" s="115" t="s">
        <v>107</v>
      </c>
      <c r="AU105" s="115" t="s">
        <v>66</v>
      </c>
      <c r="AY105" s="13" t="s">
        <v>113</v>
      </c>
      <c r="BE105" s="116">
        <f>IF(N105="základní",J105,0)</f>
        <v>6190</v>
      </c>
      <c r="BF105" s="116">
        <f>IF(N105="snížená",J105,0)</f>
        <v>0</v>
      </c>
      <c r="BG105" s="116">
        <f>IF(N105="zákl. přenesená",J105,0)</f>
        <v>0</v>
      </c>
      <c r="BH105" s="116">
        <f>IF(N105="sníž. přenesená",J105,0)</f>
        <v>0</v>
      </c>
      <c r="BI105" s="116">
        <f>IF(N105="nulová",J105,0)</f>
        <v>0</v>
      </c>
      <c r="BJ105" s="13" t="s">
        <v>74</v>
      </c>
      <c r="BK105" s="116">
        <f>ROUND(I105*H105,2)</f>
        <v>6190</v>
      </c>
      <c r="BL105" s="13" t="s">
        <v>119</v>
      </c>
      <c r="BM105" s="115" t="s">
        <v>8188</v>
      </c>
    </row>
    <row r="106" spans="2:65" s="1" customFormat="1" ht="19.5">
      <c r="B106" s="25"/>
      <c r="D106" s="117" t="s">
        <v>114</v>
      </c>
      <c r="F106" s="118" t="s">
        <v>8189</v>
      </c>
      <c r="L106" s="25"/>
      <c r="M106" s="119"/>
      <c r="T106" s="46"/>
      <c r="AT106" s="13" t="s">
        <v>114</v>
      </c>
      <c r="AU106" s="13" t="s">
        <v>66</v>
      </c>
    </row>
    <row r="107" spans="2:65" s="1" customFormat="1" ht="16.5" customHeight="1">
      <c r="B107" s="104"/>
      <c r="C107" s="105" t="s">
        <v>178</v>
      </c>
      <c r="D107" s="105" t="s">
        <v>107</v>
      </c>
      <c r="E107" s="106" t="s">
        <v>8190</v>
      </c>
      <c r="F107" s="107" t="s">
        <v>8191</v>
      </c>
      <c r="G107" s="108" t="s">
        <v>129</v>
      </c>
      <c r="H107" s="109">
        <v>10</v>
      </c>
      <c r="I107" s="110">
        <v>619</v>
      </c>
      <c r="J107" s="110">
        <f>ROUND(I107*H107,2)</f>
        <v>6190</v>
      </c>
      <c r="K107" s="107" t="s">
        <v>111</v>
      </c>
      <c r="L107" s="25"/>
      <c r="M107" s="111" t="s">
        <v>3</v>
      </c>
      <c r="N107" s="112" t="s">
        <v>37</v>
      </c>
      <c r="O107" s="113">
        <v>0</v>
      </c>
      <c r="P107" s="113">
        <f>O107*H107</f>
        <v>0</v>
      </c>
      <c r="Q107" s="113">
        <v>0</v>
      </c>
      <c r="R107" s="113">
        <f>Q107*H107</f>
        <v>0</v>
      </c>
      <c r="S107" s="113">
        <v>0</v>
      </c>
      <c r="T107" s="114">
        <f>S107*H107</f>
        <v>0</v>
      </c>
      <c r="AR107" s="115" t="s">
        <v>119</v>
      </c>
      <c r="AT107" s="115" t="s">
        <v>107</v>
      </c>
      <c r="AU107" s="115" t="s">
        <v>66</v>
      </c>
      <c r="AY107" s="13" t="s">
        <v>113</v>
      </c>
      <c r="BE107" s="116">
        <f>IF(N107="základní",J107,0)</f>
        <v>6190</v>
      </c>
      <c r="BF107" s="116">
        <f>IF(N107="snížená",J107,0)</f>
        <v>0</v>
      </c>
      <c r="BG107" s="116">
        <f>IF(N107="zákl. přenesená",J107,0)</f>
        <v>0</v>
      </c>
      <c r="BH107" s="116">
        <f>IF(N107="sníž. přenesená",J107,0)</f>
        <v>0</v>
      </c>
      <c r="BI107" s="116">
        <f>IF(N107="nulová",J107,0)</f>
        <v>0</v>
      </c>
      <c r="BJ107" s="13" t="s">
        <v>74</v>
      </c>
      <c r="BK107" s="116">
        <f>ROUND(I107*H107,2)</f>
        <v>6190</v>
      </c>
      <c r="BL107" s="13" t="s">
        <v>119</v>
      </c>
      <c r="BM107" s="115" t="s">
        <v>8192</v>
      </c>
    </row>
    <row r="108" spans="2:65" s="1" customFormat="1" ht="19.5">
      <c r="B108" s="25"/>
      <c r="D108" s="117" t="s">
        <v>114</v>
      </c>
      <c r="F108" s="118" t="s">
        <v>8193</v>
      </c>
      <c r="L108" s="25"/>
      <c r="M108" s="119"/>
      <c r="T108" s="46"/>
      <c r="AT108" s="13" t="s">
        <v>114</v>
      </c>
      <c r="AU108" s="13" t="s">
        <v>66</v>
      </c>
    </row>
    <row r="109" spans="2:65" s="1" customFormat="1" ht="16.5" customHeight="1">
      <c r="B109" s="104"/>
      <c r="C109" s="105" t="s">
        <v>149</v>
      </c>
      <c r="D109" s="105" t="s">
        <v>107</v>
      </c>
      <c r="E109" s="106" t="s">
        <v>8194</v>
      </c>
      <c r="F109" s="107" t="s">
        <v>8195</v>
      </c>
      <c r="G109" s="108" t="s">
        <v>129</v>
      </c>
      <c r="H109" s="109">
        <v>10</v>
      </c>
      <c r="I109" s="110">
        <v>633</v>
      </c>
      <c r="J109" s="110">
        <f>ROUND(I109*H109,2)</f>
        <v>6330</v>
      </c>
      <c r="K109" s="107" t="s">
        <v>3</v>
      </c>
      <c r="L109" s="25"/>
      <c r="M109" s="111" t="s">
        <v>3</v>
      </c>
      <c r="N109" s="112" t="s">
        <v>37</v>
      </c>
      <c r="O109" s="113">
        <v>0</v>
      </c>
      <c r="P109" s="113">
        <f>O109*H109</f>
        <v>0</v>
      </c>
      <c r="Q109" s="113">
        <v>0</v>
      </c>
      <c r="R109" s="113">
        <f>Q109*H109</f>
        <v>0</v>
      </c>
      <c r="S109" s="113">
        <v>0</v>
      </c>
      <c r="T109" s="114">
        <f>S109*H109</f>
        <v>0</v>
      </c>
      <c r="AR109" s="115" t="s">
        <v>119</v>
      </c>
      <c r="AT109" s="115" t="s">
        <v>107</v>
      </c>
      <c r="AU109" s="115" t="s">
        <v>66</v>
      </c>
      <c r="AY109" s="13" t="s">
        <v>113</v>
      </c>
      <c r="BE109" s="116">
        <f>IF(N109="základní",J109,0)</f>
        <v>6330</v>
      </c>
      <c r="BF109" s="116">
        <f>IF(N109="snížená",J109,0)</f>
        <v>0</v>
      </c>
      <c r="BG109" s="116">
        <f>IF(N109="zákl. přenesená",J109,0)</f>
        <v>0</v>
      </c>
      <c r="BH109" s="116">
        <f>IF(N109="sníž. přenesená",J109,0)</f>
        <v>0</v>
      </c>
      <c r="BI109" s="116">
        <f>IF(N109="nulová",J109,0)</f>
        <v>0</v>
      </c>
      <c r="BJ109" s="13" t="s">
        <v>74</v>
      </c>
      <c r="BK109" s="116">
        <f>ROUND(I109*H109,2)</f>
        <v>6330</v>
      </c>
      <c r="BL109" s="13" t="s">
        <v>119</v>
      </c>
      <c r="BM109" s="115" t="s">
        <v>8196</v>
      </c>
    </row>
    <row r="110" spans="2:65" s="1" customFormat="1" ht="19.5">
      <c r="B110" s="25"/>
      <c r="D110" s="117" t="s">
        <v>114</v>
      </c>
      <c r="F110" s="118" t="s">
        <v>8197</v>
      </c>
      <c r="L110" s="25"/>
      <c r="M110" s="119"/>
      <c r="T110" s="46"/>
      <c r="AT110" s="13" t="s">
        <v>114</v>
      </c>
      <c r="AU110" s="13" t="s">
        <v>66</v>
      </c>
    </row>
    <row r="111" spans="2:65" s="1" customFormat="1" ht="16.5" customHeight="1">
      <c r="B111" s="104"/>
      <c r="C111" s="105" t="s">
        <v>187</v>
      </c>
      <c r="D111" s="105" t="s">
        <v>107</v>
      </c>
      <c r="E111" s="106" t="s">
        <v>8198</v>
      </c>
      <c r="F111" s="107" t="s">
        <v>8195</v>
      </c>
      <c r="G111" s="108" t="s">
        <v>129</v>
      </c>
      <c r="H111" s="109">
        <v>10</v>
      </c>
      <c r="I111" s="110">
        <v>619</v>
      </c>
      <c r="J111" s="110">
        <f>ROUND(I111*H111,2)</f>
        <v>6190</v>
      </c>
      <c r="K111" s="107" t="s">
        <v>111</v>
      </c>
      <c r="L111" s="25"/>
      <c r="M111" s="111" t="s">
        <v>3</v>
      </c>
      <c r="N111" s="112" t="s">
        <v>37</v>
      </c>
      <c r="O111" s="113">
        <v>0</v>
      </c>
      <c r="P111" s="113">
        <f>O111*H111</f>
        <v>0</v>
      </c>
      <c r="Q111" s="113">
        <v>0</v>
      </c>
      <c r="R111" s="113">
        <f>Q111*H111</f>
        <v>0</v>
      </c>
      <c r="S111" s="113">
        <v>0</v>
      </c>
      <c r="T111" s="114">
        <f>S111*H111</f>
        <v>0</v>
      </c>
      <c r="AR111" s="115" t="s">
        <v>119</v>
      </c>
      <c r="AT111" s="115" t="s">
        <v>107</v>
      </c>
      <c r="AU111" s="115" t="s">
        <v>66</v>
      </c>
      <c r="AY111" s="13" t="s">
        <v>113</v>
      </c>
      <c r="BE111" s="116">
        <f>IF(N111="základní",J111,0)</f>
        <v>6190</v>
      </c>
      <c r="BF111" s="116">
        <f>IF(N111="snížená",J111,0)</f>
        <v>0</v>
      </c>
      <c r="BG111" s="116">
        <f>IF(N111="zákl. přenesená",J111,0)</f>
        <v>0</v>
      </c>
      <c r="BH111" s="116">
        <f>IF(N111="sníž. přenesená",J111,0)</f>
        <v>0</v>
      </c>
      <c r="BI111" s="116">
        <f>IF(N111="nulová",J111,0)</f>
        <v>0</v>
      </c>
      <c r="BJ111" s="13" t="s">
        <v>74</v>
      </c>
      <c r="BK111" s="116">
        <f>ROUND(I111*H111,2)</f>
        <v>6190</v>
      </c>
      <c r="BL111" s="13" t="s">
        <v>119</v>
      </c>
      <c r="BM111" s="115" t="s">
        <v>176</v>
      </c>
    </row>
    <row r="112" spans="2:65" s="1" customFormat="1" ht="19.5">
      <c r="B112" s="25"/>
      <c r="D112" s="117" t="s">
        <v>114</v>
      </c>
      <c r="F112" s="118" t="s">
        <v>8199</v>
      </c>
      <c r="L112" s="25"/>
      <c r="M112" s="119"/>
      <c r="T112" s="46"/>
      <c r="AT112" s="13" t="s">
        <v>114</v>
      </c>
      <c r="AU112" s="13" t="s">
        <v>66</v>
      </c>
    </row>
    <row r="113" spans="2:65" s="1" customFormat="1" ht="16.5" customHeight="1">
      <c r="B113" s="104"/>
      <c r="C113" s="105" t="s">
        <v>154</v>
      </c>
      <c r="D113" s="105" t="s">
        <v>107</v>
      </c>
      <c r="E113" s="106" t="s">
        <v>8200</v>
      </c>
      <c r="F113" s="107" t="s">
        <v>8201</v>
      </c>
      <c r="G113" s="108" t="s">
        <v>129</v>
      </c>
      <c r="H113" s="109">
        <v>50</v>
      </c>
      <c r="I113" s="110">
        <v>1250</v>
      </c>
      <c r="J113" s="110">
        <f>ROUND(I113*H113,2)</f>
        <v>62500</v>
      </c>
      <c r="K113" s="107" t="s">
        <v>3</v>
      </c>
      <c r="L113" s="25"/>
      <c r="M113" s="111" t="s">
        <v>3</v>
      </c>
      <c r="N113" s="112" t="s">
        <v>37</v>
      </c>
      <c r="O113" s="113">
        <v>0</v>
      </c>
      <c r="P113" s="113">
        <f>O113*H113</f>
        <v>0</v>
      </c>
      <c r="Q113" s="113">
        <v>0</v>
      </c>
      <c r="R113" s="113">
        <f>Q113*H113</f>
        <v>0</v>
      </c>
      <c r="S113" s="113">
        <v>0</v>
      </c>
      <c r="T113" s="114">
        <f>S113*H113</f>
        <v>0</v>
      </c>
      <c r="AR113" s="115" t="s">
        <v>119</v>
      </c>
      <c r="AT113" s="115" t="s">
        <v>107</v>
      </c>
      <c r="AU113" s="115" t="s">
        <v>66</v>
      </c>
      <c r="AY113" s="13" t="s">
        <v>113</v>
      </c>
      <c r="BE113" s="116">
        <f>IF(N113="základní",J113,0)</f>
        <v>62500</v>
      </c>
      <c r="BF113" s="116">
        <f>IF(N113="snížená",J113,0)</f>
        <v>0</v>
      </c>
      <c r="BG113" s="116">
        <f>IF(N113="zákl. přenesená",J113,0)</f>
        <v>0</v>
      </c>
      <c r="BH113" s="116">
        <f>IF(N113="sníž. přenesená",J113,0)</f>
        <v>0</v>
      </c>
      <c r="BI113" s="116">
        <f>IF(N113="nulová",J113,0)</f>
        <v>0</v>
      </c>
      <c r="BJ113" s="13" t="s">
        <v>74</v>
      </c>
      <c r="BK113" s="116">
        <f>ROUND(I113*H113,2)</f>
        <v>62500</v>
      </c>
      <c r="BL113" s="13" t="s">
        <v>119</v>
      </c>
      <c r="BM113" s="115" t="s">
        <v>181</v>
      </c>
    </row>
    <row r="114" spans="2:65" s="1" customFormat="1">
      <c r="B114" s="25"/>
      <c r="D114" s="117" t="s">
        <v>114</v>
      </c>
      <c r="F114" s="118" t="s">
        <v>8201</v>
      </c>
      <c r="L114" s="25"/>
      <c r="M114" s="119"/>
      <c r="T114" s="46"/>
      <c r="AT114" s="13" t="s">
        <v>114</v>
      </c>
      <c r="AU114" s="13" t="s">
        <v>66</v>
      </c>
    </row>
    <row r="115" spans="2:65" s="1" customFormat="1" ht="16.5" customHeight="1">
      <c r="B115" s="104"/>
      <c r="C115" s="105" t="s">
        <v>196</v>
      </c>
      <c r="D115" s="105" t="s">
        <v>107</v>
      </c>
      <c r="E115" s="106" t="s">
        <v>8202</v>
      </c>
      <c r="F115" s="107" t="s">
        <v>8203</v>
      </c>
      <c r="G115" s="108" t="s">
        <v>129</v>
      </c>
      <c r="H115" s="109">
        <v>300</v>
      </c>
      <c r="I115" s="110">
        <v>2250</v>
      </c>
      <c r="J115" s="110">
        <f>ROUND(I115*H115,2)</f>
        <v>675000</v>
      </c>
      <c r="K115" s="107" t="s">
        <v>3</v>
      </c>
      <c r="L115" s="25"/>
      <c r="M115" s="111" t="s">
        <v>3</v>
      </c>
      <c r="N115" s="112" t="s">
        <v>37</v>
      </c>
      <c r="O115" s="113">
        <v>0</v>
      </c>
      <c r="P115" s="113">
        <f>O115*H115</f>
        <v>0</v>
      </c>
      <c r="Q115" s="113">
        <v>0</v>
      </c>
      <c r="R115" s="113">
        <f>Q115*H115</f>
        <v>0</v>
      </c>
      <c r="S115" s="113">
        <v>0</v>
      </c>
      <c r="T115" s="114">
        <f>S115*H115</f>
        <v>0</v>
      </c>
      <c r="AR115" s="115" t="s">
        <v>119</v>
      </c>
      <c r="AT115" s="115" t="s">
        <v>107</v>
      </c>
      <c r="AU115" s="115" t="s">
        <v>66</v>
      </c>
      <c r="AY115" s="13" t="s">
        <v>113</v>
      </c>
      <c r="BE115" s="116">
        <f>IF(N115="základní",J115,0)</f>
        <v>675000</v>
      </c>
      <c r="BF115" s="116">
        <f>IF(N115="snížená",J115,0)</f>
        <v>0</v>
      </c>
      <c r="BG115" s="116">
        <f>IF(N115="zákl. přenesená",J115,0)</f>
        <v>0</v>
      </c>
      <c r="BH115" s="116">
        <f>IF(N115="sníž. přenesená",J115,0)</f>
        <v>0</v>
      </c>
      <c r="BI115" s="116">
        <f>IF(N115="nulová",J115,0)</f>
        <v>0</v>
      </c>
      <c r="BJ115" s="13" t="s">
        <v>74</v>
      </c>
      <c r="BK115" s="116">
        <f>ROUND(I115*H115,2)</f>
        <v>675000</v>
      </c>
      <c r="BL115" s="13" t="s">
        <v>119</v>
      </c>
      <c r="BM115" s="115" t="s">
        <v>185</v>
      </c>
    </row>
    <row r="116" spans="2:65" s="1" customFormat="1">
      <c r="B116" s="25"/>
      <c r="D116" s="117" t="s">
        <v>114</v>
      </c>
      <c r="F116" s="118" t="s">
        <v>8203</v>
      </c>
      <c r="L116" s="25"/>
      <c r="M116" s="119"/>
      <c r="T116" s="46"/>
      <c r="AT116" s="13" t="s">
        <v>114</v>
      </c>
      <c r="AU116" s="13" t="s">
        <v>66</v>
      </c>
    </row>
    <row r="117" spans="2:65" s="1" customFormat="1" ht="19.5">
      <c r="B117" s="25"/>
      <c r="D117" s="117" t="s">
        <v>8204</v>
      </c>
      <c r="F117" s="143" t="s">
        <v>8205</v>
      </c>
      <c r="L117" s="25"/>
      <c r="M117" s="119"/>
      <c r="T117" s="46"/>
      <c r="AT117" s="13" t="s">
        <v>8204</v>
      </c>
      <c r="AU117" s="13" t="s">
        <v>66</v>
      </c>
    </row>
    <row r="118" spans="2:65" s="1" customFormat="1" ht="16.5" customHeight="1">
      <c r="B118" s="104"/>
      <c r="C118" s="105" t="s">
        <v>158</v>
      </c>
      <c r="D118" s="105" t="s">
        <v>107</v>
      </c>
      <c r="E118" s="106" t="s">
        <v>8206</v>
      </c>
      <c r="F118" s="107" t="s">
        <v>8207</v>
      </c>
      <c r="G118" s="108" t="s">
        <v>135</v>
      </c>
      <c r="H118" s="109">
        <v>150</v>
      </c>
      <c r="I118" s="110">
        <v>4</v>
      </c>
      <c r="J118" s="110">
        <f>ROUND(I118*H118,2)</f>
        <v>600</v>
      </c>
      <c r="K118" s="107" t="s">
        <v>3</v>
      </c>
      <c r="L118" s="25"/>
      <c r="M118" s="111" t="s">
        <v>3</v>
      </c>
      <c r="N118" s="112" t="s">
        <v>37</v>
      </c>
      <c r="O118" s="113">
        <v>0</v>
      </c>
      <c r="P118" s="113">
        <f>O118*H118</f>
        <v>0</v>
      </c>
      <c r="Q118" s="113">
        <v>0</v>
      </c>
      <c r="R118" s="113">
        <f>Q118*H118</f>
        <v>0</v>
      </c>
      <c r="S118" s="113">
        <v>0</v>
      </c>
      <c r="T118" s="114">
        <f>S118*H118</f>
        <v>0</v>
      </c>
      <c r="AR118" s="115" t="s">
        <v>119</v>
      </c>
      <c r="AT118" s="115" t="s">
        <v>107</v>
      </c>
      <c r="AU118" s="115" t="s">
        <v>66</v>
      </c>
      <c r="AY118" s="13" t="s">
        <v>113</v>
      </c>
      <c r="BE118" s="116">
        <f>IF(N118="základní",J118,0)</f>
        <v>600</v>
      </c>
      <c r="BF118" s="116">
        <f>IF(N118="snížená",J118,0)</f>
        <v>0</v>
      </c>
      <c r="BG118" s="116">
        <f>IF(N118="zákl. přenesená",J118,0)</f>
        <v>0</v>
      </c>
      <c r="BH118" s="116">
        <f>IF(N118="sníž. přenesená",J118,0)</f>
        <v>0</v>
      </c>
      <c r="BI118" s="116">
        <f>IF(N118="nulová",J118,0)</f>
        <v>0</v>
      </c>
      <c r="BJ118" s="13" t="s">
        <v>74</v>
      </c>
      <c r="BK118" s="116">
        <f>ROUND(I118*H118,2)</f>
        <v>600</v>
      </c>
      <c r="BL118" s="13" t="s">
        <v>119</v>
      </c>
      <c r="BM118" s="115" t="s">
        <v>190</v>
      </c>
    </row>
    <row r="119" spans="2:65" s="1" customFormat="1">
      <c r="B119" s="25"/>
      <c r="D119" s="117" t="s">
        <v>114</v>
      </c>
      <c r="F119" s="118" t="s">
        <v>8207</v>
      </c>
      <c r="L119" s="25"/>
      <c r="M119" s="119"/>
      <c r="T119" s="46"/>
      <c r="AT119" s="13" t="s">
        <v>114</v>
      </c>
      <c r="AU119" s="13" t="s">
        <v>66</v>
      </c>
    </row>
    <row r="120" spans="2:65" s="1" customFormat="1" ht="16.5" customHeight="1">
      <c r="B120" s="104"/>
      <c r="C120" s="105" t="s">
        <v>8</v>
      </c>
      <c r="D120" s="105" t="s">
        <v>107</v>
      </c>
      <c r="E120" s="106" t="s">
        <v>8208</v>
      </c>
      <c r="F120" s="107" t="s">
        <v>8209</v>
      </c>
      <c r="G120" s="108" t="s">
        <v>135</v>
      </c>
      <c r="H120" s="109">
        <v>150</v>
      </c>
      <c r="I120" s="110">
        <v>5</v>
      </c>
      <c r="J120" s="110">
        <f>ROUND(I120*H120,2)</f>
        <v>750</v>
      </c>
      <c r="K120" s="107" t="s">
        <v>3</v>
      </c>
      <c r="L120" s="25"/>
      <c r="M120" s="111" t="s">
        <v>3</v>
      </c>
      <c r="N120" s="112" t="s">
        <v>37</v>
      </c>
      <c r="O120" s="113">
        <v>0</v>
      </c>
      <c r="P120" s="113">
        <f>O120*H120</f>
        <v>0</v>
      </c>
      <c r="Q120" s="113">
        <v>0</v>
      </c>
      <c r="R120" s="113">
        <f>Q120*H120</f>
        <v>0</v>
      </c>
      <c r="S120" s="113">
        <v>0</v>
      </c>
      <c r="T120" s="114">
        <f>S120*H120</f>
        <v>0</v>
      </c>
      <c r="AR120" s="115" t="s">
        <v>119</v>
      </c>
      <c r="AT120" s="115" t="s">
        <v>107</v>
      </c>
      <c r="AU120" s="115" t="s">
        <v>66</v>
      </c>
      <c r="AY120" s="13" t="s">
        <v>113</v>
      </c>
      <c r="BE120" s="116">
        <f>IF(N120="základní",J120,0)</f>
        <v>750</v>
      </c>
      <c r="BF120" s="116">
        <f>IF(N120="snížená",J120,0)</f>
        <v>0</v>
      </c>
      <c r="BG120" s="116">
        <f>IF(N120="zákl. přenesená",J120,0)</f>
        <v>0</v>
      </c>
      <c r="BH120" s="116">
        <f>IF(N120="sníž. přenesená",J120,0)</f>
        <v>0</v>
      </c>
      <c r="BI120" s="116">
        <f>IF(N120="nulová",J120,0)</f>
        <v>0</v>
      </c>
      <c r="BJ120" s="13" t="s">
        <v>74</v>
      </c>
      <c r="BK120" s="116">
        <f>ROUND(I120*H120,2)</f>
        <v>750</v>
      </c>
      <c r="BL120" s="13" t="s">
        <v>119</v>
      </c>
      <c r="BM120" s="115" t="s">
        <v>194</v>
      </c>
    </row>
    <row r="121" spans="2:65" s="1" customFormat="1">
      <c r="B121" s="25"/>
      <c r="D121" s="117" t="s">
        <v>114</v>
      </c>
      <c r="F121" s="118" t="s">
        <v>8209</v>
      </c>
      <c r="L121" s="25"/>
      <c r="M121" s="119"/>
      <c r="T121" s="46"/>
      <c r="AT121" s="13" t="s">
        <v>114</v>
      </c>
      <c r="AU121" s="13" t="s">
        <v>66</v>
      </c>
    </row>
    <row r="122" spans="2:65" s="1" customFormat="1" ht="16.5" customHeight="1">
      <c r="B122" s="104"/>
      <c r="C122" s="105" t="s">
        <v>163</v>
      </c>
      <c r="D122" s="105" t="s">
        <v>107</v>
      </c>
      <c r="E122" s="106" t="s">
        <v>8210</v>
      </c>
      <c r="F122" s="107" t="s">
        <v>8211</v>
      </c>
      <c r="G122" s="108" t="s">
        <v>135</v>
      </c>
      <c r="H122" s="109">
        <v>100</v>
      </c>
      <c r="I122" s="110">
        <v>34</v>
      </c>
      <c r="J122" s="110">
        <f>ROUND(I122*H122,2)</f>
        <v>3400</v>
      </c>
      <c r="K122" s="107" t="s">
        <v>3</v>
      </c>
      <c r="L122" s="25"/>
      <c r="M122" s="111" t="s">
        <v>3</v>
      </c>
      <c r="N122" s="112" t="s">
        <v>37</v>
      </c>
      <c r="O122" s="113">
        <v>0</v>
      </c>
      <c r="P122" s="113">
        <f>O122*H122</f>
        <v>0</v>
      </c>
      <c r="Q122" s="113">
        <v>0</v>
      </c>
      <c r="R122" s="113">
        <f>Q122*H122</f>
        <v>0</v>
      </c>
      <c r="S122" s="113">
        <v>0</v>
      </c>
      <c r="T122" s="114">
        <f>S122*H122</f>
        <v>0</v>
      </c>
      <c r="AR122" s="115" t="s">
        <v>119</v>
      </c>
      <c r="AT122" s="115" t="s">
        <v>107</v>
      </c>
      <c r="AU122" s="115" t="s">
        <v>66</v>
      </c>
      <c r="AY122" s="13" t="s">
        <v>113</v>
      </c>
      <c r="BE122" s="116">
        <f>IF(N122="základní",J122,0)</f>
        <v>3400</v>
      </c>
      <c r="BF122" s="116">
        <f>IF(N122="snížená",J122,0)</f>
        <v>0</v>
      </c>
      <c r="BG122" s="116">
        <f>IF(N122="zákl. přenesená",J122,0)</f>
        <v>0</v>
      </c>
      <c r="BH122" s="116">
        <f>IF(N122="sníž. přenesená",J122,0)</f>
        <v>0</v>
      </c>
      <c r="BI122" s="116">
        <f>IF(N122="nulová",J122,0)</f>
        <v>0</v>
      </c>
      <c r="BJ122" s="13" t="s">
        <v>74</v>
      </c>
      <c r="BK122" s="116">
        <f>ROUND(I122*H122,2)</f>
        <v>3400</v>
      </c>
      <c r="BL122" s="13" t="s">
        <v>119</v>
      </c>
      <c r="BM122" s="115" t="s">
        <v>199</v>
      </c>
    </row>
    <row r="123" spans="2:65" s="1" customFormat="1">
      <c r="B123" s="25"/>
      <c r="D123" s="117" t="s">
        <v>114</v>
      </c>
      <c r="F123" s="118" t="s">
        <v>8211</v>
      </c>
      <c r="L123" s="25"/>
      <c r="M123" s="119"/>
      <c r="T123" s="46"/>
      <c r="AT123" s="13" t="s">
        <v>114</v>
      </c>
      <c r="AU123" s="13" t="s">
        <v>66</v>
      </c>
    </row>
    <row r="124" spans="2:65" s="1" customFormat="1" ht="16.5" customHeight="1">
      <c r="B124" s="104"/>
      <c r="C124" s="120" t="s">
        <v>213</v>
      </c>
      <c r="D124" s="120" t="s">
        <v>5109</v>
      </c>
      <c r="E124" s="121" t="s">
        <v>8212</v>
      </c>
      <c r="F124" s="122" t="s">
        <v>8213</v>
      </c>
      <c r="G124" s="123" t="s">
        <v>124</v>
      </c>
      <c r="H124" s="124">
        <v>10</v>
      </c>
      <c r="I124" s="125">
        <v>125</v>
      </c>
      <c r="J124" s="125">
        <f>ROUND(I124*H124,2)</f>
        <v>1250</v>
      </c>
      <c r="K124" s="122" t="s">
        <v>111</v>
      </c>
      <c r="L124" s="126"/>
      <c r="M124" s="127" t="s">
        <v>3</v>
      </c>
      <c r="N124" s="128" t="s">
        <v>37</v>
      </c>
      <c r="O124" s="113">
        <v>0</v>
      </c>
      <c r="P124" s="113">
        <f>O124*H124</f>
        <v>0</v>
      </c>
      <c r="Q124" s="113">
        <v>0.01</v>
      </c>
      <c r="R124" s="113">
        <f>Q124*H124</f>
        <v>0.1</v>
      </c>
      <c r="S124" s="113">
        <v>0</v>
      </c>
      <c r="T124" s="114">
        <f>S124*H124</f>
        <v>0</v>
      </c>
      <c r="AR124" s="115" t="s">
        <v>130</v>
      </c>
      <c r="AT124" s="115" t="s">
        <v>5109</v>
      </c>
      <c r="AU124" s="115" t="s">
        <v>66</v>
      </c>
      <c r="AY124" s="13" t="s">
        <v>113</v>
      </c>
      <c r="BE124" s="116">
        <f>IF(N124="základní",J124,0)</f>
        <v>1250</v>
      </c>
      <c r="BF124" s="116">
        <f>IF(N124="snížená",J124,0)</f>
        <v>0</v>
      </c>
      <c r="BG124" s="116">
        <f>IF(N124="zákl. přenesená",J124,0)</f>
        <v>0</v>
      </c>
      <c r="BH124" s="116">
        <f>IF(N124="sníž. přenesená",J124,0)</f>
        <v>0</v>
      </c>
      <c r="BI124" s="116">
        <f>IF(N124="nulová",J124,0)</f>
        <v>0</v>
      </c>
      <c r="BJ124" s="13" t="s">
        <v>74</v>
      </c>
      <c r="BK124" s="116">
        <f>ROUND(I124*H124,2)</f>
        <v>1250</v>
      </c>
      <c r="BL124" s="13" t="s">
        <v>119</v>
      </c>
      <c r="BM124" s="115" t="s">
        <v>203</v>
      </c>
    </row>
    <row r="125" spans="2:65" s="1" customFormat="1">
      <c r="B125" s="25"/>
      <c r="D125" s="117" t="s">
        <v>114</v>
      </c>
      <c r="F125" s="118" t="s">
        <v>8213</v>
      </c>
      <c r="L125" s="25"/>
      <c r="M125" s="119"/>
      <c r="T125" s="46"/>
      <c r="AT125" s="13" t="s">
        <v>114</v>
      </c>
      <c r="AU125" s="13" t="s">
        <v>66</v>
      </c>
    </row>
    <row r="126" spans="2:65" s="1" customFormat="1" ht="16.5" customHeight="1">
      <c r="B126" s="104"/>
      <c r="C126" s="120" t="s">
        <v>167</v>
      </c>
      <c r="D126" s="120" t="s">
        <v>5109</v>
      </c>
      <c r="E126" s="121" t="s">
        <v>8214</v>
      </c>
      <c r="F126" s="122" t="s">
        <v>8215</v>
      </c>
      <c r="G126" s="123" t="s">
        <v>110</v>
      </c>
      <c r="H126" s="124">
        <v>1</v>
      </c>
      <c r="I126" s="125">
        <v>8330</v>
      </c>
      <c r="J126" s="125">
        <f>ROUND(I126*H126,2)</f>
        <v>8330</v>
      </c>
      <c r="K126" s="122" t="s">
        <v>111</v>
      </c>
      <c r="L126" s="126"/>
      <c r="M126" s="127" t="s">
        <v>3</v>
      </c>
      <c r="N126" s="128" t="s">
        <v>37</v>
      </c>
      <c r="O126" s="113">
        <v>0</v>
      </c>
      <c r="P126" s="113">
        <f>O126*H126</f>
        <v>0</v>
      </c>
      <c r="Q126" s="113">
        <v>7.4999999999999997E-2</v>
      </c>
      <c r="R126" s="113">
        <f>Q126*H126</f>
        <v>7.4999999999999997E-2</v>
      </c>
      <c r="S126" s="113">
        <v>0</v>
      </c>
      <c r="T126" s="114">
        <f>S126*H126</f>
        <v>0</v>
      </c>
      <c r="AR126" s="115" t="s">
        <v>130</v>
      </c>
      <c r="AT126" s="115" t="s">
        <v>5109</v>
      </c>
      <c r="AU126" s="115" t="s">
        <v>66</v>
      </c>
      <c r="AY126" s="13" t="s">
        <v>113</v>
      </c>
      <c r="BE126" s="116">
        <f>IF(N126="základní",J126,0)</f>
        <v>8330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3" t="s">
        <v>74</v>
      </c>
      <c r="BK126" s="116">
        <f>ROUND(I126*H126,2)</f>
        <v>8330</v>
      </c>
      <c r="BL126" s="13" t="s">
        <v>119</v>
      </c>
      <c r="BM126" s="115" t="s">
        <v>207</v>
      </c>
    </row>
    <row r="127" spans="2:65" s="1" customFormat="1">
      <c r="B127" s="25"/>
      <c r="D127" s="117" t="s">
        <v>114</v>
      </c>
      <c r="F127" s="118" t="s">
        <v>8215</v>
      </c>
      <c r="L127" s="25"/>
      <c r="M127" s="119"/>
      <c r="T127" s="46"/>
      <c r="AT127" s="13" t="s">
        <v>114</v>
      </c>
      <c r="AU127" s="13" t="s">
        <v>66</v>
      </c>
    </row>
    <row r="128" spans="2:65" s="1" customFormat="1" ht="16.5" customHeight="1">
      <c r="B128" s="104"/>
      <c r="C128" s="120" t="s">
        <v>222</v>
      </c>
      <c r="D128" s="120" t="s">
        <v>5109</v>
      </c>
      <c r="E128" s="121" t="s">
        <v>8216</v>
      </c>
      <c r="F128" s="122" t="s">
        <v>8217</v>
      </c>
      <c r="G128" s="123" t="s">
        <v>110</v>
      </c>
      <c r="H128" s="124">
        <v>1</v>
      </c>
      <c r="I128" s="125">
        <v>10300</v>
      </c>
      <c r="J128" s="125">
        <f>ROUND(I128*H128,2)</f>
        <v>10300</v>
      </c>
      <c r="K128" s="122" t="s">
        <v>111</v>
      </c>
      <c r="L128" s="126"/>
      <c r="M128" s="127" t="s">
        <v>3</v>
      </c>
      <c r="N128" s="128" t="s">
        <v>37</v>
      </c>
      <c r="O128" s="113">
        <v>0</v>
      </c>
      <c r="P128" s="113">
        <f>O128*H128</f>
        <v>0</v>
      </c>
      <c r="Q128" s="113">
        <v>4.4999999999999998E-2</v>
      </c>
      <c r="R128" s="113">
        <f>Q128*H128</f>
        <v>4.4999999999999998E-2</v>
      </c>
      <c r="S128" s="113">
        <v>0</v>
      </c>
      <c r="T128" s="114">
        <f>S128*H128</f>
        <v>0</v>
      </c>
      <c r="AR128" s="115" t="s">
        <v>130</v>
      </c>
      <c r="AT128" s="115" t="s">
        <v>5109</v>
      </c>
      <c r="AU128" s="115" t="s">
        <v>66</v>
      </c>
      <c r="AY128" s="13" t="s">
        <v>113</v>
      </c>
      <c r="BE128" s="116">
        <f>IF(N128="základní",J128,0)</f>
        <v>10300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3" t="s">
        <v>74</v>
      </c>
      <c r="BK128" s="116">
        <f>ROUND(I128*H128,2)</f>
        <v>10300</v>
      </c>
      <c r="BL128" s="13" t="s">
        <v>119</v>
      </c>
      <c r="BM128" s="115" t="s">
        <v>211</v>
      </c>
    </row>
    <row r="129" spans="2:65" s="1" customFormat="1">
      <c r="B129" s="25"/>
      <c r="D129" s="117" t="s">
        <v>114</v>
      </c>
      <c r="F129" s="118" t="s">
        <v>8217</v>
      </c>
      <c r="L129" s="25"/>
      <c r="M129" s="119"/>
      <c r="T129" s="46"/>
      <c r="AT129" s="13" t="s">
        <v>114</v>
      </c>
      <c r="AU129" s="13" t="s">
        <v>66</v>
      </c>
    </row>
    <row r="130" spans="2:65" s="1" customFormat="1" ht="16.5" customHeight="1">
      <c r="B130" s="104"/>
      <c r="C130" s="120" t="s">
        <v>172</v>
      </c>
      <c r="D130" s="120" t="s">
        <v>5109</v>
      </c>
      <c r="E130" s="121" t="s">
        <v>8218</v>
      </c>
      <c r="F130" s="122" t="s">
        <v>8219</v>
      </c>
      <c r="G130" s="123" t="s">
        <v>6240</v>
      </c>
      <c r="H130" s="124">
        <v>10</v>
      </c>
      <c r="I130" s="125">
        <v>390</v>
      </c>
      <c r="J130" s="125">
        <f>ROUND(I130*H130,2)</f>
        <v>3900</v>
      </c>
      <c r="K130" s="122" t="s">
        <v>111</v>
      </c>
      <c r="L130" s="126"/>
      <c r="M130" s="127" t="s">
        <v>3</v>
      </c>
      <c r="N130" s="128" t="s">
        <v>37</v>
      </c>
      <c r="O130" s="113">
        <v>0</v>
      </c>
      <c r="P130" s="113">
        <f>O130*H130</f>
        <v>0</v>
      </c>
      <c r="Q130" s="113">
        <v>1</v>
      </c>
      <c r="R130" s="113">
        <f>Q130*H130</f>
        <v>10</v>
      </c>
      <c r="S130" s="113">
        <v>0</v>
      </c>
      <c r="T130" s="114">
        <f>S130*H130</f>
        <v>0</v>
      </c>
      <c r="AR130" s="115" t="s">
        <v>130</v>
      </c>
      <c r="AT130" s="115" t="s">
        <v>5109</v>
      </c>
      <c r="AU130" s="115" t="s">
        <v>66</v>
      </c>
      <c r="AY130" s="13" t="s">
        <v>113</v>
      </c>
      <c r="BE130" s="116">
        <f>IF(N130="základní",J130,0)</f>
        <v>3900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3" t="s">
        <v>74</v>
      </c>
      <c r="BK130" s="116">
        <f>ROUND(I130*H130,2)</f>
        <v>3900</v>
      </c>
      <c r="BL130" s="13" t="s">
        <v>119</v>
      </c>
      <c r="BM130" s="115" t="s">
        <v>216</v>
      </c>
    </row>
    <row r="131" spans="2:65" s="1" customFormat="1">
      <c r="B131" s="25"/>
      <c r="D131" s="117" t="s">
        <v>114</v>
      </c>
      <c r="F131" s="118" t="s">
        <v>8219</v>
      </c>
      <c r="L131" s="25"/>
      <c r="M131" s="119"/>
      <c r="T131" s="46"/>
      <c r="AT131" s="13" t="s">
        <v>114</v>
      </c>
      <c r="AU131" s="13" t="s">
        <v>66</v>
      </c>
    </row>
    <row r="132" spans="2:65" s="1" customFormat="1" ht="16.5" customHeight="1">
      <c r="B132" s="104"/>
      <c r="C132" s="105" t="s">
        <v>231</v>
      </c>
      <c r="D132" s="105" t="s">
        <v>107</v>
      </c>
      <c r="E132" s="106" t="s">
        <v>8220</v>
      </c>
      <c r="F132" s="107" t="s">
        <v>8221</v>
      </c>
      <c r="G132" s="108" t="s">
        <v>129</v>
      </c>
      <c r="H132" s="109">
        <v>500</v>
      </c>
      <c r="I132" s="110">
        <v>469</v>
      </c>
      <c r="J132" s="110">
        <f>ROUND(I132*H132,2)</f>
        <v>234500</v>
      </c>
      <c r="K132" s="107" t="s">
        <v>3</v>
      </c>
      <c r="L132" s="25"/>
      <c r="M132" s="111" t="s">
        <v>3</v>
      </c>
      <c r="N132" s="112" t="s">
        <v>37</v>
      </c>
      <c r="O132" s="113">
        <v>0</v>
      </c>
      <c r="P132" s="113">
        <f>O132*H132</f>
        <v>0</v>
      </c>
      <c r="Q132" s="113">
        <v>0</v>
      </c>
      <c r="R132" s="113">
        <f>Q132*H132</f>
        <v>0</v>
      </c>
      <c r="S132" s="113">
        <v>0</v>
      </c>
      <c r="T132" s="114">
        <f>S132*H132</f>
        <v>0</v>
      </c>
      <c r="AR132" s="115" t="s">
        <v>119</v>
      </c>
      <c r="AT132" s="115" t="s">
        <v>107</v>
      </c>
      <c r="AU132" s="115" t="s">
        <v>66</v>
      </c>
      <c r="AY132" s="13" t="s">
        <v>113</v>
      </c>
      <c r="BE132" s="116">
        <f>IF(N132="základní",J132,0)</f>
        <v>234500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3" t="s">
        <v>74</v>
      </c>
      <c r="BK132" s="116">
        <f>ROUND(I132*H132,2)</f>
        <v>234500</v>
      </c>
      <c r="BL132" s="13" t="s">
        <v>119</v>
      </c>
      <c r="BM132" s="115" t="s">
        <v>8222</v>
      </c>
    </row>
    <row r="133" spans="2:65" s="1" customFormat="1">
      <c r="B133" s="25"/>
      <c r="D133" s="117" t="s">
        <v>114</v>
      </c>
      <c r="F133" s="118" t="s">
        <v>8221</v>
      </c>
      <c r="L133" s="25"/>
      <c r="M133" s="138"/>
      <c r="N133" s="139"/>
      <c r="O133" s="139"/>
      <c r="P133" s="139"/>
      <c r="Q133" s="139"/>
      <c r="R133" s="139"/>
      <c r="S133" s="139"/>
      <c r="T133" s="140"/>
      <c r="AT133" s="13" t="s">
        <v>114</v>
      </c>
      <c r="AU133" s="13" t="s">
        <v>66</v>
      </c>
    </row>
    <row r="134" spans="2:65" s="1" customFormat="1" ht="6.95" customHeight="1"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25"/>
    </row>
    <row r="135" spans="2:65" ht="12.75"/>
  </sheetData>
  <autoFilter ref="C77:K133" xr:uid="{00000000-0009-0000-0000-000003000000}"/>
  <mergeCells count="8">
    <mergeCell ref="E49:H49"/>
    <mergeCell ref="E68:H68"/>
    <mergeCell ref="E70:H70"/>
    <mergeCell ref="E6:H6"/>
    <mergeCell ref="E8:H8"/>
    <mergeCell ref="E17:H17"/>
    <mergeCell ref="E26:H26"/>
    <mergeCell ref="E47:H4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6"/>
  <sheetViews>
    <sheetView showGridLines="0" workbookViewId="0">
      <selection activeCell="F83" sqref="F8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hidden="1" customWidth="1"/>
    <col min="10" max="10" width="22.33203125" hidden="1" customWidth="1"/>
    <col min="11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6.95" hidden="1" customHeight="1">
      <c r="B2" s="14"/>
      <c r="C2" s="15"/>
      <c r="D2" s="15"/>
      <c r="E2" s="15"/>
      <c r="F2" s="15"/>
      <c r="G2" s="15"/>
      <c r="H2" s="15"/>
      <c r="I2" s="15"/>
      <c r="J2" s="15"/>
      <c r="K2" s="15"/>
      <c r="L2" s="16"/>
      <c r="AT2" s="13" t="s">
        <v>76</v>
      </c>
    </row>
    <row r="3" spans="2:46" ht="24.95" hidden="1" customHeight="1">
      <c r="B3" s="16"/>
      <c r="D3" s="17" t="s">
        <v>86</v>
      </c>
      <c r="L3" s="16"/>
      <c r="M3" s="78" t="s">
        <v>11</v>
      </c>
      <c r="AT3" s="13" t="s">
        <v>4</v>
      </c>
    </row>
    <row r="4" spans="2:46" ht="6.95" hidden="1" customHeight="1">
      <c r="B4" s="16"/>
      <c r="L4" s="16"/>
    </row>
    <row r="5" spans="2:46" ht="12" hidden="1" customHeight="1">
      <c r="B5" s="16"/>
      <c r="D5" s="22" t="s">
        <v>15</v>
      </c>
      <c r="L5" s="16"/>
    </row>
    <row r="6" spans="2:46" ht="16.5" hidden="1" customHeight="1">
      <c r="B6" s="16"/>
      <c r="E6" s="262" t="str">
        <f>'Rekapitulace stavby'!K6</f>
        <v xml:space="preserve"> Údržba, opravy a odstraňování závad u ST LBC 2026 – 2027</v>
      </c>
      <c r="F6" s="263"/>
      <c r="G6" s="263"/>
      <c r="H6" s="263"/>
      <c r="L6" s="16"/>
    </row>
    <row r="7" spans="2:46" s="1" customFormat="1" ht="12" hidden="1" customHeight="1">
      <c r="B7" s="25"/>
      <c r="D7" s="22" t="s">
        <v>87</v>
      </c>
      <c r="L7" s="25"/>
    </row>
    <row r="8" spans="2:46" s="1" customFormat="1" ht="16.5" hidden="1" customHeight="1">
      <c r="B8" s="25"/>
      <c r="E8" s="229" t="s">
        <v>8223</v>
      </c>
      <c r="F8" s="264"/>
      <c r="G8" s="264"/>
      <c r="H8" s="264"/>
      <c r="L8" s="25"/>
    </row>
    <row r="9" spans="2:46" s="1" customFormat="1" hidden="1">
      <c r="B9" s="25"/>
      <c r="L9" s="25"/>
    </row>
    <row r="10" spans="2:46" s="1" customFormat="1" ht="12" hidden="1" customHeight="1">
      <c r="B10" s="25"/>
      <c r="D10" s="22" t="s">
        <v>17</v>
      </c>
      <c r="F10" s="20" t="s">
        <v>3</v>
      </c>
      <c r="I10" s="22" t="s">
        <v>18</v>
      </c>
      <c r="J10" s="20" t="s">
        <v>3</v>
      </c>
      <c r="L10" s="25"/>
    </row>
    <row r="11" spans="2:46" s="1" customFormat="1" ht="12" hidden="1" customHeight="1">
      <c r="B11" s="25"/>
      <c r="D11" s="22" t="s">
        <v>19</v>
      </c>
      <c r="F11" s="20" t="s">
        <v>20</v>
      </c>
      <c r="I11" s="22" t="s">
        <v>21</v>
      </c>
      <c r="J11" s="42" t="str">
        <f>'Rekapitulace stavby'!AN8</f>
        <v>19. 8. 2025</v>
      </c>
      <c r="L11" s="25"/>
    </row>
    <row r="12" spans="2:46" s="1" customFormat="1" ht="10.9" hidden="1" customHeight="1">
      <c r="B12" s="25"/>
      <c r="L12" s="25"/>
    </row>
    <row r="13" spans="2:46" s="1" customFormat="1" ht="12" hidden="1" customHeight="1">
      <c r="B13" s="25"/>
      <c r="D13" s="22" t="s">
        <v>23</v>
      </c>
      <c r="I13" s="22" t="s">
        <v>24</v>
      </c>
      <c r="J13" s="20" t="str">
        <f>IF('Rekapitulace stavby'!AN10="","",'Rekapitulace stavby'!AN10)</f>
        <v/>
      </c>
      <c r="L13" s="25"/>
    </row>
    <row r="14" spans="2:46" s="1" customFormat="1" ht="18" hidden="1" customHeight="1">
      <c r="B14" s="25"/>
      <c r="E14" s="20" t="str">
        <f>IF('Rekapitulace stavby'!E11="","",'Rekapitulace stavby'!E11)</f>
        <v xml:space="preserve"> </v>
      </c>
      <c r="I14" s="22" t="s">
        <v>25</v>
      </c>
      <c r="J14" s="20" t="str">
        <f>IF('Rekapitulace stavby'!AN11="","",'Rekapitulace stavby'!AN11)</f>
        <v/>
      </c>
      <c r="L14" s="25"/>
    </row>
    <row r="15" spans="2:46" s="1" customFormat="1" ht="6.95" hidden="1" customHeight="1">
      <c r="B15" s="25"/>
      <c r="L15" s="25"/>
    </row>
    <row r="16" spans="2:46" s="1" customFormat="1" ht="12" hidden="1" customHeight="1">
      <c r="B16" s="25"/>
      <c r="D16" s="22" t="s">
        <v>26</v>
      </c>
      <c r="I16" s="22" t="s">
        <v>24</v>
      </c>
      <c r="J16" s="20" t="str">
        <f>'Rekapitulace stavby'!AN13</f>
        <v/>
      </c>
      <c r="L16" s="25"/>
    </row>
    <row r="17" spans="2:12" s="1" customFormat="1" ht="18" hidden="1" customHeight="1">
      <c r="B17" s="25"/>
      <c r="E17" s="247" t="str">
        <f>'Rekapitulace stavby'!E14</f>
        <v xml:space="preserve"> </v>
      </c>
      <c r="F17" s="247"/>
      <c r="G17" s="247"/>
      <c r="H17" s="247"/>
      <c r="I17" s="22" t="s">
        <v>25</v>
      </c>
      <c r="J17" s="20" t="str">
        <f>'Rekapitulace stavby'!AN14</f>
        <v/>
      </c>
      <c r="L17" s="25"/>
    </row>
    <row r="18" spans="2:12" s="1" customFormat="1" ht="6.95" hidden="1" customHeight="1">
      <c r="B18" s="25"/>
      <c r="L18" s="25"/>
    </row>
    <row r="19" spans="2:12" s="1" customFormat="1" ht="12" hidden="1" customHeight="1">
      <c r="B19" s="25"/>
      <c r="D19" s="22" t="s">
        <v>27</v>
      </c>
      <c r="I19" s="22" t="s">
        <v>24</v>
      </c>
      <c r="J19" s="20" t="str">
        <f>IF('Rekapitulace stavby'!AN16="","",'Rekapitulace stavby'!AN16)</f>
        <v/>
      </c>
      <c r="L19" s="25"/>
    </row>
    <row r="20" spans="2:12" s="1" customFormat="1" ht="18" hidden="1" customHeight="1">
      <c r="B20" s="25"/>
      <c r="E20" s="20" t="str">
        <f>IF('Rekapitulace stavby'!E17="","",'Rekapitulace stavby'!E17)</f>
        <v xml:space="preserve"> </v>
      </c>
      <c r="I20" s="22" t="s">
        <v>25</v>
      </c>
      <c r="J20" s="20" t="str">
        <f>IF('Rekapitulace stavby'!AN17="","",'Rekapitulace stavby'!AN17)</f>
        <v/>
      </c>
      <c r="L20" s="25"/>
    </row>
    <row r="21" spans="2:12" s="1" customFormat="1" ht="6.95" hidden="1" customHeight="1">
      <c r="B21" s="25"/>
      <c r="L21" s="25"/>
    </row>
    <row r="22" spans="2:12" s="1" customFormat="1" ht="12" hidden="1" customHeight="1">
      <c r="B22" s="25"/>
      <c r="D22" s="22" t="s">
        <v>29</v>
      </c>
      <c r="I22" s="22" t="s">
        <v>24</v>
      </c>
      <c r="J22" s="20" t="str">
        <f>IF('Rekapitulace stavby'!AN19="","",'Rekapitulace stavby'!AN19)</f>
        <v/>
      </c>
      <c r="L22" s="25"/>
    </row>
    <row r="23" spans="2:12" s="1" customFormat="1" ht="18" hidden="1" customHeight="1">
      <c r="B23" s="25"/>
      <c r="E23" s="20" t="str">
        <f>IF('Rekapitulace stavby'!E20="","",'Rekapitulace stavby'!E20)</f>
        <v xml:space="preserve"> </v>
      </c>
      <c r="I23" s="22" t="s">
        <v>25</v>
      </c>
      <c r="J23" s="20" t="str">
        <f>IF('Rekapitulace stavby'!AN20="","",'Rekapitulace stavby'!AN20)</f>
        <v/>
      </c>
      <c r="L23" s="25"/>
    </row>
    <row r="24" spans="2:12" s="1" customFormat="1" ht="6.95" hidden="1" customHeight="1">
      <c r="B24" s="25"/>
      <c r="L24" s="25"/>
    </row>
    <row r="25" spans="2:12" s="1" customFormat="1" ht="12" hidden="1" customHeight="1">
      <c r="B25" s="25"/>
      <c r="D25" s="22" t="s">
        <v>30</v>
      </c>
      <c r="L25" s="25"/>
    </row>
    <row r="26" spans="2:12" s="7" customFormat="1" ht="16.5" hidden="1" customHeight="1">
      <c r="B26" s="79"/>
      <c r="E26" s="250" t="s">
        <v>3</v>
      </c>
      <c r="F26" s="250"/>
      <c r="G26" s="250"/>
      <c r="H26" s="250"/>
      <c r="L26" s="79"/>
    </row>
    <row r="27" spans="2:12" s="1" customFormat="1" ht="6.95" hidden="1" customHeight="1">
      <c r="B27" s="25"/>
      <c r="L27" s="25"/>
    </row>
    <row r="28" spans="2:12" s="1" customFormat="1" ht="6.95" hidden="1" customHeight="1">
      <c r="B28" s="25"/>
      <c r="D28" s="43"/>
      <c r="E28" s="43"/>
      <c r="F28" s="43"/>
      <c r="G28" s="43"/>
      <c r="H28" s="43"/>
      <c r="I28" s="43"/>
      <c r="J28" s="43"/>
      <c r="K28" s="43"/>
      <c r="L28" s="25"/>
    </row>
    <row r="29" spans="2:12" s="1" customFormat="1" ht="25.35" hidden="1" customHeight="1">
      <c r="B29" s="25"/>
      <c r="D29" s="80" t="s">
        <v>32</v>
      </c>
      <c r="J29" s="56">
        <f>ROUND(J79, 2)</f>
        <v>175575</v>
      </c>
      <c r="L29" s="25"/>
    </row>
    <row r="30" spans="2:12" s="1" customFormat="1" ht="6.95" hidden="1" customHeight="1">
      <c r="B30" s="25"/>
      <c r="D30" s="43"/>
      <c r="E30" s="43"/>
      <c r="F30" s="43"/>
      <c r="G30" s="43"/>
      <c r="H30" s="43"/>
      <c r="I30" s="43"/>
      <c r="J30" s="43"/>
      <c r="K30" s="43"/>
      <c r="L30" s="25"/>
    </row>
    <row r="31" spans="2:12" s="1" customFormat="1" ht="14.45" hidden="1" customHeight="1">
      <c r="B31" s="25"/>
      <c r="F31" s="28" t="s">
        <v>34</v>
      </c>
      <c r="I31" s="28" t="s">
        <v>33</v>
      </c>
      <c r="J31" s="28" t="s">
        <v>35</v>
      </c>
      <c r="L31" s="25"/>
    </row>
    <row r="32" spans="2:12" s="1" customFormat="1" ht="14.45" hidden="1" customHeight="1">
      <c r="B32" s="25"/>
      <c r="D32" s="45" t="s">
        <v>36</v>
      </c>
      <c r="E32" s="22" t="s">
        <v>37</v>
      </c>
      <c r="F32" s="81">
        <f>ROUND((SUM(BE79:BE94)),  2)</f>
        <v>175575</v>
      </c>
      <c r="I32" s="82">
        <v>0.21</v>
      </c>
      <c r="J32" s="81">
        <f>ROUND(((SUM(BE79:BE94))*I32),  2)</f>
        <v>36870.75</v>
      </c>
      <c r="L32" s="25"/>
    </row>
    <row r="33" spans="2:12" s="1" customFormat="1" ht="14.45" hidden="1" customHeight="1">
      <c r="B33" s="25"/>
      <c r="E33" s="22" t="s">
        <v>38</v>
      </c>
      <c r="F33" s="81">
        <f>ROUND((SUM(BF79:BF94)),  2)</f>
        <v>0</v>
      </c>
      <c r="I33" s="82">
        <v>0.12</v>
      </c>
      <c r="J33" s="81">
        <f>ROUND(((SUM(BF79:BF94))*I33),  2)</f>
        <v>0</v>
      </c>
      <c r="L33" s="25"/>
    </row>
    <row r="34" spans="2:12" s="1" customFormat="1" ht="14.45" hidden="1" customHeight="1">
      <c r="B34" s="25"/>
      <c r="E34" s="22" t="s">
        <v>39</v>
      </c>
      <c r="F34" s="81">
        <f>ROUND((SUM(BG79:BG94)),  2)</f>
        <v>0</v>
      </c>
      <c r="I34" s="82">
        <v>0.21</v>
      </c>
      <c r="J34" s="81">
        <f>0</f>
        <v>0</v>
      </c>
      <c r="L34" s="25"/>
    </row>
    <row r="35" spans="2:12" s="1" customFormat="1" ht="14.45" hidden="1" customHeight="1">
      <c r="B35" s="25"/>
      <c r="E35" s="22" t="s">
        <v>40</v>
      </c>
      <c r="F35" s="81">
        <f>ROUND((SUM(BH79:BH94)),  2)</f>
        <v>0</v>
      </c>
      <c r="I35" s="82">
        <v>0.12</v>
      </c>
      <c r="J35" s="81">
        <f>0</f>
        <v>0</v>
      </c>
      <c r="L35" s="25"/>
    </row>
    <row r="36" spans="2:12" s="1" customFormat="1" ht="14.45" hidden="1" customHeight="1">
      <c r="B36" s="25"/>
      <c r="E36" s="22" t="s">
        <v>41</v>
      </c>
      <c r="F36" s="81">
        <f>ROUND((SUM(BI79:BI94)),  2)</f>
        <v>0</v>
      </c>
      <c r="I36" s="82">
        <v>0</v>
      </c>
      <c r="J36" s="81">
        <f>0</f>
        <v>0</v>
      </c>
      <c r="L36" s="25"/>
    </row>
    <row r="37" spans="2:12" s="1" customFormat="1" ht="6.95" hidden="1" customHeight="1">
      <c r="B37" s="25"/>
      <c r="L37" s="25"/>
    </row>
    <row r="38" spans="2:12" s="1" customFormat="1" ht="25.35" hidden="1" customHeight="1">
      <c r="B38" s="25"/>
      <c r="C38" s="83"/>
      <c r="D38" s="84" t="s">
        <v>42</v>
      </c>
      <c r="E38" s="47"/>
      <c r="F38" s="47"/>
      <c r="G38" s="85" t="s">
        <v>43</v>
      </c>
      <c r="H38" s="86" t="s">
        <v>44</v>
      </c>
      <c r="I38" s="47"/>
      <c r="J38" s="87">
        <f>SUM(J29:J36)</f>
        <v>212445.75</v>
      </c>
      <c r="K38" s="88"/>
      <c r="L38" s="25"/>
    </row>
    <row r="39" spans="2:12" s="1" customFormat="1" ht="14.45" hidden="1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25"/>
    </row>
    <row r="40" spans="2:12" hidden="1"/>
    <row r="41" spans="2:12" hidden="1"/>
    <row r="42" spans="2:12" hidden="1"/>
    <row r="43" spans="2:12" s="1" customFormat="1" ht="6.95" hidden="1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25"/>
    </row>
    <row r="44" spans="2:12" s="1" customFormat="1" ht="24.95" hidden="1" customHeight="1">
      <c r="B44" s="25"/>
      <c r="C44" s="17" t="s">
        <v>89</v>
      </c>
      <c r="L44" s="25"/>
    </row>
    <row r="45" spans="2:12" s="1" customFormat="1" ht="6.95" hidden="1" customHeight="1">
      <c r="B45" s="25"/>
      <c r="L45" s="25"/>
    </row>
    <row r="46" spans="2:12" s="1" customFormat="1" ht="12" hidden="1" customHeight="1">
      <c r="B46" s="25"/>
      <c r="C46" s="22" t="s">
        <v>15</v>
      </c>
      <c r="L46" s="25"/>
    </row>
    <row r="47" spans="2:12" s="1" customFormat="1" ht="16.5" hidden="1" customHeight="1">
      <c r="B47" s="25"/>
      <c r="E47" s="262" t="str">
        <f>E6</f>
        <v xml:space="preserve"> Údržba, opravy a odstraňování závad u ST LBC 2026 – 2027</v>
      </c>
      <c r="F47" s="263"/>
      <c r="G47" s="263"/>
      <c r="H47" s="263"/>
      <c r="L47" s="25"/>
    </row>
    <row r="48" spans="2:12" s="1" customFormat="1" ht="12" hidden="1" customHeight="1">
      <c r="B48" s="25"/>
      <c r="C48" s="22" t="s">
        <v>87</v>
      </c>
      <c r="L48" s="25"/>
    </row>
    <row r="49" spans="2:47" s="1" customFormat="1" ht="16.5" hidden="1" customHeight="1">
      <c r="B49" s="25"/>
      <c r="E49" s="229" t="str">
        <f>E8</f>
        <v>VON - Vedlejší a ostatní ...</v>
      </c>
      <c r="F49" s="264"/>
      <c r="G49" s="264"/>
      <c r="H49" s="264"/>
      <c r="L49" s="25"/>
    </row>
    <row r="50" spans="2:47" s="1" customFormat="1" ht="6.95" hidden="1" customHeight="1">
      <c r="B50" s="25"/>
      <c r="L50" s="25"/>
    </row>
    <row r="51" spans="2:47" s="1" customFormat="1" ht="12" hidden="1" customHeight="1">
      <c r="B51" s="25"/>
      <c r="C51" s="22" t="s">
        <v>19</v>
      </c>
      <c r="F51" s="20" t="str">
        <f>F11</f>
        <v xml:space="preserve"> </v>
      </c>
      <c r="I51" s="22" t="s">
        <v>21</v>
      </c>
      <c r="J51" s="42" t="str">
        <f>IF(J11="","",J11)</f>
        <v>19. 8. 2025</v>
      </c>
      <c r="L51" s="25"/>
    </row>
    <row r="52" spans="2:47" s="1" customFormat="1" ht="6.95" hidden="1" customHeight="1">
      <c r="B52" s="25"/>
      <c r="L52" s="25"/>
    </row>
    <row r="53" spans="2:47" s="1" customFormat="1" ht="15.2" hidden="1" customHeight="1">
      <c r="B53" s="25"/>
      <c r="C53" s="22" t="s">
        <v>23</v>
      </c>
      <c r="F53" s="20" t="str">
        <f>E14</f>
        <v xml:space="preserve"> </v>
      </c>
      <c r="I53" s="22" t="s">
        <v>27</v>
      </c>
      <c r="J53" s="23" t="str">
        <f>E20</f>
        <v xml:space="preserve"> </v>
      </c>
      <c r="L53" s="25"/>
    </row>
    <row r="54" spans="2:47" s="1" customFormat="1" ht="15.2" hidden="1" customHeight="1">
      <c r="B54" s="25"/>
      <c r="C54" s="22" t="s">
        <v>26</v>
      </c>
      <c r="F54" s="20" t="str">
        <f>IF(E17="","",E17)</f>
        <v xml:space="preserve"> </v>
      </c>
      <c r="I54" s="22" t="s">
        <v>29</v>
      </c>
      <c r="J54" s="23" t="str">
        <f>E23</f>
        <v xml:space="preserve"> </v>
      </c>
      <c r="L54" s="25"/>
    </row>
    <row r="55" spans="2:47" s="1" customFormat="1" ht="10.35" hidden="1" customHeight="1">
      <c r="B55" s="25"/>
      <c r="L55" s="25"/>
    </row>
    <row r="56" spans="2:47" s="1" customFormat="1" ht="29.25" hidden="1" customHeight="1">
      <c r="B56" s="25"/>
      <c r="C56" s="89" t="s">
        <v>90</v>
      </c>
      <c r="D56" s="83"/>
      <c r="E56" s="83"/>
      <c r="F56" s="83"/>
      <c r="G56" s="83"/>
      <c r="H56" s="83"/>
      <c r="I56" s="83"/>
      <c r="J56" s="90" t="s">
        <v>91</v>
      </c>
      <c r="K56" s="83"/>
      <c r="L56" s="25"/>
    </row>
    <row r="57" spans="2:47" s="1" customFormat="1" ht="10.35" hidden="1" customHeight="1">
      <c r="B57" s="25"/>
      <c r="L57" s="25"/>
    </row>
    <row r="58" spans="2:47" s="1" customFormat="1" ht="22.9" hidden="1" customHeight="1">
      <c r="B58" s="25"/>
      <c r="C58" s="91" t="s">
        <v>64</v>
      </c>
      <c r="J58" s="56">
        <f>J79</f>
        <v>175575</v>
      </c>
      <c r="L58" s="25"/>
      <c r="AU58" s="13" t="s">
        <v>92</v>
      </c>
    </row>
    <row r="59" spans="2:47" s="8" customFormat="1" ht="24.95" hidden="1" customHeight="1">
      <c r="B59" s="92"/>
      <c r="D59" s="93" t="s">
        <v>8224</v>
      </c>
      <c r="E59" s="94"/>
      <c r="F59" s="94"/>
      <c r="G59" s="94"/>
      <c r="H59" s="94"/>
      <c r="I59" s="94"/>
      <c r="J59" s="95">
        <f>J80</f>
        <v>175575</v>
      </c>
      <c r="L59" s="92"/>
    </row>
    <row r="60" spans="2:47" s="1" customFormat="1" ht="21.75" hidden="1" customHeight="1">
      <c r="B60" s="25"/>
      <c r="L60" s="25"/>
    </row>
    <row r="61" spans="2:47" s="1" customFormat="1" ht="6.95" hidden="1" customHeight="1"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25"/>
    </row>
    <row r="65" spans="2:63" s="1" customFormat="1" ht="6.95" customHeight="1"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25"/>
    </row>
    <row r="66" spans="2:63" s="1" customFormat="1" ht="24.95" customHeight="1">
      <c r="B66" s="25"/>
      <c r="C66" s="17" t="s">
        <v>94</v>
      </c>
      <c r="L66" s="25"/>
    </row>
    <row r="67" spans="2:63" s="1" customFormat="1" ht="6.95" customHeight="1">
      <c r="B67" s="25"/>
      <c r="L67" s="25"/>
    </row>
    <row r="68" spans="2:63" s="1" customFormat="1" ht="12" customHeight="1">
      <c r="B68" s="25"/>
      <c r="C68" s="22" t="s">
        <v>15</v>
      </c>
      <c r="L68" s="25"/>
    </row>
    <row r="69" spans="2:63" s="1" customFormat="1" ht="16.5" customHeight="1">
      <c r="B69" s="25"/>
      <c r="E69" s="262" t="str">
        <f>E6</f>
        <v xml:space="preserve"> Údržba, opravy a odstraňování závad u ST LBC 2026 – 2027</v>
      </c>
      <c r="F69" s="263"/>
      <c r="G69" s="263"/>
      <c r="H69" s="263"/>
      <c r="L69" s="25"/>
    </row>
    <row r="70" spans="2:63" s="1" customFormat="1" ht="12" customHeight="1">
      <c r="B70" s="25"/>
      <c r="C70" s="22" t="s">
        <v>87</v>
      </c>
      <c r="L70" s="25"/>
    </row>
    <row r="71" spans="2:63" s="1" customFormat="1" ht="16.5" customHeight="1">
      <c r="B71" s="25"/>
      <c r="E71" s="229" t="str">
        <f>E8</f>
        <v>VON - Vedlejší a ostatní ...</v>
      </c>
      <c r="F71" s="264"/>
      <c r="G71" s="264"/>
      <c r="H71" s="264"/>
      <c r="L71" s="25"/>
    </row>
    <row r="72" spans="2:63" s="1" customFormat="1" ht="6.95" customHeight="1">
      <c r="B72" s="25"/>
      <c r="L72" s="25"/>
    </row>
    <row r="73" spans="2:63" s="1" customFormat="1" ht="12" customHeight="1">
      <c r="B73" s="25"/>
      <c r="C73" s="22" t="s">
        <v>19</v>
      </c>
      <c r="F73" s="20" t="str">
        <f>F11</f>
        <v xml:space="preserve"> </v>
      </c>
      <c r="I73" s="22" t="s">
        <v>21</v>
      </c>
      <c r="J73" s="42" t="str">
        <f>IF(J11="","",J11)</f>
        <v>19. 8. 2025</v>
      </c>
      <c r="L73" s="25"/>
    </row>
    <row r="74" spans="2:63" s="1" customFormat="1" ht="6.95" customHeight="1">
      <c r="B74" s="25"/>
      <c r="L74" s="25"/>
    </row>
    <row r="75" spans="2:63" s="1" customFormat="1" ht="15.2" customHeight="1">
      <c r="B75" s="25"/>
      <c r="C75" s="22" t="s">
        <v>23</v>
      </c>
      <c r="F75" s="20" t="str">
        <f>E14</f>
        <v xml:space="preserve"> </v>
      </c>
      <c r="I75" s="22" t="s">
        <v>27</v>
      </c>
      <c r="J75" s="23" t="str">
        <f>E20</f>
        <v xml:space="preserve"> </v>
      </c>
      <c r="L75" s="25"/>
    </row>
    <row r="76" spans="2:63" s="1" customFormat="1" ht="15.2" customHeight="1">
      <c r="B76" s="25"/>
      <c r="C76" s="22" t="s">
        <v>26</v>
      </c>
      <c r="F76" s="20" t="str">
        <f>IF(E17="","",E17)</f>
        <v xml:space="preserve"> </v>
      </c>
      <c r="I76" s="22" t="s">
        <v>29</v>
      </c>
      <c r="J76" s="23" t="str">
        <f>E23</f>
        <v xml:space="preserve"> </v>
      </c>
      <c r="L76" s="25"/>
    </row>
    <row r="77" spans="2:63" s="1" customFormat="1" ht="10.35" customHeight="1">
      <c r="B77" s="25"/>
      <c r="L77" s="25"/>
    </row>
    <row r="78" spans="2:63" s="9" customFormat="1" ht="29.25" customHeight="1">
      <c r="B78" s="96"/>
      <c r="C78" s="97" t="s">
        <v>95</v>
      </c>
      <c r="D78" s="98" t="s">
        <v>51</v>
      </c>
      <c r="E78" s="98" t="s">
        <v>47</v>
      </c>
      <c r="F78" s="98" t="s">
        <v>48</v>
      </c>
      <c r="G78" s="98" t="s">
        <v>96</v>
      </c>
      <c r="H78" s="98" t="s">
        <v>97</v>
      </c>
      <c r="I78" s="98" t="s">
        <v>98</v>
      </c>
      <c r="J78" s="98" t="s">
        <v>91</v>
      </c>
      <c r="K78" s="99" t="s">
        <v>99</v>
      </c>
      <c r="L78" s="96"/>
      <c r="M78" s="49" t="s">
        <v>3</v>
      </c>
      <c r="N78" s="50" t="s">
        <v>36</v>
      </c>
      <c r="O78" s="50" t="s">
        <v>100</v>
      </c>
      <c r="P78" s="50" t="s">
        <v>101</v>
      </c>
      <c r="Q78" s="50" t="s">
        <v>102</v>
      </c>
      <c r="R78" s="50" t="s">
        <v>103</v>
      </c>
      <c r="S78" s="50" t="s">
        <v>104</v>
      </c>
      <c r="T78" s="51" t="s">
        <v>105</v>
      </c>
    </row>
    <row r="79" spans="2:63" s="1" customFormat="1" ht="22.9" customHeight="1">
      <c r="B79" s="25"/>
      <c r="C79" s="54" t="s">
        <v>106</v>
      </c>
      <c r="J79" s="100">
        <f>BK79</f>
        <v>175575</v>
      </c>
      <c r="L79" s="25"/>
      <c r="M79" s="52"/>
      <c r="N79" s="43"/>
      <c r="O79" s="43"/>
      <c r="P79" s="101">
        <f>P80</f>
        <v>0</v>
      </c>
      <c r="Q79" s="43"/>
      <c r="R79" s="101">
        <f>R80</f>
        <v>0</v>
      </c>
      <c r="S79" s="43"/>
      <c r="T79" s="102">
        <f>T80</f>
        <v>0</v>
      </c>
      <c r="AT79" s="13" t="s">
        <v>65</v>
      </c>
      <c r="AU79" s="13" t="s">
        <v>92</v>
      </c>
      <c r="BK79" s="103">
        <f>BK80</f>
        <v>175575</v>
      </c>
    </row>
    <row r="80" spans="2:63" s="10" customFormat="1" ht="25.9" customHeight="1">
      <c r="B80" s="129"/>
      <c r="D80" s="130" t="s">
        <v>65</v>
      </c>
      <c r="E80" s="131" t="s">
        <v>8225</v>
      </c>
      <c r="F80" s="131" t="s">
        <v>8226</v>
      </c>
      <c r="J80" s="132">
        <f>BK80</f>
        <v>175575</v>
      </c>
      <c r="L80" s="129"/>
      <c r="M80" s="133"/>
      <c r="P80" s="134">
        <f>SUM(P81:P94)</f>
        <v>0</v>
      </c>
      <c r="R80" s="134">
        <f>SUM(R81:R94)</f>
        <v>0</v>
      </c>
      <c r="T80" s="135">
        <f>SUM(T81:T94)</f>
        <v>0</v>
      </c>
      <c r="AR80" s="130" t="s">
        <v>132</v>
      </c>
      <c r="AT80" s="136" t="s">
        <v>65</v>
      </c>
      <c r="AU80" s="136" t="s">
        <v>66</v>
      </c>
      <c r="AY80" s="130" t="s">
        <v>113</v>
      </c>
      <c r="BK80" s="137">
        <f>SUM(BK81:BK94)</f>
        <v>175575</v>
      </c>
    </row>
    <row r="81" spans="2:65" s="1" customFormat="1" ht="24.2" customHeight="1">
      <c r="B81" s="104"/>
      <c r="C81" s="105" t="s">
        <v>74</v>
      </c>
      <c r="D81" s="105" t="s">
        <v>107</v>
      </c>
      <c r="E81" s="106" t="s">
        <v>8227</v>
      </c>
      <c r="F81" s="107" t="s">
        <v>8228</v>
      </c>
      <c r="G81" s="108" t="s">
        <v>8229</v>
      </c>
      <c r="H81" s="109">
        <v>1</v>
      </c>
      <c r="I81" s="110">
        <v>50000</v>
      </c>
      <c r="J81" s="110">
        <f>ROUND(I81*H81,2)</f>
        <v>50000</v>
      </c>
      <c r="K81" s="107" t="s">
        <v>3</v>
      </c>
      <c r="L81" s="25"/>
      <c r="M81" s="111" t="s">
        <v>3</v>
      </c>
      <c r="N81" s="112" t="s">
        <v>37</v>
      </c>
      <c r="O81" s="113">
        <v>0</v>
      </c>
      <c r="P81" s="113">
        <f>O81*H81</f>
        <v>0</v>
      </c>
      <c r="Q81" s="113">
        <v>0</v>
      </c>
      <c r="R81" s="113">
        <f>Q81*H81</f>
        <v>0</v>
      </c>
      <c r="S81" s="113">
        <v>0</v>
      </c>
      <c r="T81" s="114">
        <f>S81*H81</f>
        <v>0</v>
      </c>
      <c r="AR81" s="115" t="s">
        <v>119</v>
      </c>
      <c r="AT81" s="115" t="s">
        <v>107</v>
      </c>
      <c r="AU81" s="115" t="s">
        <v>74</v>
      </c>
      <c r="AY81" s="13" t="s">
        <v>113</v>
      </c>
      <c r="BE81" s="116">
        <f>IF(N81="základní",J81,0)</f>
        <v>50000</v>
      </c>
      <c r="BF81" s="116">
        <f>IF(N81="snížená",J81,0)</f>
        <v>0</v>
      </c>
      <c r="BG81" s="116">
        <f>IF(N81="zákl. přenesená",J81,0)</f>
        <v>0</v>
      </c>
      <c r="BH81" s="116">
        <f>IF(N81="sníž. přenesená",J81,0)</f>
        <v>0</v>
      </c>
      <c r="BI81" s="116">
        <f>IF(N81="nulová",J81,0)</f>
        <v>0</v>
      </c>
      <c r="BJ81" s="13" t="s">
        <v>74</v>
      </c>
      <c r="BK81" s="116">
        <f>ROUND(I81*H81,2)</f>
        <v>50000</v>
      </c>
      <c r="BL81" s="13" t="s">
        <v>119</v>
      </c>
      <c r="BM81" s="115" t="s">
        <v>76</v>
      </c>
    </row>
    <row r="82" spans="2:65" s="1" customFormat="1">
      <c r="B82" s="25"/>
      <c r="D82" s="117" t="s">
        <v>114</v>
      </c>
      <c r="F82" s="118" t="s">
        <v>8228</v>
      </c>
      <c r="L82" s="25"/>
      <c r="M82" s="119"/>
      <c r="T82" s="46"/>
      <c r="AT82" s="13" t="s">
        <v>114</v>
      </c>
      <c r="AU82" s="13" t="s">
        <v>74</v>
      </c>
    </row>
    <row r="83" spans="2:65" s="1" customFormat="1" ht="24.2" customHeight="1">
      <c r="B83" s="104"/>
      <c r="C83" s="105" t="s">
        <v>76</v>
      </c>
      <c r="D83" s="105" t="s">
        <v>107</v>
      </c>
      <c r="E83" s="106" t="s">
        <v>8230</v>
      </c>
      <c r="F83" s="107" t="s">
        <v>8231</v>
      </c>
      <c r="G83" s="108" t="s">
        <v>8229</v>
      </c>
      <c r="H83" s="109">
        <v>1</v>
      </c>
      <c r="I83" s="110">
        <v>40000</v>
      </c>
      <c r="J83" s="110">
        <f>ROUND(I83*H83,2)</f>
        <v>40000</v>
      </c>
      <c r="K83" s="107" t="s">
        <v>3</v>
      </c>
      <c r="L83" s="25"/>
      <c r="M83" s="111" t="s">
        <v>3</v>
      </c>
      <c r="N83" s="112" t="s">
        <v>37</v>
      </c>
      <c r="O83" s="113">
        <v>0</v>
      </c>
      <c r="P83" s="113">
        <f>O83*H83</f>
        <v>0</v>
      </c>
      <c r="Q83" s="113">
        <v>0</v>
      </c>
      <c r="R83" s="113">
        <f>Q83*H83</f>
        <v>0</v>
      </c>
      <c r="S83" s="113">
        <v>0</v>
      </c>
      <c r="T83" s="114">
        <f>S83*H83</f>
        <v>0</v>
      </c>
      <c r="AR83" s="115" t="s">
        <v>119</v>
      </c>
      <c r="AT83" s="115" t="s">
        <v>107</v>
      </c>
      <c r="AU83" s="115" t="s">
        <v>74</v>
      </c>
      <c r="AY83" s="13" t="s">
        <v>113</v>
      </c>
      <c r="BE83" s="116">
        <f>IF(N83="základní",J83,0)</f>
        <v>40000</v>
      </c>
      <c r="BF83" s="116">
        <f>IF(N83="snížená",J83,0)</f>
        <v>0</v>
      </c>
      <c r="BG83" s="116">
        <f>IF(N83="zákl. přenesená",J83,0)</f>
        <v>0</v>
      </c>
      <c r="BH83" s="116">
        <f>IF(N83="sníž. přenesená",J83,0)</f>
        <v>0</v>
      </c>
      <c r="BI83" s="116">
        <f>IF(N83="nulová",J83,0)</f>
        <v>0</v>
      </c>
      <c r="BJ83" s="13" t="s">
        <v>74</v>
      </c>
      <c r="BK83" s="116">
        <f>ROUND(I83*H83,2)</f>
        <v>40000</v>
      </c>
      <c r="BL83" s="13" t="s">
        <v>119</v>
      </c>
      <c r="BM83" s="115" t="s">
        <v>119</v>
      </c>
    </row>
    <row r="84" spans="2:65" s="1" customFormat="1">
      <c r="B84" s="25"/>
      <c r="D84" s="117" t="s">
        <v>114</v>
      </c>
      <c r="F84" s="118" t="s">
        <v>8231</v>
      </c>
      <c r="L84" s="25"/>
      <c r="M84" s="119"/>
      <c r="T84" s="46"/>
      <c r="AT84" s="13" t="s">
        <v>114</v>
      </c>
      <c r="AU84" s="13" t="s">
        <v>74</v>
      </c>
    </row>
    <row r="85" spans="2:65" s="1" customFormat="1" ht="24.2" customHeight="1">
      <c r="B85" s="104"/>
      <c r="C85" s="105" t="s">
        <v>121</v>
      </c>
      <c r="D85" s="105" t="s">
        <v>107</v>
      </c>
      <c r="E85" s="106" t="s">
        <v>8232</v>
      </c>
      <c r="F85" s="107" t="s">
        <v>8233</v>
      </c>
      <c r="G85" s="108" t="s">
        <v>8229</v>
      </c>
      <c r="H85" s="109">
        <v>1</v>
      </c>
      <c r="I85" s="110">
        <v>30000</v>
      </c>
      <c r="J85" s="110">
        <f>ROUND(I85*H85,2)</f>
        <v>30000</v>
      </c>
      <c r="K85" s="107" t="s">
        <v>3</v>
      </c>
      <c r="L85" s="25"/>
      <c r="M85" s="111" t="s">
        <v>3</v>
      </c>
      <c r="N85" s="112" t="s">
        <v>37</v>
      </c>
      <c r="O85" s="113">
        <v>0</v>
      </c>
      <c r="P85" s="113">
        <f>O85*H85</f>
        <v>0</v>
      </c>
      <c r="Q85" s="113">
        <v>0</v>
      </c>
      <c r="R85" s="113">
        <f>Q85*H85</f>
        <v>0</v>
      </c>
      <c r="S85" s="113">
        <v>0</v>
      </c>
      <c r="T85" s="114">
        <f>S85*H85</f>
        <v>0</v>
      </c>
      <c r="AR85" s="115" t="s">
        <v>119</v>
      </c>
      <c r="AT85" s="115" t="s">
        <v>107</v>
      </c>
      <c r="AU85" s="115" t="s">
        <v>74</v>
      </c>
      <c r="AY85" s="13" t="s">
        <v>113</v>
      </c>
      <c r="BE85" s="116">
        <f>IF(N85="základní",J85,0)</f>
        <v>30000</v>
      </c>
      <c r="BF85" s="116">
        <f>IF(N85="snížená",J85,0)</f>
        <v>0</v>
      </c>
      <c r="BG85" s="116">
        <f>IF(N85="zákl. přenesená",J85,0)</f>
        <v>0</v>
      </c>
      <c r="BH85" s="116">
        <f>IF(N85="sníž. přenesená",J85,0)</f>
        <v>0</v>
      </c>
      <c r="BI85" s="116">
        <f>IF(N85="nulová",J85,0)</f>
        <v>0</v>
      </c>
      <c r="BJ85" s="13" t="s">
        <v>74</v>
      </c>
      <c r="BK85" s="116">
        <f>ROUND(I85*H85,2)</f>
        <v>30000</v>
      </c>
      <c r="BL85" s="13" t="s">
        <v>119</v>
      </c>
      <c r="BM85" s="115" t="s">
        <v>125</v>
      </c>
    </row>
    <row r="86" spans="2:65" s="1" customFormat="1">
      <c r="B86" s="25"/>
      <c r="D86" s="117" t="s">
        <v>114</v>
      </c>
      <c r="F86" s="118" t="s">
        <v>8233</v>
      </c>
      <c r="L86" s="25"/>
      <c r="M86" s="119"/>
      <c r="T86" s="46"/>
      <c r="AT86" s="13" t="s">
        <v>114</v>
      </c>
      <c r="AU86" s="13" t="s">
        <v>74</v>
      </c>
    </row>
    <row r="87" spans="2:65" s="1" customFormat="1" ht="24.2" customHeight="1">
      <c r="B87" s="104"/>
      <c r="C87" s="105" t="s">
        <v>119</v>
      </c>
      <c r="D87" s="105" t="s">
        <v>107</v>
      </c>
      <c r="E87" s="106" t="s">
        <v>8234</v>
      </c>
      <c r="F87" s="107" t="s">
        <v>8235</v>
      </c>
      <c r="G87" s="108" t="s">
        <v>8229</v>
      </c>
      <c r="H87" s="109">
        <v>1</v>
      </c>
      <c r="I87" s="110">
        <v>20000</v>
      </c>
      <c r="J87" s="110">
        <f>ROUND(I87*H87,2)</f>
        <v>20000</v>
      </c>
      <c r="K87" s="107" t="s">
        <v>3</v>
      </c>
      <c r="L87" s="25"/>
      <c r="M87" s="111" t="s">
        <v>3</v>
      </c>
      <c r="N87" s="112" t="s">
        <v>37</v>
      </c>
      <c r="O87" s="113">
        <v>0</v>
      </c>
      <c r="P87" s="113">
        <f>O87*H87</f>
        <v>0</v>
      </c>
      <c r="Q87" s="113">
        <v>0</v>
      </c>
      <c r="R87" s="113">
        <f>Q87*H87</f>
        <v>0</v>
      </c>
      <c r="S87" s="113">
        <v>0</v>
      </c>
      <c r="T87" s="114">
        <f>S87*H87</f>
        <v>0</v>
      </c>
      <c r="AR87" s="115" t="s">
        <v>119</v>
      </c>
      <c r="AT87" s="115" t="s">
        <v>107</v>
      </c>
      <c r="AU87" s="115" t="s">
        <v>74</v>
      </c>
      <c r="AY87" s="13" t="s">
        <v>113</v>
      </c>
      <c r="BE87" s="116">
        <f>IF(N87="základní",J87,0)</f>
        <v>20000</v>
      </c>
      <c r="BF87" s="116">
        <f>IF(N87="snížená",J87,0)</f>
        <v>0</v>
      </c>
      <c r="BG87" s="116">
        <f>IF(N87="zákl. přenesená",J87,0)</f>
        <v>0</v>
      </c>
      <c r="BH87" s="116">
        <f>IF(N87="sníž. přenesená",J87,0)</f>
        <v>0</v>
      </c>
      <c r="BI87" s="116">
        <f>IF(N87="nulová",J87,0)</f>
        <v>0</v>
      </c>
      <c r="BJ87" s="13" t="s">
        <v>74</v>
      </c>
      <c r="BK87" s="116">
        <f>ROUND(I87*H87,2)</f>
        <v>20000</v>
      </c>
      <c r="BL87" s="13" t="s">
        <v>119</v>
      </c>
      <c r="BM87" s="115" t="s">
        <v>130</v>
      </c>
    </row>
    <row r="88" spans="2:65" s="1" customFormat="1">
      <c r="B88" s="25"/>
      <c r="D88" s="117" t="s">
        <v>114</v>
      </c>
      <c r="F88" s="118" t="s">
        <v>8235</v>
      </c>
      <c r="L88" s="25"/>
      <c r="M88" s="119"/>
      <c r="T88" s="46"/>
      <c r="AT88" s="13" t="s">
        <v>114</v>
      </c>
      <c r="AU88" s="13" t="s">
        <v>74</v>
      </c>
    </row>
    <row r="89" spans="2:65" s="1" customFormat="1" ht="16.5" customHeight="1">
      <c r="B89" s="104"/>
      <c r="C89" s="105" t="s">
        <v>132</v>
      </c>
      <c r="D89" s="105" t="s">
        <v>107</v>
      </c>
      <c r="E89" s="106" t="s">
        <v>8236</v>
      </c>
      <c r="F89" s="107" t="s">
        <v>8237</v>
      </c>
      <c r="G89" s="108" t="s">
        <v>8238</v>
      </c>
      <c r="H89" s="109">
        <v>250</v>
      </c>
      <c r="I89" s="110">
        <v>23.1</v>
      </c>
      <c r="J89" s="110">
        <f>ROUND(I89*H89,2)</f>
        <v>5775</v>
      </c>
      <c r="K89" s="107" t="s">
        <v>111</v>
      </c>
      <c r="L89" s="25"/>
      <c r="M89" s="111" t="s">
        <v>3</v>
      </c>
      <c r="N89" s="112" t="s">
        <v>37</v>
      </c>
      <c r="O89" s="113">
        <v>0</v>
      </c>
      <c r="P89" s="113">
        <f>O89*H89</f>
        <v>0</v>
      </c>
      <c r="Q89" s="113">
        <v>0</v>
      </c>
      <c r="R89" s="113">
        <f>Q89*H89</f>
        <v>0</v>
      </c>
      <c r="S89" s="113">
        <v>0</v>
      </c>
      <c r="T89" s="114">
        <f>S89*H89</f>
        <v>0</v>
      </c>
      <c r="AR89" s="115" t="s">
        <v>119</v>
      </c>
      <c r="AT89" s="115" t="s">
        <v>107</v>
      </c>
      <c r="AU89" s="115" t="s">
        <v>74</v>
      </c>
      <c r="AY89" s="13" t="s">
        <v>113</v>
      </c>
      <c r="BE89" s="116">
        <f>IF(N89="základní",J89,0)</f>
        <v>5775</v>
      </c>
      <c r="BF89" s="116">
        <f>IF(N89="snížená",J89,0)</f>
        <v>0</v>
      </c>
      <c r="BG89" s="116">
        <f>IF(N89="zákl. přenesená",J89,0)</f>
        <v>0</v>
      </c>
      <c r="BH89" s="116">
        <f>IF(N89="sníž. přenesená",J89,0)</f>
        <v>0</v>
      </c>
      <c r="BI89" s="116">
        <f>IF(N89="nulová",J89,0)</f>
        <v>0</v>
      </c>
      <c r="BJ89" s="13" t="s">
        <v>74</v>
      </c>
      <c r="BK89" s="116">
        <f>ROUND(I89*H89,2)</f>
        <v>5775</v>
      </c>
      <c r="BL89" s="13" t="s">
        <v>119</v>
      </c>
      <c r="BM89" s="115" t="s">
        <v>136</v>
      </c>
    </row>
    <row r="90" spans="2:65" s="1" customFormat="1">
      <c r="B90" s="25"/>
      <c r="D90" s="117" t="s">
        <v>114</v>
      </c>
      <c r="F90" s="118" t="s">
        <v>8237</v>
      </c>
      <c r="L90" s="25"/>
      <c r="M90" s="119"/>
      <c r="T90" s="46"/>
      <c r="AT90" s="13" t="s">
        <v>114</v>
      </c>
      <c r="AU90" s="13" t="s">
        <v>74</v>
      </c>
    </row>
    <row r="91" spans="2:65" s="1" customFormat="1" ht="24.2" customHeight="1">
      <c r="B91" s="104"/>
      <c r="C91" s="105" t="s">
        <v>125</v>
      </c>
      <c r="D91" s="105" t="s">
        <v>107</v>
      </c>
      <c r="E91" s="106" t="s">
        <v>8239</v>
      </c>
      <c r="F91" s="107" t="s">
        <v>8240</v>
      </c>
      <c r="G91" s="108" t="s">
        <v>8238</v>
      </c>
      <c r="H91" s="109">
        <v>100</v>
      </c>
      <c r="I91" s="110">
        <v>215</v>
      </c>
      <c r="J91" s="110">
        <f>ROUND(I91*H91,2)</f>
        <v>21500</v>
      </c>
      <c r="K91" s="107" t="s">
        <v>111</v>
      </c>
      <c r="L91" s="25"/>
      <c r="M91" s="111" t="s">
        <v>3</v>
      </c>
      <c r="N91" s="112" t="s">
        <v>37</v>
      </c>
      <c r="O91" s="113">
        <v>0</v>
      </c>
      <c r="P91" s="113">
        <f>O91*H91</f>
        <v>0</v>
      </c>
      <c r="Q91" s="113">
        <v>0</v>
      </c>
      <c r="R91" s="113">
        <f>Q91*H91</f>
        <v>0</v>
      </c>
      <c r="S91" s="113">
        <v>0</v>
      </c>
      <c r="T91" s="114">
        <f>S91*H91</f>
        <v>0</v>
      </c>
      <c r="AR91" s="115" t="s">
        <v>119</v>
      </c>
      <c r="AT91" s="115" t="s">
        <v>107</v>
      </c>
      <c r="AU91" s="115" t="s">
        <v>74</v>
      </c>
      <c r="AY91" s="13" t="s">
        <v>113</v>
      </c>
      <c r="BE91" s="116">
        <f>IF(N91="základní",J91,0)</f>
        <v>21500</v>
      </c>
      <c r="BF91" s="116">
        <f>IF(N91="snížená",J91,0)</f>
        <v>0</v>
      </c>
      <c r="BG91" s="116">
        <f>IF(N91="zákl. přenesená",J91,0)</f>
        <v>0</v>
      </c>
      <c r="BH91" s="116">
        <f>IF(N91="sníž. přenesená",J91,0)</f>
        <v>0</v>
      </c>
      <c r="BI91" s="116">
        <f>IF(N91="nulová",J91,0)</f>
        <v>0</v>
      </c>
      <c r="BJ91" s="13" t="s">
        <v>74</v>
      </c>
      <c r="BK91" s="116">
        <f>ROUND(I91*H91,2)</f>
        <v>21500</v>
      </c>
      <c r="BL91" s="13" t="s">
        <v>119</v>
      </c>
      <c r="BM91" s="115" t="s">
        <v>9</v>
      </c>
    </row>
    <row r="92" spans="2:65" s="1" customFormat="1">
      <c r="B92" s="25"/>
      <c r="D92" s="117" t="s">
        <v>114</v>
      </c>
      <c r="F92" s="118" t="s">
        <v>8240</v>
      </c>
      <c r="L92" s="25"/>
      <c r="M92" s="119"/>
      <c r="T92" s="46"/>
      <c r="AT92" s="13" t="s">
        <v>114</v>
      </c>
      <c r="AU92" s="13" t="s">
        <v>74</v>
      </c>
    </row>
    <row r="93" spans="2:65" s="1" customFormat="1" ht="16.5" customHeight="1">
      <c r="B93" s="104"/>
      <c r="C93" s="105" t="s">
        <v>141</v>
      </c>
      <c r="D93" s="105" t="s">
        <v>107</v>
      </c>
      <c r="E93" s="106" t="s">
        <v>8241</v>
      </c>
      <c r="F93" s="107" t="s">
        <v>8242</v>
      </c>
      <c r="G93" s="108" t="s">
        <v>8238</v>
      </c>
      <c r="H93" s="109">
        <v>100</v>
      </c>
      <c r="I93" s="110">
        <v>83</v>
      </c>
      <c r="J93" s="110">
        <f>ROUND(I93*H93,2)</f>
        <v>8300</v>
      </c>
      <c r="K93" s="107" t="s">
        <v>111</v>
      </c>
      <c r="L93" s="25"/>
      <c r="M93" s="111" t="s">
        <v>3</v>
      </c>
      <c r="N93" s="112" t="s">
        <v>37</v>
      </c>
      <c r="O93" s="113">
        <v>0</v>
      </c>
      <c r="P93" s="113">
        <f>O93*H93</f>
        <v>0</v>
      </c>
      <c r="Q93" s="113">
        <v>0</v>
      </c>
      <c r="R93" s="113">
        <f>Q93*H93</f>
        <v>0</v>
      </c>
      <c r="S93" s="113">
        <v>0</v>
      </c>
      <c r="T93" s="114">
        <f>S93*H93</f>
        <v>0</v>
      </c>
      <c r="AR93" s="115" t="s">
        <v>119</v>
      </c>
      <c r="AT93" s="115" t="s">
        <v>107</v>
      </c>
      <c r="AU93" s="115" t="s">
        <v>74</v>
      </c>
      <c r="AY93" s="13" t="s">
        <v>113</v>
      </c>
      <c r="BE93" s="116">
        <f>IF(N93="základní",J93,0)</f>
        <v>8300</v>
      </c>
      <c r="BF93" s="116">
        <f>IF(N93="snížená",J93,0)</f>
        <v>0</v>
      </c>
      <c r="BG93" s="116">
        <f>IF(N93="zákl. přenesená",J93,0)</f>
        <v>0</v>
      </c>
      <c r="BH93" s="116">
        <f>IF(N93="sníž. přenesená",J93,0)</f>
        <v>0</v>
      </c>
      <c r="BI93" s="116">
        <f>IF(N93="nulová",J93,0)</f>
        <v>0</v>
      </c>
      <c r="BJ93" s="13" t="s">
        <v>74</v>
      </c>
      <c r="BK93" s="116">
        <f>ROUND(I93*H93,2)</f>
        <v>8300</v>
      </c>
      <c r="BL93" s="13" t="s">
        <v>119</v>
      </c>
      <c r="BM93" s="115" t="s">
        <v>145</v>
      </c>
    </row>
    <row r="94" spans="2:65" s="1" customFormat="1">
      <c r="B94" s="25"/>
      <c r="D94" s="117" t="s">
        <v>114</v>
      </c>
      <c r="F94" s="118" t="s">
        <v>8242</v>
      </c>
      <c r="L94" s="25"/>
      <c r="M94" s="138"/>
      <c r="N94" s="139"/>
      <c r="O94" s="139"/>
      <c r="P94" s="139"/>
      <c r="Q94" s="139"/>
      <c r="R94" s="139"/>
      <c r="S94" s="139"/>
      <c r="T94" s="140"/>
      <c r="AT94" s="13" t="s">
        <v>114</v>
      </c>
      <c r="AU94" s="13" t="s">
        <v>74</v>
      </c>
    </row>
    <row r="95" spans="2:65" s="1" customFormat="1" ht="6.95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25"/>
    </row>
    <row r="96" spans="2:65" ht="12.75"/>
  </sheetData>
  <autoFilter ref="C78:K94" xr:uid="{00000000-0009-0000-0000-000004000000}"/>
  <mergeCells count="8">
    <mergeCell ref="E49:H49"/>
    <mergeCell ref="E69:H69"/>
    <mergeCell ref="E71:H71"/>
    <mergeCell ref="E6:H6"/>
    <mergeCell ref="E8:H8"/>
    <mergeCell ref="E17:H17"/>
    <mergeCell ref="E26:H26"/>
    <mergeCell ref="E47:H4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2.75"/>
  <cols>
    <col min="1" max="1" width="8.33203125" style="144" customWidth="1"/>
    <col min="2" max="2" width="1.6640625" style="144" customWidth="1"/>
    <col min="3" max="4" width="5" style="144" customWidth="1"/>
    <col min="5" max="5" width="11.6640625" style="144" customWidth="1"/>
    <col min="6" max="6" width="9.1640625" style="144" customWidth="1"/>
    <col min="7" max="7" width="5" style="144" customWidth="1"/>
    <col min="8" max="8" width="77.83203125" style="144" customWidth="1"/>
    <col min="9" max="10" width="20" style="144" customWidth="1"/>
    <col min="11" max="11" width="1.6640625" style="144" customWidth="1"/>
  </cols>
  <sheetData>
    <row r="1" spans="2:11" customFormat="1" ht="37.5" customHeight="1"/>
    <row r="2" spans="2:11" customFormat="1" ht="7.5" customHeight="1">
      <c r="B2" s="145"/>
      <c r="C2" s="146"/>
      <c r="D2" s="146"/>
      <c r="E2" s="146"/>
      <c r="F2" s="146"/>
      <c r="G2" s="146"/>
      <c r="H2" s="146"/>
      <c r="I2" s="146"/>
      <c r="J2" s="146"/>
      <c r="K2" s="147"/>
    </row>
    <row r="3" spans="2:11" s="11" customFormat="1" ht="45" customHeight="1">
      <c r="B3" s="148"/>
      <c r="C3" s="267" t="s">
        <v>8243</v>
      </c>
      <c r="D3" s="267"/>
      <c r="E3" s="267"/>
      <c r="F3" s="267"/>
      <c r="G3" s="267"/>
      <c r="H3" s="267"/>
      <c r="I3" s="267"/>
      <c r="J3" s="267"/>
      <c r="K3" s="149"/>
    </row>
    <row r="4" spans="2:11" customFormat="1" ht="25.5" customHeight="1">
      <c r="B4" s="150"/>
      <c r="C4" s="266" t="s">
        <v>8244</v>
      </c>
      <c r="D4" s="266"/>
      <c r="E4" s="266"/>
      <c r="F4" s="266"/>
      <c r="G4" s="266"/>
      <c r="H4" s="266"/>
      <c r="I4" s="266"/>
      <c r="J4" s="266"/>
      <c r="K4" s="151"/>
    </row>
    <row r="5" spans="2:11" customFormat="1" ht="5.25" customHeight="1">
      <c r="B5" s="150"/>
      <c r="C5" s="152"/>
      <c r="D5" s="152"/>
      <c r="E5" s="152"/>
      <c r="F5" s="152"/>
      <c r="G5" s="152"/>
      <c r="H5" s="152"/>
      <c r="I5" s="152"/>
      <c r="J5" s="152"/>
      <c r="K5" s="151"/>
    </row>
    <row r="6" spans="2:11" customFormat="1" ht="15" customHeight="1">
      <c r="B6" s="150"/>
      <c r="C6" s="265" t="s">
        <v>8245</v>
      </c>
      <c r="D6" s="265"/>
      <c r="E6" s="265"/>
      <c r="F6" s="265"/>
      <c r="G6" s="265"/>
      <c r="H6" s="265"/>
      <c r="I6" s="265"/>
      <c r="J6" s="265"/>
      <c r="K6" s="151"/>
    </row>
    <row r="7" spans="2:11" customFormat="1" ht="15" customHeight="1">
      <c r="B7" s="154"/>
      <c r="C7" s="265" t="s">
        <v>8246</v>
      </c>
      <c r="D7" s="265"/>
      <c r="E7" s="265"/>
      <c r="F7" s="265"/>
      <c r="G7" s="265"/>
      <c r="H7" s="265"/>
      <c r="I7" s="265"/>
      <c r="J7" s="265"/>
      <c r="K7" s="151"/>
    </row>
    <row r="8" spans="2:11" customFormat="1" ht="12.75" customHeight="1">
      <c r="B8" s="154"/>
      <c r="C8" s="153"/>
      <c r="D8" s="153"/>
      <c r="E8" s="153"/>
      <c r="F8" s="153"/>
      <c r="G8" s="153"/>
      <c r="H8" s="153"/>
      <c r="I8" s="153"/>
      <c r="J8" s="153"/>
      <c r="K8" s="151"/>
    </row>
    <row r="9" spans="2:11" customFormat="1" ht="15" customHeight="1">
      <c r="B9" s="154"/>
      <c r="C9" s="265" t="s">
        <v>8247</v>
      </c>
      <c r="D9" s="265"/>
      <c r="E9" s="265"/>
      <c r="F9" s="265"/>
      <c r="G9" s="265"/>
      <c r="H9" s="265"/>
      <c r="I9" s="265"/>
      <c r="J9" s="265"/>
      <c r="K9" s="151"/>
    </row>
    <row r="10" spans="2:11" customFormat="1" ht="15" customHeight="1">
      <c r="B10" s="154"/>
      <c r="C10" s="153"/>
      <c r="D10" s="265" t="s">
        <v>8248</v>
      </c>
      <c r="E10" s="265"/>
      <c r="F10" s="265"/>
      <c r="G10" s="265"/>
      <c r="H10" s="265"/>
      <c r="I10" s="265"/>
      <c r="J10" s="265"/>
      <c r="K10" s="151"/>
    </row>
    <row r="11" spans="2:11" customFormat="1" ht="15" customHeight="1">
      <c r="B11" s="154"/>
      <c r="C11" s="155"/>
      <c r="D11" s="265" t="s">
        <v>8249</v>
      </c>
      <c r="E11" s="265"/>
      <c r="F11" s="265"/>
      <c r="G11" s="265"/>
      <c r="H11" s="265"/>
      <c r="I11" s="265"/>
      <c r="J11" s="265"/>
      <c r="K11" s="151"/>
    </row>
    <row r="12" spans="2:11" customFormat="1" ht="15" customHeight="1">
      <c r="B12" s="154"/>
      <c r="C12" s="155"/>
      <c r="D12" s="153"/>
      <c r="E12" s="153"/>
      <c r="F12" s="153"/>
      <c r="G12" s="153"/>
      <c r="H12" s="153"/>
      <c r="I12" s="153"/>
      <c r="J12" s="153"/>
      <c r="K12" s="151"/>
    </row>
    <row r="13" spans="2:11" customFormat="1" ht="15" customHeight="1">
      <c r="B13" s="154"/>
      <c r="C13" s="155"/>
      <c r="D13" s="156" t="s">
        <v>8250</v>
      </c>
      <c r="E13" s="153"/>
      <c r="F13" s="153"/>
      <c r="G13" s="153"/>
      <c r="H13" s="153"/>
      <c r="I13" s="153"/>
      <c r="J13" s="153"/>
      <c r="K13" s="151"/>
    </row>
    <row r="14" spans="2:11" customFormat="1" ht="12.75" customHeight="1">
      <c r="B14" s="154"/>
      <c r="C14" s="155"/>
      <c r="D14" s="155"/>
      <c r="E14" s="155"/>
      <c r="F14" s="155"/>
      <c r="G14" s="155"/>
      <c r="H14" s="155"/>
      <c r="I14" s="155"/>
      <c r="J14" s="155"/>
      <c r="K14" s="151"/>
    </row>
    <row r="15" spans="2:11" customFormat="1" ht="15" customHeight="1">
      <c r="B15" s="154"/>
      <c r="C15" s="155"/>
      <c r="D15" s="265" t="s">
        <v>8251</v>
      </c>
      <c r="E15" s="265"/>
      <c r="F15" s="265"/>
      <c r="G15" s="265"/>
      <c r="H15" s="265"/>
      <c r="I15" s="265"/>
      <c r="J15" s="265"/>
      <c r="K15" s="151"/>
    </row>
    <row r="16" spans="2:11" customFormat="1" ht="15" customHeight="1">
      <c r="B16" s="154"/>
      <c r="C16" s="155"/>
      <c r="D16" s="265" t="s">
        <v>8252</v>
      </c>
      <c r="E16" s="265"/>
      <c r="F16" s="265"/>
      <c r="G16" s="265"/>
      <c r="H16" s="265"/>
      <c r="I16" s="265"/>
      <c r="J16" s="265"/>
      <c r="K16" s="151"/>
    </row>
    <row r="17" spans="2:11" customFormat="1" ht="15" customHeight="1">
      <c r="B17" s="154"/>
      <c r="C17" s="155"/>
      <c r="D17" s="265" t="s">
        <v>8253</v>
      </c>
      <c r="E17" s="265"/>
      <c r="F17" s="265"/>
      <c r="G17" s="265"/>
      <c r="H17" s="265"/>
      <c r="I17" s="265"/>
      <c r="J17" s="265"/>
      <c r="K17" s="151"/>
    </row>
    <row r="18" spans="2:11" customFormat="1" ht="15" customHeight="1">
      <c r="B18" s="154"/>
      <c r="C18" s="155"/>
      <c r="D18" s="155"/>
      <c r="E18" s="157" t="s">
        <v>73</v>
      </c>
      <c r="F18" s="265" t="s">
        <v>8254</v>
      </c>
      <c r="G18" s="265"/>
      <c r="H18" s="265"/>
      <c r="I18" s="265"/>
      <c r="J18" s="265"/>
      <c r="K18" s="151"/>
    </row>
    <row r="19" spans="2:11" customFormat="1" ht="15" customHeight="1">
      <c r="B19" s="154"/>
      <c r="C19" s="155"/>
      <c r="D19" s="155"/>
      <c r="E19" s="157" t="s">
        <v>8255</v>
      </c>
      <c r="F19" s="265" t="s">
        <v>8256</v>
      </c>
      <c r="G19" s="265"/>
      <c r="H19" s="265"/>
      <c r="I19" s="265"/>
      <c r="J19" s="265"/>
      <c r="K19" s="151"/>
    </row>
    <row r="20" spans="2:11" customFormat="1" ht="15" customHeight="1">
      <c r="B20" s="154"/>
      <c r="C20" s="155"/>
      <c r="D20" s="155"/>
      <c r="E20" s="157" t="s">
        <v>8257</v>
      </c>
      <c r="F20" s="265" t="s">
        <v>8258</v>
      </c>
      <c r="G20" s="265"/>
      <c r="H20" s="265"/>
      <c r="I20" s="265"/>
      <c r="J20" s="265"/>
      <c r="K20" s="151"/>
    </row>
    <row r="21" spans="2:11" customFormat="1" ht="15" customHeight="1">
      <c r="B21" s="154"/>
      <c r="C21" s="155"/>
      <c r="D21" s="155"/>
      <c r="E21" s="157" t="s">
        <v>83</v>
      </c>
      <c r="F21" s="265" t="s">
        <v>8259</v>
      </c>
      <c r="G21" s="265"/>
      <c r="H21" s="265"/>
      <c r="I21" s="265"/>
      <c r="J21" s="265"/>
      <c r="K21" s="151"/>
    </row>
    <row r="22" spans="2:11" customFormat="1" ht="15" customHeight="1">
      <c r="B22" s="154"/>
      <c r="C22" s="155"/>
      <c r="D22" s="155"/>
      <c r="E22" s="157" t="s">
        <v>7919</v>
      </c>
      <c r="F22" s="265" t="s">
        <v>7920</v>
      </c>
      <c r="G22" s="265"/>
      <c r="H22" s="265"/>
      <c r="I22" s="265"/>
      <c r="J22" s="265"/>
      <c r="K22" s="151"/>
    </row>
    <row r="23" spans="2:11" customFormat="1" ht="15" customHeight="1">
      <c r="B23" s="154"/>
      <c r="C23" s="155"/>
      <c r="D23" s="155"/>
      <c r="E23" s="157" t="s">
        <v>8260</v>
      </c>
      <c r="F23" s="265" t="s">
        <v>8261</v>
      </c>
      <c r="G23" s="265"/>
      <c r="H23" s="265"/>
      <c r="I23" s="265"/>
      <c r="J23" s="265"/>
      <c r="K23" s="151"/>
    </row>
    <row r="24" spans="2:11" customFormat="1" ht="12.75" customHeight="1">
      <c r="B24" s="154"/>
      <c r="C24" s="155"/>
      <c r="D24" s="155"/>
      <c r="E24" s="155"/>
      <c r="F24" s="155"/>
      <c r="G24" s="155"/>
      <c r="H24" s="155"/>
      <c r="I24" s="155"/>
      <c r="J24" s="155"/>
      <c r="K24" s="151"/>
    </row>
    <row r="25" spans="2:11" customFormat="1" ht="15" customHeight="1">
      <c r="B25" s="154"/>
      <c r="C25" s="265" t="s">
        <v>8262</v>
      </c>
      <c r="D25" s="265"/>
      <c r="E25" s="265"/>
      <c r="F25" s="265"/>
      <c r="G25" s="265"/>
      <c r="H25" s="265"/>
      <c r="I25" s="265"/>
      <c r="J25" s="265"/>
      <c r="K25" s="151"/>
    </row>
    <row r="26" spans="2:11" customFormat="1" ht="15" customHeight="1">
      <c r="B26" s="154"/>
      <c r="C26" s="265" t="s">
        <v>8263</v>
      </c>
      <c r="D26" s="265"/>
      <c r="E26" s="265"/>
      <c r="F26" s="265"/>
      <c r="G26" s="265"/>
      <c r="H26" s="265"/>
      <c r="I26" s="265"/>
      <c r="J26" s="265"/>
      <c r="K26" s="151"/>
    </row>
    <row r="27" spans="2:11" customFormat="1" ht="15" customHeight="1">
      <c r="B27" s="154"/>
      <c r="C27" s="153"/>
      <c r="D27" s="265" t="s">
        <v>8264</v>
      </c>
      <c r="E27" s="265"/>
      <c r="F27" s="265"/>
      <c r="G27" s="265"/>
      <c r="H27" s="265"/>
      <c r="I27" s="265"/>
      <c r="J27" s="265"/>
      <c r="K27" s="151"/>
    </row>
    <row r="28" spans="2:11" customFormat="1" ht="15" customHeight="1">
      <c r="B28" s="154"/>
      <c r="C28" s="155"/>
      <c r="D28" s="265" t="s">
        <v>8265</v>
      </c>
      <c r="E28" s="265"/>
      <c r="F28" s="265"/>
      <c r="G28" s="265"/>
      <c r="H28" s="265"/>
      <c r="I28" s="265"/>
      <c r="J28" s="265"/>
      <c r="K28" s="151"/>
    </row>
    <row r="29" spans="2:11" customFormat="1" ht="12.75" customHeight="1">
      <c r="B29" s="154"/>
      <c r="C29" s="155"/>
      <c r="D29" s="155"/>
      <c r="E29" s="155"/>
      <c r="F29" s="155"/>
      <c r="G29" s="155"/>
      <c r="H29" s="155"/>
      <c r="I29" s="155"/>
      <c r="J29" s="155"/>
      <c r="K29" s="151"/>
    </row>
    <row r="30" spans="2:11" customFormat="1" ht="15" customHeight="1">
      <c r="B30" s="154"/>
      <c r="C30" s="155"/>
      <c r="D30" s="265" t="s">
        <v>8266</v>
      </c>
      <c r="E30" s="265"/>
      <c r="F30" s="265"/>
      <c r="G30" s="265"/>
      <c r="H30" s="265"/>
      <c r="I30" s="265"/>
      <c r="J30" s="265"/>
      <c r="K30" s="151"/>
    </row>
    <row r="31" spans="2:11" customFormat="1" ht="15" customHeight="1">
      <c r="B31" s="154"/>
      <c r="C31" s="155"/>
      <c r="D31" s="265" t="s">
        <v>8267</v>
      </c>
      <c r="E31" s="265"/>
      <c r="F31" s="265"/>
      <c r="G31" s="265"/>
      <c r="H31" s="265"/>
      <c r="I31" s="265"/>
      <c r="J31" s="265"/>
      <c r="K31" s="151"/>
    </row>
    <row r="32" spans="2:11" customFormat="1" ht="12.75" customHeight="1">
      <c r="B32" s="154"/>
      <c r="C32" s="155"/>
      <c r="D32" s="155"/>
      <c r="E32" s="155"/>
      <c r="F32" s="155"/>
      <c r="G32" s="155"/>
      <c r="H32" s="155"/>
      <c r="I32" s="155"/>
      <c r="J32" s="155"/>
      <c r="K32" s="151"/>
    </row>
    <row r="33" spans="2:11" customFormat="1" ht="15" customHeight="1">
      <c r="B33" s="154"/>
      <c r="C33" s="155"/>
      <c r="D33" s="265" t="s">
        <v>8268</v>
      </c>
      <c r="E33" s="265"/>
      <c r="F33" s="265"/>
      <c r="G33" s="265"/>
      <c r="H33" s="265"/>
      <c r="I33" s="265"/>
      <c r="J33" s="265"/>
      <c r="K33" s="151"/>
    </row>
    <row r="34" spans="2:11" customFormat="1" ht="15" customHeight="1">
      <c r="B34" s="154"/>
      <c r="C34" s="155"/>
      <c r="D34" s="265" t="s">
        <v>8269</v>
      </c>
      <c r="E34" s="265"/>
      <c r="F34" s="265"/>
      <c r="G34" s="265"/>
      <c r="H34" s="265"/>
      <c r="I34" s="265"/>
      <c r="J34" s="265"/>
      <c r="K34" s="151"/>
    </row>
    <row r="35" spans="2:11" customFormat="1" ht="15" customHeight="1">
      <c r="B35" s="154"/>
      <c r="C35" s="155"/>
      <c r="D35" s="265" t="s">
        <v>8270</v>
      </c>
      <c r="E35" s="265"/>
      <c r="F35" s="265"/>
      <c r="G35" s="265"/>
      <c r="H35" s="265"/>
      <c r="I35" s="265"/>
      <c r="J35" s="265"/>
      <c r="K35" s="151"/>
    </row>
    <row r="36" spans="2:11" customFormat="1" ht="15" customHeight="1">
      <c r="B36" s="154"/>
      <c r="C36" s="155"/>
      <c r="D36" s="153"/>
      <c r="E36" s="156" t="s">
        <v>95</v>
      </c>
      <c r="F36" s="153"/>
      <c r="G36" s="265" t="s">
        <v>8271</v>
      </c>
      <c r="H36" s="265"/>
      <c r="I36" s="265"/>
      <c r="J36" s="265"/>
      <c r="K36" s="151"/>
    </row>
    <row r="37" spans="2:11" customFormat="1" ht="30.75" customHeight="1">
      <c r="B37" s="154"/>
      <c r="C37" s="155"/>
      <c r="D37" s="153"/>
      <c r="E37" s="156" t="s">
        <v>8272</v>
      </c>
      <c r="F37" s="153"/>
      <c r="G37" s="265" t="s">
        <v>8273</v>
      </c>
      <c r="H37" s="265"/>
      <c r="I37" s="265"/>
      <c r="J37" s="265"/>
      <c r="K37" s="151"/>
    </row>
    <row r="38" spans="2:11" customFormat="1" ht="15" customHeight="1">
      <c r="B38" s="154"/>
      <c r="C38" s="155"/>
      <c r="D38" s="153"/>
      <c r="E38" s="156" t="s">
        <v>47</v>
      </c>
      <c r="F38" s="153"/>
      <c r="G38" s="265" t="s">
        <v>8274</v>
      </c>
      <c r="H38" s="265"/>
      <c r="I38" s="265"/>
      <c r="J38" s="265"/>
      <c r="K38" s="151"/>
    </row>
    <row r="39" spans="2:11" customFormat="1" ht="15" customHeight="1">
      <c r="B39" s="154"/>
      <c r="C39" s="155"/>
      <c r="D39" s="153"/>
      <c r="E39" s="156" t="s">
        <v>48</v>
      </c>
      <c r="F39" s="153"/>
      <c r="G39" s="265" t="s">
        <v>8275</v>
      </c>
      <c r="H39" s="265"/>
      <c r="I39" s="265"/>
      <c r="J39" s="265"/>
      <c r="K39" s="151"/>
    </row>
    <row r="40" spans="2:11" customFormat="1" ht="15" customHeight="1">
      <c r="B40" s="154"/>
      <c r="C40" s="155"/>
      <c r="D40" s="153"/>
      <c r="E40" s="156" t="s">
        <v>96</v>
      </c>
      <c r="F40" s="153"/>
      <c r="G40" s="265" t="s">
        <v>8276</v>
      </c>
      <c r="H40" s="265"/>
      <c r="I40" s="265"/>
      <c r="J40" s="265"/>
      <c r="K40" s="151"/>
    </row>
    <row r="41" spans="2:11" customFormat="1" ht="15" customHeight="1">
      <c r="B41" s="154"/>
      <c r="C41" s="155"/>
      <c r="D41" s="153"/>
      <c r="E41" s="156" t="s">
        <v>97</v>
      </c>
      <c r="F41" s="153"/>
      <c r="G41" s="265" t="s">
        <v>8277</v>
      </c>
      <c r="H41" s="265"/>
      <c r="I41" s="265"/>
      <c r="J41" s="265"/>
      <c r="K41" s="151"/>
    </row>
    <row r="42" spans="2:11" customFormat="1" ht="15" customHeight="1">
      <c r="B42" s="154"/>
      <c r="C42" s="155"/>
      <c r="D42" s="153"/>
      <c r="E42" s="156" t="s">
        <v>8278</v>
      </c>
      <c r="F42" s="153"/>
      <c r="G42" s="265" t="s">
        <v>8279</v>
      </c>
      <c r="H42" s="265"/>
      <c r="I42" s="265"/>
      <c r="J42" s="265"/>
      <c r="K42" s="151"/>
    </row>
    <row r="43" spans="2:11" customFormat="1" ht="15" customHeight="1">
      <c r="B43" s="154"/>
      <c r="C43" s="155"/>
      <c r="D43" s="153"/>
      <c r="E43" s="156"/>
      <c r="F43" s="153"/>
      <c r="G43" s="265" t="s">
        <v>8280</v>
      </c>
      <c r="H43" s="265"/>
      <c r="I43" s="265"/>
      <c r="J43" s="265"/>
      <c r="K43" s="151"/>
    </row>
    <row r="44" spans="2:11" customFormat="1" ht="15" customHeight="1">
      <c r="B44" s="154"/>
      <c r="C44" s="155"/>
      <c r="D44" s="153"/>
      <c r="E44" s="156" t="s">
        <v>8281</v>
      </c>
      <c r="F44" s="153"/>
      <c r="G44" s="265" t="s">
        <v>8282</v>
      </c>
      <c r="H44" s="265"/>
      <c r="I44" s="265"/>
      <c r="J44" s="265"/>
      <c r="K44" s="151"/>
    </row>
    <row r="45" spans="2:11" customFormat="1" ht="15" customHeight="1">
      <c r="B45" s="154"/>
      <c r="C45" s="155"/>
      <c r="D45" s="153"/>
      <c r="E45" s="156" t="s">
        <v>99</v>
      </c>
      <c r="F45" s="153"/>
      <c r="G45" s="265" t="s">
        <v>8283</v>
      </c>
      <c r="H45" s="265"/>
      <c r="I45" s="265"/>
      <c r="J45" s="265"/>
      <c r="K45" s="151"/>
    </row>
    <row r="46" spans="2:11" customFormat="1" ht="12.75" customHeight="1">
      <c r="B46" s="154"/>
      <c r="C46" s="155"/>
      <c r="D46" s="153"/>
      <c r="E46" s="153"/>
      <c r="F46" s="153"/>
      <c r="G46" s="153"/>
      <c r="H46" s="153"/>
      <c r="I46" s="153"/>
      <c r="J46" s="153"/>
      <c r="K46" s="151"/>
    </row>
    <row r="47" spans="2:11" customFormat="1" ht="15" customHeight="1">
      <c r="B47" s="154"/>
      <c r="C47" s="155"/>
      <c r="D47" s="265" t="s">
        <v>8284</v>
      </c>
      <c r="E47" s="265"/>
      <c r="F47" s="265"/>
      <c r="G47" s="265"/>
      <c r="H47" s="265"/>
      <c r="I47" s="265"/>
      <c r="J47" s="265"/>
      <c r="K47" s="151"/>
    </row>
    <row r="48" spans="2:11" customFormat="1" ht="15" customHeight="1">
      <c r="B48" s="154"/>
      <c r="C48" s="155"/>
      <c r="D48" s="155"/>
      <c r="E48" s="265" t="s">
        <v>8285</v>
      </c>
      <c r="F48" s="265"/>
      <c r="G48" s="265"/>
      <c r="H48" s="265"/>
      <c r="I48" s="265"/>
      <c r="J48" s="265"/>
      <c r="K48" s="151"/>
    </row>
    <row r="49" spans="2:11" customFormat="1" ht="15" customHeight="1">
      <c r="B49" s="154"/>
      <c r="C49" s="155"/>
      <c r="D49" s="155"/>
      <c r="E49" s="265" t="s">
        <v>8286</v>
      </c>
      <c r="F49" s="265"/>
      <c r="G49" s="265"/>
      <c r="H49" s="265"/>
      <c r="I49" s="265"/>
      <c r="J49" s="265"/>
      <c r="K49" s="151"/>
    </row>
    <row r="50" spans="2:11" customFormat="1" ht="15" customHeight="1">
      <c r="B50" s="154"/>
      <c r="C50" s="155"/>
      <c r="D50" s="155"/>
      <c r="E50" s="265" t="s">
        <v>8287</v>
      </c>
      <c r="F50" s="265"/>
      <c r="G50" s="265"/>
      <c r="H50" s="265"/>
      <c r="I50" s="265"/>
      <c r="J50" s="265"/>
      <c r="K50" s="151"/>
    </row>
    <row r="51" spans="2:11" customFormat="1" ht="15" customHeight="1">
      <c r="B51" s="154"/>
      <c r="C51" s="155"/>
      <c r="D51" s="265" t="s">
        <v>8288</v>
      </c>
      <c r="E51" s="265"/>
      <c r="F51" s="265"/>
      <c r="G51" s="265"/>
      <c r="H51" s="265"/>
      <c r="I51" s="265"/>
      <c r="J51" s="265"/>
      <c r="K51" s="151"/>
    </row>
    <row r="52" spans="2:11" customFormat="1" ht="25.5" customHeight="1">
      <c r="B52" s="150"/>
      <c r="C52" s="266" t="s">
        <v>8289</v>
      </c>
      <c r="D52" s="266"/>
      <c r="E52" s="266"/>
      <c r="F52" s="266"/>
      <c r="G52" s="266"/>
      <c r="H52" s="266"/>
      <c r="I52" s="266"/>
      <c r="J52" s="266"/>
      <c r="K52" s="151"/>
    </row>
    <row r="53" spans="2:11" customFormat="1" ht="5.25" customHeight="1">
      <c r="B53" s="150"/>
      <c r="C53" s="152"/>
      <c r="D53" s="152"/>
      <c r="E53" s="152"/>
      <c r="F53" s="152"/>
      <c r="G53" s="152"/>
      <c r="H53" s="152"/>
      <c r="I53" s="152"/>
      <c r="J53" s="152"/>
      <c r="K53" s="151"/>
    </row>
    <row r="54" spans="2:11" customFormat="1" ht="15" customHeight="1">
      <c r="B54" s="150"/>
      <c r="C54" s="265" t="s">
        <v>8290</v>
      </c>
      <c r="D54" s="265"/>
      <c r="E54" s="265"/>
      <c r="F54" s="265"/>
      <c r="G54" s="265"/>
      <c r="H54" s="265"/>
      <c r="I54" s="265"/>
      <c r="J54" s="265"/>
      <c r="K54" s="151"/>
    </row>
    <row r="55" spans="2:11" customFormat="1" ht="15" customHeight="1">
      <c r="B55" s="150"/>
      <c r="C55" s="265" t="s">
        <v>8291</v>
      </c>
      <c r="D55" s="265"/>
      <c r="E55" s="265"/>
      <c r="F55" s="265"/>
      <c r="G55" s="265"/>
      <c r="H55" s="265"/>
      <c r="I55" s="265"/>
      <c r="J55" s="265"/>
      <c r="K55" s="151"/>
    </row>
    <row r="56" spans="2:11" customFormat="1" ht="12.75" customHeight="1">
      <c r="B56" s="150"/>
      <c r="C56" s="153"/>
      <c r="D56" s="153"/>
      <c r="E56" s="153"/>
      <c r="F56" s="153"/>
      <c r="G56" s="153"/>
      <c r="H56" s="153"/>
      <c r="I56" s="153"/>
      <c r="J56" s="153"/>
      <c r="K56" s="151"/>
    </row>
    <row r="57" spans="2:11" customFormat="1" ht="15" customHeight="1">
      <c r="B57" s="150"/>
      <c r="C57" s="265" t="s">
        <v>8292</v>
      </c>
      <c r="D57" s="265"/>
      <c r="E57" s="265"/>
      <c r="F57" s="265"/>
      <c r="G57" s="265"/>
      <c r="H57" s="265"/>
      <c r="I57" s="265"/>
      <c r="J57" s="265"/>
      <c r="K57" s="151"/>
    </row>
    <row r="58" spans="2:11" customFormat="1" ht="15" customHeight="1">
      <c r="B58" s="150"/>
      <c r="C58" s="155"/>
      <c r="D58" s="265" t="s">
        <v>8293</v>
      </c>
      <c r="E58" s="265"/>
      <c r="F58" s="265"/>
      <c r="G58" s="265"/>
      <c r="H58" s="265"/>
      <c r="I58" s="265"/>
      <c r="J58" s="265"/>
      <c r="K58" s="151"/>
    </row>
    <row r="59" spans="2:11" customFormat="1" ht="15" customHeight="1">
      <c r="B59" s="150"/>
      <c r="C59" s="155"/>
      <c r="D59" s="265" t="s">
        <v>8294</v>
      </c>
      <c r="E59" s="265"/>
      <c r="F59" s="265"/>
      <c r="G59" s="265"/>
      <c r="H59" s="265"/>
      <c r="I59" s="265"/>
      <c r="J59" s="265"/>
      <c r="K59" s="151"/>
    </row>
    <row r="60" spans="2:11" customFormat="1" ht="15" customHeight="1">
      <c r="B60" s="150"/>
      <c r="C60" s="155"/>
      <c r="D60" s="265" t="s">
        <v>8295</v>
      </c>
      <c r="E60" s="265"/>
      <c r="F60" s="265"/>
      <c r="G60" s="265"/>
      <c r="H60" s="265"/>
      <c r="I60" s="265"/>
      <c r="J60" s="265"/>
      <c r="K60" s="151"/>
    </row>
    <row r="61" spans="2:11" customFormat="1" ht="15" customHeight="1">
      <c r="B61" s="150"/>
      <c r="C61" s="155"/>
      <c r="D61" s="265" t="s">
        <v>8296</v>
      </c>
      <c r="E61" s="265"/>
      <c r="F61" s="265"/>
      <c r="G61" s="265"/>
      <c r="H61" s="265"/>
      <c r="I61" s="265"/>
      <c r="J61" s="265"/>
      <c r="K61" s="151"/>
    </row>
    <row r="62" spans="2:11" customFormat="1" ht="15" customHeight="1">
      <c r="B62" s="150"/>
      <c r="C62" s="155"/>
      <c r="D62" s="268" t="s">
        <v>8297</v>
      </c>
      <c r="E62" s="268"/>
      <c r="F62" s="268"/>
      <c r="G62" s="268"/>
      <c r="H62" s="268"/>
      <c r="I62" s="268"/>
      <c r="J62" s="268"/>
      <c r="K62" s="151"/>
    </row>
    <row r="63" spans="2:11" customFormat="1" ht="15" customHeight="1">
      <c r="B63" s="150"/>
      <c r="C63" s="155"/>
      <c r="D63" s="265" t="s">
        <v>8298</v>
      </c>
      <c r="E63" s="265"/>
      <c r="F63" s="265"/>
      <c r="G63" s="265"/>
      <c r="H63" s="265"/>
      <c r="I63" s="265"/>
      <c r="J63" s="265"/>
      <c r="K63" s="151"/>
    </row>
    <row r="64" spans="2:11" customFormat="1" ht="12.75" customHeight="1">
      <c r="B64" s="150"/>
      <c r="C64" s="155"/>
      <c r="D64" s="155"/>
      <c r="E64" s="158"/>
      <c r="F64" s="155"/>
      <c r="G64" s="155"/>
      <c r="H64" s="155"/>
      <c r="I64" s="155"/>
      <c r="J64" s="155"/>
      <c r="K64" s="151"/>
    </row>
    <row r="65" spans="2:11" customFormat="1" ht="15" customHeight="1">
      <c r="B65" s="150"/>
      <c r="C65" s="155"/>
      <c r="D65" s="265" t="s">
        <v>8299</v>
      </c>
      <c r="E65" s="265"/>
      <c r="F65" s="265"/>
      <c r="G65" s="265"/>
      <c r="H65" s="265"/>
      <c r="I65" s="265"/>
      <c r="J65" s="265"/>
      <c r="K65" s="151"/>
    </row>
    <row r="66" spans="2:11" customFormat="1" ht="15" customHeight="1">
      <c r="B66" s="150"/>
      <c r="C66" s="155"/>
      <c r="D66" s="268" t="s">
        <v>8300</v>
      </c>
      <c r="E66" s="268"/>
      <c r="F66" s="268"/>
      <c r="G66" s="268"/>
      <c r="H66" s="268"/>
      <c r="I66" s="268"/>
      <c r="J66" s="268"/>
      <c r="K66" s="151"/>
    </row>
    <row r="67" spans="2:11" customFormat="1" ht="15" customHeight="1">
      <c r="B67" s="150"/>
      <c r="C67" s="155"/>
      <c r="D67" s="265" t="s">
        <v>8301</v>
      </c>
      <c r="E67" s="265"/>
      <c r="F67" s="265"/>
      <c r="G67" s="265"/>
      <c r="H67" s="265"/>
      <c r="I67" s="265"/>
      <c r="J67" s="265"/>
      <c r="K67" s="151"/>
    </row>
    <row r="68" spans="2:11" customFormat="1" ht="15" customHeight="1">
      <c r="B68" s="150"/>
      <c r="C68" s="155"/>
      <c r="D68" s="265" t="s">
        <v>8302</v>
      </c>
      <c r="E68" s="265"/>
      <c r="F68" s="265"/>
      <c r="G68" s="265"/>
      <c r="H68" s="265"/>
      <c r="I68" s="265"/>
      <c r="J68" s="265"/>
      <c r="K68" s="151"/>
    </row>
    <row r="69" spans="2:11" customFormat="1" ht="15" customHeight="1">
      <c r="B69" s="150"/>
      <c r="C69" s="155"/>
      <c r="D69" s="265" t="s">
        <v>8303</v>
      </c>
      <c r="E69" s="265"/>
      <c r="F69" s="265"/>
      <c r="G69" s="265"/>
      <c r="H69" s="265"/>
      <c r="I69" s="265"/>
      <c r="J69" s="265"/>
      <c r="K69" s="151"/>
    </row>
    <row r="70" spans="2:11" customFormat="1" ht="15" customHeight="1">
      <c r="B70" s="150"/>
      <c r="C70" s="155"/>
      <c r="D70" s="265" t="s">
        <v>8304</v>
      </c>
      <c r="E70" s="265"/>
      <c r="F70" s="265"/>
      <c r="G70" s="265"/>
      <c r="H70" s="265"/>
      <c r="I70" s="265"/>
      <c r="J70" s="265"/>
      <c r="K70" s="151"/>
    </row>
    <row r="71" spans="2:11" customFormat="1" ht="12.75" customHeight="1">
      <c r="B71" s="159"/>
      <c r="C71" s="160"/>
      <c r="D71" s="160"/>
      <c r="E71" s="160"/>
      <c r="F71" s="160"/>
      <c r="G71" s="160"/>
      <c r="H71" s="160"/>
      <c r="I71" s="160"/>
      <c r="J71" s="160"/>
      <c r="K71" s="161"/>
    </row>
    <row r="72" spans="2:11" customFormat="1" ht="18.75" customHeight="1">
      <c r="B72" s="162"/>
      <c r="C72" s="162"/>
      <c r="D72" s="162"/>
      <c r="E72" s="162"/>
      <c r="F72" s="162"/>
      <c r="G72" s="162"/>
      <c r="H72" s="162"/>
      <c r="I72" s="162"/>
      <c r="J72" s="162"/>
      <c r="K72" s="163"/>
    </row>
    <row r="73" spans="2:11" customFormat="1" ht="18.75" customHeight="1">
      <c r="B73" s="163"/>
      <c r="C73" s="163"/>
      <c r="D73" s="163"/>
      <c r="E73" s="163"/>
      <c r="F73" s="163"/>
      <c r="G73" s="163"/>
      <c r="H73" s="163"/>
      <c r="I73" s="163"/>
      <c r="J73" s="163"/>
      <c r="K73" s="163"/>
    </row>
    <row r="74" spans="2:11" customFormat="1" ht="7.5" customHeight="1">
      <c r="B74" s="164"/>
      <c r="C74" s="165"/>
      <c r="D74" s="165"/>
      <c r="E74" s="165"/>
      <c r="F74" s="165"/>
      <c r="G74" s="165"/>
      <c r="H74" s="165"/>
      <c r="I74" s="165"/>
      <c r="J74" s="165"/>
      <c r="K74" s="166"/>
    </row>
    <row r="75" spans="2:11" customFormat="1" ht="45" customHeight="1">
      <c r="B75" s="167"/>
      <c r="C75" s="269" t="s">
        <v>8305</v>
      </c>
      <c r="D75" s="269"/>
      <c r="E75" s="269"/>
      <c r="F75" s="269"/>
      <c r="G75" s="269"/>
      <c r="H75" s="269"/>
      <c r="I75" s="269"/>
      <c r="J75" s="269"/>
      <c r="K75" s="168"/>
    </row>
    <row r="76" spans="2:11" customFormat="1" ht="17.25" customHeight="1">
      <c r="B76" s="167"/>
      <c r="C76" s="169" t="s">
        <v>8306</v>
      </c>
      <c r="D76" s="169"/>
      <c r="E76" s="169"/>
      <c r="F76" s="169" t="s">
        <v>8307</v>
      </c>
      <c r="G76" s="170"/>
      <c r="H76" s="169" t="s">
        <v>48</v>
      </c>
      <c r="I76" s="169" t="s">
        <v>51</v>
      </c>
      <c r="J76" s="169" t="s">
        <v>8308</v>
      </c>
      <c r="K76" s="168"/>
    </row>
    <row r="77" spans="2:11" customFormat="1" ht="17.25" customHeight="1">
      <c r="B77" s="167"/>
      <c r="C77" s="171" t="s">
        <v>8309</v>
      </c>
      <c r="D77" s="171"/>
      <c r="E77" s="171"/>
      <c r="F77" s="172" t="s">
        <v>8310</v>
      </c>
      <c r="G77" s="173"/>
      <c r="H77" s="171"/>
      <c r="I77" s="171"/>
      <c r="J77" s="171" t="s">
        <v>8311</v>
      </c>
      <c r="K77" s="168"/>
    </row>
    <row r="78" spans="2:11" customFormat="1" ht="5.25" customHeight="1">
      <c r="B78" s="167"/>
      <c r="C78" s="174"/>
      <c r="D78" s="174"/>
      <c r="E78" s="174"/>
      <c r="F78" s="174"/>
      <c r="G78" s="175"/>
      <c r="H78" s="174"/>
      <c r="I78" s="174"/>
      <c r="J78" s="174"/>
      <c r="K78" s="168"/>
    </row>
    <row r="79" spans="2:11" customFormat="1" ht="15" customHeight="1">
      <c r="B79" s="167"/>
      <c r="C79" s="156" t="s">
        <v>47</v>
      </c>
      <c r="D79" s="176"/>
      <c r="E79" s="176"/>
      <c r="F79" s="177" t="s">
        <v>8312</v>
      </c>
      <c r="G79" s="178"/>
      <c r="H79" s="156" t="s">
        <v>8313</v>
      </c>
      <c r="I79" s="156" t="s">
        <v>8314</v>
      </c>
      <c r="J79" s="156">
        <v>20</v>
      </c>
      <c r="K79" s="168"/>
    </row>
    <row r="80" spans="2:11" customFormat="1" ht="15" customHeight="1">
      <c r="B80" s="167"/>
      <c r="C80" s="156" t="s">
        <v>8315</v>
      </c>
      <c r="D80" s="156"/>
      <c r="E80" s="156"/>
      <c r="F80" s="177" t="s">
        <v>8312</v>
      </c>
      <c r="G80" s="178"/>
      <c r="H80" s="156" t="s">
        <v>8316</v>
      </c>
      <c r="I80" s="156" t="s">
        <v>8314</v>
      </c>
      <c r="J80" s="156">
        <v>120</v>
      </c>
      <c r="K80" s="168"/>
    </row>
    <row r="81" spans="2:11" customFormat="1" ht="15" customHeight="1">
      <c r="B81" s="179"/>
      <c r="C81" s="156" t="s">
        <v>8317</v>
      </c>
      <c r="D81" s="156"/>
      <c r="E81" s="156"/>
      <c r="F81" s="177" t="s">
        <v>8318</v>
      </c>
      <c r="G81" s="178"/>
      <c r="H81" s="156" t="s">
        <v>8319</v>
      </c>
      <c r="I81" s="156" t="s">
        <v>8314</v>
      </c>
      <c r="J81" s="156">
        <v>50</v>
      </c>
      <c r="K81" s="168"/>
    </row>
    <row r="82" spans="2:11" customFormat="1" ht="15" customHeight="1">
      <c r="B82" s="179"/>
      <c r="C82" s="156" t="s">
        <v>8320</v>
      </c>
      <c r="D82" s="156"/>
      <c r="E82" s="156"/>
      <c r="F82" s="177" t="s">
        <v>8312</v>
      </c>
      <c r="G82" s="178"/>
      <c r="H82" s="156" t="s">
        <v>8321</v>
      </c>
      <c r="I82" s="156" t="s">
        <v>8322</v>
      </c>
      <c r="J82" s="156"/>
      <c r="K82" s="168"/>
    </row>
    <row r="83" spans="2:11" customFormat="1" ht="15" customHeight="1">
      <c r="B83" s="179"/>
      <c r="C83" s="156" t="s">
        <v>8323</v>
      </c>
      <c r="D83" s="156"/>
      <c r="E83" s="156"/>
      <c r="F83" s="177" t="s">
        <v>8318</v>
      </c>
      <c r="G83" s="156"/>
      <c r="H83" s="156" t="s">
        <v>8324</v>
      </c>
      <c r="I83" s="156" t="s">
        <v>8314</v>
      </c>
      <c r="J83" s="156">
        <v>15</v>
      </c>
      <c r="K83" s="168"/>
    </row>
    <row r="84" spans="2:11" customFormat="1" ht="15" customHeight="1">
      <c r="B84" s="179"/>
      <c r="C84" s="156" t="s">
        <v>8325</v>
      </c>
      <c r="D84" s="156"/>
      <c r="E84" s="156"/>
      <c r="F84" s="177" t="s">
        <v>8318</v>
      </c>
      <c r="G84" s="156"/>
      <c r="H84" s="156" t="s">
        <v>8326</v>
      </c>
      <c r="I84" s="156" t="s">
        <v>8314</v>
      </c>
      <c r="J84" s="156">
        <v>15</v>
      </c>
      <c r="K84" s="168"/>
    </row>
    <row r="85" spans="2:11" customFormat="1" ht="15" customHeight="1">
      <c r="B85" s="179"/>
      <c r="C85" s="156" t="s">
        <v>8327</v>
      </c>
      <c r="D85" s="156"/>
      <c r="E85" s="156"/>
      <c r="F85" s="177" t="s">
        <v>8318</v>
      </c>
      <c r="G85" s="156"/>
      <c r="H85" s="156" t="s">
        <v>8328</v>
      </c>
      <c r="I85" s="156" t="s">
        <v>8314</v>
      </c>
      <c r="J85" s="156">
        <v>20</v>
      </c>
      <c r="K85" s="168"/>
    </row>
    <row r="86" spans="2:11" customFormat="1" ht="15" customHeight="1">
      <c r="B86" s="179"/>
      <c r="C86" s="156" t="s">
        <v>8329</v>
      </c>
      <c r="D86" s="156"/>
      <c r="E86" s="156"/>
      <c r="F86" s="177" t="s">
        <v>8318</v>
      </c>
      <c r="G86" s="156"/>
      <c r="H86" s="156" t="s">
        <v>8330</v>
      </c>
      <c r="I86" s="156" t="s">
        <v>8314</v>
      </c>
      <c r="J86" s="156">
        <v>20</v>
      </c>
      <c r="K86" s="168"/>
    </row>
    <row r="87" spans="2:11" customFormat="1" ht="15" customHeight="1">
      <c r="B87" s="179"/>
      <c r="C87" s="156" t="s">
        <v>8331</v>
      </c>
      <c r="D87" s="156"/>
      <c r="E87" s="156"/>
      <c r="F87" s="177" t="s">
        <v>8318</v>
      </c>
      <c r="G87" s="178"/>
      <c r="H87" s="156" t="s">
        <v>8332</v>
      </c>
      <c r="I87" s="156" t="s">
        <v>8314</v>
      </c>
      <c r="J87" s="156">
        <v>50</v>
      </c>
      <c r="K87" s="168"/>
    </row>
    <row r="88" spans="2:11" customFormat="1" ht="15" customHeight="1">
      <c r="B88" s="179"/>
      <c r="C88" s="156" t="s">
        <v>8333</v>
      </c>
      <c r="D88" s="156"/>
      <c r="E88" s="156"/>
      <c r="F88" s="177" t="s">
        <v>8318</v>
      </c>
      <c r="G88" s="178"/>
      <c r="H88" s="156" t="s">
        <v>8334</v>
      </c>
      <c r="I88" s="156" t="s">
        <v>8314</v>
      </c>
      <c r="J88" s="156">
        <v>20</v>
      </c>
      <c r="K88" s="168"/>
    </row>
    <row r="89" spans="2:11" customFormat="1" ht="15" customHeight="1">
      <c r="B89" s="179"/>
      <c r="C89" s="156" t="s">
        <v>8335</v>
      </c>
      <c r="D89" s="156"/>
      <c r="E89" s="156"/>
      <c r="F89" s="177" t="s">
        <v>8318</v>
      </c>
      <c r="G89" s="178"/>
      <c r="H89" s="156" t="s">
        <v>8336</v>
      </c>
      <c r="I89" s="156" t="s">
        <v>8314</v>
      </c>
      <c r="J89" s="156">
        <v>20</v>
      </c>
      <c r="K89" s="168"/>
    </row>
    <row r="90" spans="2:11" customFormat="1" ht="15" customHeight="1">
      <c r="B90" s="179"/>
      <c r="C90" s="156" t="s">
        <v>8337</v>
      </c>
      <c r="D90" s="156"/>
      <c r="E90" s="156"/>
      <c r="F90" s="177" t="s">
        <v>8318</v>
      </c>
      <c r="G90" s="178"/>
      <c r="H90" s="156" t="s">
        <v>8338</v>
      </c>
      <c r="I90" s="156" t="s">
        <v>8314</v>
      </c>
      <c r="J90" s="156">
        <v>50</v>
      </c>
      <c r="K90" s="168"/>
    </row>
    <row r="91" spans="2:11" customFormat="1" ht="15" customHeight="1">
      <c r="B91" s="179"/>
      <c r="C91" s="156" t="s">
        <v>8339</v>
      </c>
      <c r="D91" s="156"/>
      <c r="E91" s="156"/>
      <c r="F91" s="177" t="s">
        <v>8318</v>
      </c>
      <c r="G91" s="178"/>
      <c r="H91" s="156" t="s">
        <v>8339</v>
      </c>
      <c r="I91" s="156" t="s">
        <v>8314</v>
      </c>
      <c r="J91" s="156">
        <v>50</v>
      </c>
      <c r="K91" s="168"/>
    </row>
    <row r="92" spans="2:11" customFormat="1" ht="15" customHeight="1">
      <c r="B92" s="179"/>
      <c r="C92" s="156" t="s">
        <v>8340</v>
      </c>
      <c r="D92" s="156"/>
      <c r="E92" s="156"/>
      <c r="F92" s="177" t="s">
        <v>8318</v>
      </c>
      <c r="G92" s="178"/>
      <c r="H92" s="156" t="s">
        <v>8341</v>
      </c>
      <c r="I92" s="156" t="s">
        <v>8314</v>
      </c>
      <c r="J92" s="156">
        <v>255</v>
      </c>
      <c r="K92" s="168"/>
    </row>
    <row r="93" spans="2:11" customFormat="1" ht="15" customHeight="1">
      <c r="B93" s="179"/>
      <c r="C93" s="156" t="s">
        <v>8342</v>
      </c>
      <c r="D93" s="156"/>
      <c r="E93" s="156"/>
      <c r="F93" s="177" t="s">
        <v>8312</v>
      </c>
      <c r="G93" s="178"/>
      <c r="H93" s="156" t="s">
        <v>8343</v>
      </c>
      <c r="I93" s="156" t="s">
        <v>8344</v>
      </c>
      <c r="J93" s="156"/>
      <c r="K93" s="168"/>
    </row>
    <row r="94" spans="2:11" customFormat="1" ht="15" customHeight="1">
      <c r="B94" s="179"/>
      <c r="C94" s="156" t="s">
        <v>8345</v>
      </c>
      <c r="D94" s="156"/>
      <c r="E94" s="156"/>
      <c r="F94" s="177" t="s">
        <v>8312</v>
      </c>
      <c r="G94" s="178"/>
      <c r="H94" s="156" t="s">
        <v>8346</v>
      </c>
      <c r="I94" s="156" t="s">
        <v>8347</v>
      </c>
      <c r="J94" s="156"/>
      <c r="K94" s="168"/>
    </row>
    <row r="95" spans="2:11" customFormat="1" ht="15" customHeight="1">
      <c r="B95" s="179"/>
      <c r="C95" s="156" t="s">
        <v>8348</v>
      </c>
      <c r="D95" s="156"/>
      <c r="E95" s="156"/>
      <c r="F95" s="177" t="s">
        <v>8312</v>
      </c>
      <c r="G95" s="178"/>
      <c r="H95" s="156" t="s">
        <v>8348</v>
      </c>
      <c r="I95" s="156" t="s">
        <v>8347</v>
      </c>
      <c r="J95" s="156"/>
      <c r="K95" s="168"/>
    </row>
    <row r="96" spans="2:11" customFormat="1" ht="15" customHeight="1">
      <c r="B96" s="179"/>
      <c r="C96" s="156" t="s">
        <v>32</v>
      </c>
      <c r="D96" s="156"/>
      <c r="E96" s="156"/>
      <c r="F96" s="177" t="s">
        <v>8312</v>
      </c>
      <c r="G96" s="178"/>
      <c r="H96" s="156" t="s">
        <v>8349</v>
      </c>
      <c r="I96" s="156" t="s">
        <v>8347</v>
      </c>
      <c r="J96" s="156"/>
      <c r="K96" s="168"/>
    </row>
    <row r="97" spans="2:11" customFormat="1" ht="15" customHeight="1">
      <c r="B97" s="179"/>
      <c r="C97" s="156" t="s">
        <v>42</v>
      </c>
      <c r="D97" s="156"/>
      <c r="E97" s="156"/>
      <c r="F97" s="177" t="s">
        <v>8312</v>
      </c>
      <c r="G97" s="178"/>
      <c r="H97" s="156" t="s">
        <v>8350</v>
      </c>
      <c r="I97" s="156" t="s">
        <v>8347</v>
      </c>
      <c r="J97" s="156"/>
      <c r="K97" s="168"/>
    </row>
    <row r="98" spans="2:11" customFormat="1" ht="15" customHeight="1">
      <c r="B98" s="180"/>
      <c r="C98" s="181"/>
      <c r="D98" s="181"/>
      <c r="E98" s="181"/>
      <c r="F98" s="181"/>
      <c r="G98" s="181"/>
      <c r="H98" s="181"/>
      <c r="I98" s="181"/>
      <c r="J98" s="181"/>
      <c r="K98" s="182"/>
    </row>
    <row r="99" spans="2:11" customFormat="1" ht="18.75" customHeight="1">
      <c r="B99" s="183"/>
      <c r="C99" s="184"/>
      <c r="D99" s="184"/>
      <c r="E99" s="184"/>
      <c r="F99" s="184"/>
      <c r="G99" s="184"/>
      <c r="H99" s="184"/>
      <c r="I99" s="184"/>
      <c r="J99" s="184"/>
      <c r="K99" s="183"/>
    </row>
    <row r="100" spans="2:11" customFormat="1" ht="18.75" customHeight="1"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</row>
    <row r="101" spans="2:11" customFormat="1" ht="7.5" customHeight="1">
      <c r="B101" s="164"/>
      <c r="C101" s="165"/>
      <c r="D101" s="165"/>
      <c r="E101" s="165"/>
      <c r="F101" s="165"/>
      <c r="G101" s="165"/>
      <c r="H101" s="165"/>
      <c r="I101" s="165"/>
      <c r="J101" s="165"/>
      <c r="K101" s="166"/>
    </row>
    <row r="102" spans="2:11" customFormat="1" ht="45" customHeight="1">
      <c r="B102" s="167"/>
      <c r="C102" s="269" t="s">
        <v>8351</v>
      </c>
      <c r="D102" s="269"/>
      <c r="E102" s="269"/>
      <c r="F102" s="269"/>
      <c r="G102" s="269"/>
      <c r="H102" s="269"/>
      <c r="I102" s="269"/>
      <c r="J102" s="269"/>
      <c r="K102" s="168"/>
    </row>
    <row r="103" spans="2:11" customFormat="1" ht="17.25" customHeight="1">
      <c r="B103" s="167"/>
      <c r="C103" s="169" t="s">
        <v>8306</v>
      </c>
      <c r="D103" s="169"/>
      <c r="E103" s="169"/>
      <c r="F103" s="169" t="s">
        <v>8307</v>
      </c>
      <c r="G103" s="170"/>
      <c r="H103" s="169" t="s">
        <v>48</v>
      </c>
      <c r="I103" s="169" t="s">
        <v>51</v>
      </c>
      <c r="J103" s="169" t="s">
        <v>8308</v>
      </c>
      <c r="K103" s="168"/>
    </row>
    <row r="104" spans="2:11" customFormat="1" ht="17.25" customHeight="1">
      <c r="B104" s="167"/>
      <c r="C104" s="171" t="s">
        <v>8309</v>
      </c>
      <c r="D104" s="171"/>
      <c r="E104" s="171"/>
      <c r="F104" s="172" t="s">
        <v>8310</v>
      </c>
      <c r="G104" s="173"/>
      <c r="H104" s="171"/>
      <c r="I104" s="171"/>
      <c r="J104" s="171" t="s">
        <v>8311</v>
      </c>
      <c r="K104" s="168"/>
    </row>
    <row r="105" spans="2:11" customFormat="1" ht="5.25" customHeight="1">
      <c r="B105" s="167"/>
      <c r="C105" s="169"/>
      <c r="D105" s="169"/>
      <c r="E105" s="169"/>
      <c r="F105" s="169"/>
      <c r="G105" s="185"/>
      <c r="H105" s="169"/>
      <c r="I105" s="169"/>
      <c r="J105" s="169"/>
      <c r="K105" s="168"/>
    </row>
    <row r="106" spans="2:11" customFormat="1" ht="15" customHeight="1">
      <c r="B106" s="167"/>
      <c r="C106" s="156" t="s">
        <v>47</v>
      </c>
      <c r="D106" s="176"/>
      <c r="E106" s="176"/>
      <c r="F106" s="177" t="s">
        <v>8312</v>
      </c>
      <c r="G106" s="156"/>
      <c r="H106" s="156" t="s">
        <v>8352</v>
      </c>
      <c r="I106" s="156" t="s">
        <v>8314</v>
      </c>
      <c r="J106" s="156">
        <v>20</v>
      </c>
      <c r="K106" s="168"/>
    </row>
    <row r="107" spans="2:11" customFormat="1" ht="15" customHeight="1">
      <c r="B107" s="167"/>
      <c r="C107" s="156" t="s">
        <v>8315</v>
      </c>
      <c r="D107" s="156"/>
      <c r="E107" s="156"/>
      <c r="F107" s="177" t="s">
        <v>8312</v>
      </c>
      <c r="G107" s="156"/>
      <c r="H107" s="156" t="s">
        <v>8352</v>
      </c>
      <c r="I107" s="156" t="s">
        <v>8314</v>
      </c>
      <c r="J107" s="156">
        <v>120</v>
      </c>
      <c r="K107" s="168"/>
    </row>
    <row r="108" spans="2:11" customFormat="1" ht="15" customHeight="1">
      <c r="B108" s="179"/>
      <c r="C108" s="156" t="s">
        <v>8317</v>
      </c>
      <c r="D108" s="156"/>
      <c r="E108" s="156"/>
      <c r="F108" s="177" t="s">
        <v>8318</v>
      </c>
      <c r="G108" s="156"/>
      <c r="H108" s="156" t="s">
        <v>8352</v>
      </c>
      <c r="I108" s="156" t="s">
        <v>8314</v>
      </c>
      <c r="J108" s="156">
        <v>50</v>
      </c>
      <c r="K108" s="168"/>
    </row>
    <row r="109" spans="2:11" customFormat="1" ht="15" customHeight="1">
      <c r="B109" s="179"/>
      <c r="C109" s="156" t="s">
        <v>8320</v>
      </c>
      <c r="D109" s="156"/>
      <c r="E109" s="156"/>
      <c r="F109" s="177" t="s">
        <v>8312</v>
      </c>
      <c r="G109" s="156"/>
      <c r="H109" s="156" t="s">
        <v>8352</v>
      </c>
      <c r="I109" s="156" t="s">
        <v>8322</v>
      </c>
      <c r="J109" s="156"/>
      <c r="K109" s="168"/>
    </row>
    <row r="110" spans="2:11" customFormat="1" ht="15" customHeight="1">
      <c r="B110" s="179"/>
      <c r="C110" s="156" t="s">
        <v>8331</v>
      </c>
      <c r="D110" s="156"/>
      <c r="E110" s="156"/>
      <c r="F110" s="177" t="s">
        <v>8318</v>
      </c>
      <c r="G110" s="156"/>
      <c r="H110" s="156" t="s">
        <v>8352</v>
      </c>
      <c r="I110" s="156" t="s">
        <v>8314</v>
      </c>
      <c r="J110" s="156">
        <v>50</v>
      </c>
      <c r="K110" s="168"/>
    </row>
    <row r="111" spans="2:11" customFormat="1" ht="15" customHeight="1">
      <c r="B111" s="179"/>
      <c r="C111" s="156" t="s">
        <v>8339</v>
      </c>
      <c r="D111" s="156"/>
      <c r="E111" s="156"/>
      <c r="F111" s="177" t="s">
        <v>8318</v>
      </c>
      <c r="G111" s="156"/>
      <c r="H111" s="156" t="s">
        <v>8352</v>
      </c>
      <c r="I111" s="156" t="s">
        <v>8314</v>
      </c>
      <c r="J111" s="156">
        <v>50</v>
      </c>
      <c r="K111" s="168"/>
    </row>
    <row r="112" spans="2:11" customFormat="1" ht="15" customHeight="1">
      <c r="B112" s="179"/>
      <c r="C112" s="156" t="s">
        <v>8337</v>
      </c>
      <c r="D112" s="156"/>
      <c r="E112" s="156"/>
      <c r="F112" s="177" t="s">
        <v>8318</v>
      </c>
      <c r="G112" s="156"/>
      <c r="H112" s="156" t="s">
        <v>8352</v>
      </c>
      <c r="I112" s="156" t="s">
        <v>8314</v>
      </c>
      <c r="J112" s="156">
        <v>50</v>
      </c>
      <c r="K112" s="168"/>
    </row>
    <row r="113" spans="2:11" customFormat="1" ht="15" customHeight="1">
      <c r="B113" s="179"/>
      <c r="C113" s="156" t="s">
        <v>47</v>
      </c>
      <c r="D113" s="156"/>
      <c r="E113" s="156"/>
      <c r="F113" s="177" t="s">
        <v>8312</v>
      </c>
      <c r="G113" s="156"/>
      <c r="H113" s="156" t="s">
        <v>8353</v>
      </c>
      <c r="I113" s="156" t="s">
        <v>8314</v>
      </c>
      <c r="J113" s="156">
        <v>20</v>
      </c>
      <c r="K113" s="168"/>
    </row>
    <row r="114" spans="2:11" customFormat="1" ht="15" customHeight="1">
      <c r="B114" s="179"/>
      <c r="C114" s="156" t="s">
        <v>8354</v>
      </c>
      <c r="D114" s="156"/>
      <c r="E114" s="156"/>
      <c r="F114" s="177" t="s">
        <v>8312</v>
      </c>
      <c r="G114" s="156"/>
      <c r="H114" s="156" t="s">
        <v>8355</v>
      </c>
      <c r="I114" s="156" t="s">
        <v>8314</v>
      </c>
      <c r="J114" s="156">
        <v>120</v>
      </c>
      <c r="K114" s="168"/>
    </row>
    <row r="115" spans="2:11" customFormat="1" ht="15" customHeight="1">
      <c r="B115" s="179"/>
      <c r="C115" s="156" t="s">
        <v>32</v>
      </c>
      <c r="D115" s="156"/>
      <c r="E115" s="156"/>
      <c r="F115" s="177" t="s">
        <v>8312</v>
      </c>
      <c r="G115" s="156"/>
      <c r="H115" s="156" t="s">
        <v>8356</v>
      </c>
      <c r="I115" s="156" t="s">
        <v>8347</v>
      </c>
      <c r="J115" s="156"/>
      <c r="K115" s="168"/>
    </row>
    <row r="116" spans="2:11" customFormat="1" ht="15" customHeight="1">
      <c r="B116" s="179"/>
      <c r="C116" s="156" t="s">
        <v>42</v>
      </c>
      <c r="D116" s="156"/>
      <c r="E116" s="156"/>
      <c r="F116" s="177" t="s">
        <v>8312</v>
      </c>
      <c r="G116" s="156"/>
      <c r="H116" s="156" t="s">
        <v>8357</v>
      </c>
      <c r="I116" s="156" t="s">
        <v>8347</v>
      </c>
      <c r="J116" s="156"/>
      <c r="K116" s="168"/>
    </row>
    <row r="117" spans="2:11" customFormat="1" ht="15" customHeight="1">
      <c r="B117" s="179"/>
      <c r="C117" s="156" t="s">
        <v>51</v>
      </c>
      <c r="D117" s="156"/>
      <c r="E117" s="156"/>
      <c r="F117" s="177" t="s">
        <v>8312</v>
      </c>
      <c r="G117" s="156"/>
      <c r="H117" s="156" t="s">
        <v>8358</v>
      </c>
      <c r="I117" s="156" t="s">
        <v>8359</v>
      </c>
      <c r="J117" s="156"/>
      <c r="K117" s="168"/>
    </row>
    <row r="118" spans="2:11" customFormat="1" ht="15" customHeight="1">
      <c r="B118" s="180"/>
      <c r="C118" s="186"/>
      <c r="D118" s="186"/>
      <c r="E118" s="186"/>
      <c r="F118" s="186"/>
      <c r="G118" s="186"/>
      <c r="H118" s="186"/>
      <c r="I118" s="186"/>
      <c r="J118" s="186"/>
      <c r="K118" s="182"/>
    </row>
    <row r="119" spans="2:11" customFormat="1" ht="18.75" customHeight="1">
      <c r="B119" s="187"/>
      <c r="C119" s="188"/>
      <c r="D119" s="188"/>
      <c r="E119" s="188"/>
      <c r="F119" s="189"/>
      <c r="G119" s="188"/>
      <c r="H119" s="188"/>
      <c r="I119" s="188"/>
      <c r="J119" s="188"/>
      <c r="K119" s="187"/>
    </row>
    <row r="120" spans="2:11" customFormat="1" ht="18.75" customHeight="1"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</row>
    <row r="121" spans="2:11" customFormat="1" ht="7.5" customHeight="1">
      <c r="B121" s="190"/>
      <c r="C121" s="191"/>
      <c r="D121" s="191"/>
      <c r="E121" s="191"/>
      <c r="F121" s="191"/>
      <c r="G121" s="191"/>
      <c r="H121" s="191"/>
      <c r="I121" s="191"/>
      <c r="J121" s="191"/>
      <c r="K121" s="192"/>
    </row>
    <row r="122" spans="2:11" customFormat="1" ht="45" customHeight="1">
      <c r="B122" s="193"/>
      <c r="C122" s="267" t="s">
        <v>8360</v>
      </c>
      <c r="D122" s="267"/>
      <c r="E122" s="267"/>
      <c r="F122" s="267"/>
      <c r="G122" s="267"/>
      <c r="H122" s="267"/>
      <c r="I122" s="267"/>
      <c r="J122" s="267"/>
      <c r="K122" s="194"/>
    </row>
    <row r="123" spans="2:11" customFormat="1" ht="17.25" customHeight="1">
      <c r="B123" s="195"/>
      <c r="C123" s="169" t="s">
        <v>8306</v>
      </c>
      <c r="D123" s="169"/>
      <c r="E123" s="169"/>
      <c r="F123" s="169" t="s">
        <v>8307</v>
      </c>
      <c r="G123" s="170"/>
      <c r="H123" s="169" t="s">
        <v>48</v>
      </c>
      <c r="I123" s="169" t="s">
        <v>51</v>
      </c>
      <c r="J123" s="169" t="s">
        <v>8308</v>
      </c>
      <c r="K123" s="196"/>
    </row>
    <row r="124" spans="2:11" customFormat="1" ht="17.25" customHeight="1">
      <c r="B124" s="195"/>
      <c r="C124" s="171" t="s">
        <v>8309</v>
      </c>
      <c r="D124" s="171"/>
      <c r="E124" s="171"/>
      <c r="F124" s="172" t="s">
        <v>8310</v>
      </c>
      <c r="G124" s="173"/>
      <c r="H124" s="171"/>
      <c r="I124" s="171"/>
      <c r="J124" s="171" t="s">
        <v>8311</v>
      </c>
      <c r="K124" s="196"/>
    </row>
    <row r="125" spans="2:11" customFormat="1" ht="5.25" customHeight="1">
      <c r="B125" s="197"/>
      <c r="C125" s="174"/>
      <c r="D125" s="174"/>
      <c r="E125" s="174"/>
      <c r="F125" s="174"/>
      <c r="G125" s="198"/>
      <c r="H125" s="174"/>
      <c r="I125" s="174"/>
      <c r="J125" s="174"/>
      <c r="K125" s="199"/>
    </row>
    <row r="126" spans="2:11" customFormat="1" ht="15" customHeight="1">
      <c r="B126" s="197"/>
      <c r="C126" s="156" t="s">
        <v>8315</v>
      </c>
      <c r="D126" s="176"/>
      <c r="E126" s="176"/>
      <c r="F126" s="177" t="s">
        <v>8312</v>
      </c>
      <c r="G126" s="156"/>
      <c r="H126" s="156" t="s">
        <v>8352</v>
      </c>
      <c r="I126" s="156" t="s">
        <v>8314</v>
      </c>
      <c r="J126" s="156">
        <v>120</v>
      </c>
      <c r="K126" s="200"/>
    </row>
    <row r="127" spans="2:11" customFormat="1" ht="15" customHeight="1">
      <c r="B127" s="197"/>
      <c r="C127" s="156" t="s">
        <v>8361</v>
      </c>
      <c r="D127" s="156"/>
      <c r="E127" s="156"/>
      <c r="F127" s="177" t="s">
        <v>8312</v>
      </c>
      <c r="G127" s="156"/>
      <c r="H127" s="156" t="s">
        <v>8362</v>
      </c>
      <c r="I127" s="156" t="s">
        <v>8314</v>
      </c>
      <c r="J127" s="156" t="s">
        <v>8363</v>
      </c>
      <c r="K127" s="200"/>
    </row>
    <row r="128" spans="2:11" customFormat="1" ht="15" customHeight="1">
      <c r="B128" s="197"/>
      <c r="C128" s="156" t="s">
        <v>8260</v>
      </c>
      <c r="D128" s="156"/>
      <c r="E128" s="156"/>
      <c r="F128" s="177" t="s">
        <v>8312</v>
      </c>
      <c r="G128" s="156"/>
      <c r="H128" s="156" t="s">
        <v>8364</v>
      </c>
      <c r="I128" s="156" t="s">
        <v>8314</v>
      </c>
      <c r="J128" s="156" t="s">
        <v>8363</v>
      </c>
      <c r="K128" s="200"/>
    </row>
    <row r="129" spans="2:11" customFormat="1" ht="15" customHeight="1">
      <c r="B129" s="197"/>
      <c r="C129" s="156" t="s">
        <v>8323</v>
      </c>
      <c r="D129" s="156"/>
      <c r="E129" s="156"/>
      <c r="F129" s="177" t="s">
        <v>8318</v>
      </c>
      <c r="G129" s="156"/>
      <c r="H129" s="156" t="s">
        <v>8324</v>
      </c>
      <c r="I129" s="156" t="s">
        <v>8314</v>
      </c>
      <c r="J129" s="156">
        <v>15</v>
      </c>
      <c r="K129" s="200"/>
    </row>
    <row r="130" spans="2:11" customFormat="1" ht="15" customHeight="1">
      <c r="B130" s="197"/>
      <c r="C130" s="156" t="s">
        <v>8325</v>
      </c>
      <c r="D130" s="156"/>
      <c r="E130" s="156"/>
      <c r="F130" s="177" t="s">
        <v>8318</v>
      </c>
      <c r="G130" s="156"/>
      <c r="H130" s="156" t="s">
        <v>8326</v>
      </c>
      <c r="I130" s="156" t="s">
        <v>8314</v>
      </c>
      <c r="J130" s="156">
        <v>15</v>
      </c>
      <c r="K130" s="200"/>
    </row>
    <row r="131" spans="2:11" customFormat="1" ht="15" customHeight="1">
      <c r="B131" s="197"/>
      <c r="C131" s="156" t="s">
        <v>8327</v>
      </c>
      <c r="D131" s="156"/>
      <c r="E131" s="156"/>
      <c r="F131" s="177" t="s">
        <v>8318</v>
      </c>
      <c r="G131" s="156"/>
      <c r="H131" s="156" t="s">
        <v>8328</v>
      </c>
      <c r="I131" s="156" t="s">
        <v>8314</v>
      </c>
      <c r="J131" s="156">
        <v>20</v>
      </c>
      <c r="K131" s="200"/>
    </row>
    <row r="132" spans="2:11" customFormat="1" ht="15" customHeight="1">
      <c r="B132" s="197"/>
      <c r="C132" s="156" t="s">
        <v>8329</v>
      </c>
      <c r="D132" s="156"/>
      <c r="E132" s="156"/>
      <c r="F132" s="177" t="s">
        <v>8318</v>
      </c>
      <c r="G132" s="156"/>
      <c r="H132" s="156" t="s">
        <v>8330</v>
      </c>
      <c r="I132" s="156" t="s">
        <v>8314</v>
      </c>
      <c r="J132" s="156">
        <v>20</v>
      </c>
      <c r="K132" s="200"/>
    </row>
    <row r="133" spans="2:11" customFormat="1" ht="15" customHeight="1">
      <c r="B133" s="197"/>
      <c r="C133" s="156" t="s">
        <v>8317</v>
      </c>
      <c r="D133" s="156"/>
      <c r="E133" s="156"/>
      <c r="F133" s="177" t="s">
        <v>8318</v>
      </c>
      <c r="G133" s="156"/>
      <c r="H133" s="156" t="s">
        <v>8352</v>
      </c>
      <c r="I133" s="156" t="s">
        <v>8314</v>
      </c>
      <c r="J133" s="156">
        <v>50</v>
      </c>
      <c r="K133" s="200"/>
    </row>
    <row r="134" spans="2:11" customFormat="1" ht="15" customHeight="1">
      <c r="B134" s="197"/>
      <c r="C134" s="156" t="s">
        <v>8331</v>
      </c>
      <c r="D134" s="156"/>
      <c r="E134" s="156"/>
      <c r="F134" s="177" t="s">
        <v>8318</v>
      </c>
      <c r="G134" s="156"/>
      <c r="H134" s="156" t="s">
        <v>8352</v>
      </c>
      <c r="I134" s="156" t="s">
        <v>8314</v>
      </c>
      <c r="J134" s="156">
        <v>50</v>
      </c>
      <c r="K134" s="200"/>
    </row>
    <row r="135" spans="2:11" customFormat="1" ht="15" customHeight="1">
      <c r="B135" s="197"/>
      <c r="C135" s="156" t="s">
        <v>8337</v>
      </c>
      <c r="D135" s="156"/>
      <c r="E135" s="156"/>
      <c r="F135" s="177" t="s">
        <v>8318</v>
      </c>
      <c r="G135" s="156"/>
      <c r="H135" s="156" t="s">
        <v>8352</v>
      </c>
      <c r="I135" s="156" t="s">
        <v>8314</v>
      </c>
      <c r="J135" s="156">
        <v>50</v>
      </c>
      <c r="K135" s="200"/>
    </row>
    <row r="136" spans="2:11" customFormat="1" ht="15" customHeight="1">
      <c r="B136" s="197"/>
      <c r="C136" s="156" t="s">
        <v>8339</v>
      </c>
      <c r="D136" s="156"/>
      <c r="E136" s="156"/>
      <c r="F136" s="177" t="s">
        <v>8318</v>
      </c>
      <c r="G136" s="156"/>
      <c r="H136" s="156" t="s">
        <v>8352</v>
      </c>
      <c r="I136" s="156" t="s">
        <v>8314</v>
      </c>
      <c r="J136" s="156">
        <v>50</v>
      </c>
      <c r="K136" s="200"/>
    </row>
    <row r="137" spans="2:11" customFormat="1" ht="15" customHeight="1">
      <c r="B137" s="197"/>
      <c r="C137" s="156" t="s">
        <v>8340</v>
      </c>
      <c r="D137" s="156"/>
      <c r="E137" s="156"/>
      <c r="F137" s="177" t="s">
        <v>8318</v>
      </c>
      <c r="G137" s="156"/>
      <c r="H137" s="156" t="s">
        <v>8365</v>
      </c>
      <c r="I137" s="156" t="s">
        <v>8314</v>
      </c>
      <c r="J137" s="156">
        <v>255</v>
      </c>
      <c r="K137" s="200"/>
    </row>
    <row r="138" spans="2:11" customFormat="1" ht="15" customHeight="1">
      <c r="B138" s="197"/>
      <c r="C138" s="156" t="s">
        <v>8342</v>
      </c>
      <c r="D138" s="156"/>
      <c r="E138" s="156"/>
      <c r="F138" s="177" t="s">
        <v>8312</v>
      </c>
      <c r="G138" s="156"/>
      <c r="H138" s="156" t="s">
        <v>8366</v>
      </c>
      <c r="I138" s="156" t="s">
        <v>8344</v>
      </c>
      <c r="J138" s="156"/>
      <c r="K138" s="200"/>
    </row>
    <row r="139" spans="2:11" customFormat="1" ht="15" customHeight="1">
      <c r="B139" s="197"/>
      <c r="C139" s="156" t="s">
        <v>8345</v>
      </c>
      <c r="D139" s="156"/>
      <c r="E139" s="156"/>
      <c r="F139" s="177" t="s">
        <v>8312</v>
      </c>
      <c r="G139" s="156"/>
      <c r="H139" s="156" t="s">
        <v>8367</v>
      </c>
      <c r="I139" s="156" t="s">
        <v>8347</v>
      </c>
      <c r="J139" s="156"/>
      <c r="K139" s="200"/>
    </row>
    <row r="140" spans="2:11" customFormat="1" ht="15" customHeight="1">
      <c r="B140" s="197"/>
      <c r="C140" s="156" t="s">
        <v>8348</v>
      </c>
      <c r="D140" s="156"/>
      <c r="E140" s="156"/>
      <c r="F140" s="177" t="s">
        <v>8312</v>
      </c>
      <c r="G140" s="156"/>
      <c r="H140" s="156" t="s">
        <v>8348</v>
      </c>
      <c r="I140" s="156" t="s">
        <v>8347</v>
      </c>
      <c r="J140" s="156"/>
      <c r="K140" s="200"/>
    </row>
    <row r="141" spans="2:11" customFormat="1" ht="15" customHeight="1">
      <c r="B141" s="197"/>
      <c r="C141" s="156" t="s">
        <v>32</v>
      </c>
      <c r="D141" s="156"/>
      <c r="E141" s="156"/>
      <c r="F141" s="177" t="s">
        <v>8312</v>
      </c>
      <c r="G141" s="156"/>
      <c r="H141" s="156" t="s">
        <v>8368</v>
      </c>
      <c r="I141" s="156" t="s">
        <v>8347</v>
      </c>
      <c r="J141" s="156"/>
      <c r="K141" s="200"/>
    </row>
    <row r="142" spans="2:11" customFormat="1" ht="15" customHeight="1">
      <c r="B142" s="197"/>
      <c r="C142" s="156" t="s">
        <v>8369</v>
      </c>
      <c r="D142" s="156"/>
      <c r="E142" s="156"/>
      <c r="F142" s="177" t="s">
        <v>8312</v>
      </c>
      <c r="G142" s="156"/>
      <c r="H142" s="156" t="s">
        <v>8370</v>
      </c>
      <c r="I142" s="156" t="s">
        <v>8347</v>
      </c>
      <c r="J142" s="156"/>
      <c r="K142" s="200"/>
    </row>
    <row r="143" spans="2:11" customFormat="1" ht="15" customHeight="1">
      <c r="B143" s="201"/>
      <c r="C143" s="202"/>
      <c r="D143" s="202"/>
      <c r="E143" s="202"/>
      <c r="F143" s="202"/>
      <c r="G143" s="202"/>
      <c r="H143" s="202"/>
      <c r="I143" s="202"/>
      <c r="J143" s="202"/>
      <c r="K143" s="203"/>
    </row>
    <row r="144" spans="2:11" customFormat="1" ht="18.75" customHeight="1">
      <c r="B144" s="188"/>
      <c r="C144" s="188"/>
      <c r="D144" s="188"/>
      <c r="E144" s="188"/>
      <c r="F144" s="189"/>
      <c r="G144" s="188"/>
      <c r="H144" s="188"/>
      <c r="I144" s="188"/>
      <c r="J144" s="188"/>
      <c r="K144" s="188"/>
    </row>
    <row r="145" spans="2:11" customFormat="1" ht="18.75" customHeight="1"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</row>
    <row r="146" spans="2:11" customFormat="1" ht="7.5" customHeight="1">
      <c r="B146" s="164"/>
      <c r="C146" s="165"/>
      <c r="D146" s="165"/>
      <c r="E146" s="165"/>
      <c r="F146" s="165"/>
      <c r="G146" s="165"/>
      <c r="H146" s="165"/>
      <c r="I146" s="165"/>
      <c r="J146" s="165"/>
      <c r="K146" s="166"/>
    </row>
    <row r="147" spans="2:11" customFormat="1" ht="45" customHeight="1">
      <c r="B147" s="167"/>
      <c r="C147" s="269" t="s">
        <v>8371</v>
      </c>
      <c r="D147" s="269"/>
      <c r="E147" s="269"/>
      <c r="F147" s="269"/>
      <c r="G147" s="269"/>
      <c r="H147" s="269"/>
      <c r="I147" s="269"/>
      <c r="J147" s="269"/>
      <c r="K147" s="168"/>
    </row>
    <row r="148" spans="2:11" customFormat="1" ht="17.25" customHeight="1">
      <c r="B148" s="167"/>
      <c r="C148" s="169" t="s">
        <v>8306</v>
      </c>
      <c r="D148" s="169"/>
      <c r="E148" s="169"/>
      <c r="F148" s="169" t="s">
        <v>8307</v>
      </c>
      <c r="G148" s="170"/>
      <c r="H148" s="169" t="s">
        <v>48</v>
      </c>
      <c r="I148" s="169" t="s">
        <v>51</v>
      </c>
      <c r="J148" s="169" t="s">
        <v>8308</v>
      </c>
      <c r="K148" s="168"/>
    </row>
    <row r="149" spans="2:11" customFormat="1" ht="17.25" customHeight="1">
      <c r="B149" s="167"/>
      <c r="C149" s="171" t="s">
        <v>8309</v>
      </c>
      <c r="D149" s="171"/>
      <c r="E149" s="171"/>
      <c r="F149" s="172" t="s">
        <v>8310</v>
      </c>
      <c r="G149" s="173"/>
      <c r="H149" s="171"/>
      <c r="I149" s="171"/>
      <c r="J149" s="171" t="s">
        <v>8311</v>
      </c>
      <c r="K149" s="168"/>
    </row>
    <row r="150" spans="2:11" customFormat="1" ht="5.25" customHeight="1">
      <c r="B150" s="179"/>
      <c r="C150" s="174"/>
      <c r="D150" s="174"/>
      <c r="E150" s="174"/>
      <c r="F150" s="174"/>
      <c r="G150" s="175"/>
      <c r="H150" s="174"/>
      <c r="I150" s="174"/>
      <c r="J150" s="174"/>
      <c r="K150" s="200"/>
    </row>
    <row r="151" spans="2:11" customFormat="1" ht="15" customHeight="1">
      <c r="B151" s="179"/>
      <c r="C151" s="204" t="s">
        <v>8315</v>
      </c>
      <c r="D151" s="156"/>
      <c r="E151" s="156"/>
      <c r="F151" s="205" t="s">
        <v>8312</v>
      </c>
      <c r="G151" s="156"/>
      <c r="H151" s="204" t="s">
        <v>8352</v>
      </c>
      <c r="I151" s="204" t="s">
        <v>8314</v>
      </c>
      <c r="J151" s="204">
        <v>120</v>
      </c>
      <c r="K151" s="200"/>
    </row>
    <row r="152" spans="2:11" customFormat="1" ht="15" customHeight="1">
      <c r="B152" s="179"/>
      <c r="C152" s="204" t="s">
        <v>8361</v>
      </c>
      <c r="D152" s="156"/>
      <c r="E152" s="156"/>
      <c r="F152" s="205" t="s">
        <v>8312</v>
      </c>
      <c r="G152" s="156"/>
      <c r="H152" s="204" t="s">
        <v>8372</v>
      </c>
      <c r="I152" s="204" t="s">
        <v>8314</v>
      </c>
      <c r="J152" s="204" t="s">
        <v>8363</v>
      </c>
      <c r="K152" s="200"/>
    </row>
    <row r="153" spans="2:11" customFormat="1" ht="15" customHeight="1">
      <c r="B153" s="179"/>
      <c r="C153" s="204" t="s">
        <v>8260</v>
      </c>
      <c r="D153" s="156"/>
      <c r="E153" s="156"/>
      <c r="F153" s="205" t="s">
        <v>8312</v>
      </c>
      <c r="G153" s="156"/>
      <c r="H153" s="204" t="s">
        <v>8373</v>
      </c>
      <c r="I153" s="204" t="s">
        <v>8314</v>
      </c>
      <c r="J153" s="204" t="s">
        <v>8363</v>
      </c>
      <c r="K153" s="200"/>
    </row>
    <row r="154" spans="2:11" customFormat="1" ht="15" customHeight="1">
      <c r="B154" s="179"/>
      <c r="C154" s="204" t="s">
        <v>8317</v>
      </c>
      <c r="D154" s="156"/>
      <c r="E154" s="156"/>
      <c r="F154" s="205" t="s">
        <v>8318</v>
      </c>
      <c r="G154" s="156"/>
      <c r="H154" s="204" t="s">
        <v>8352</v>
      </c>
      <c r="I154" s="204" t="s">
        <v>8314</v>
      </c>
      <c r="J154" s="204">
        <v>50</v>
      </c>
      <c r="K154" s="200"/>
    </row>
    <row r="155" spans="2:11" customFormat="1" ht="15" customHeight="1">
      <c r="B155" s="179"/>
      <c r="C155" s="204" t="s">
        <v>8320</v>
      </c>
      <c r="D155" s="156"/>
      <c r="E155" s="156"/>
      <c r="F155" s="205" t="s">
        <v>8312</v>
      </c>
      <c r="G155" s="156"/>
      <c r="H155" s="204" t="s">
        <v>8352</v>
      </c>
      <c r="I155" s="204" t="s">
        <v>8322</v>
      </c>
      <c r="J155" s="204"/>
      <c r="K155" s="200"/>
    </row>
    <row r="156" spans="2:11" customFormat="1" ht="15" customHeight="1">
      <c r="B156" s="179"/>
      <c r="C156" s="204" t="s">
        <v>8331</v>
      </c>
      <c r="D156" s="156"/>
      <c r="E156" s="156"/>
      <c r="F156" s="205" t="s">
        <v>8318</v>
      </c>
      <c r="G156" s="156"/>
      <c r="H156" s="204" t="s">
        <v>8352</v>
      </c>
      <c r="I156" s="204" t="s">
        <v>8314</v>
      </c>
      <c r="J156" s="204">
        <v>50</v>
      </c>
      <c r="K156" s="200"/>
    </row>
    <row r="157" spans="2:11" customFormat="1" ht="15" customHeight="1">
      <c r="B157" s="179"/>
      <c r="C157" s="204" t="s">
        <v>8339</v>
      </c>
      <c r="D157" s="156"/>
      <c r="E157" s="156"/>
      <c r="F157" s="205" t="s">
        <v>8318</v>
      </c>
      <c r="G157" s="156"/>
      <c r="H157" s="204" t="s">
        <v>8352</v>
      </c>
      <c r="I157" s="204" t="s">
        <v>8314</v>
      </c>
      <c r="J157" s="204">
        <v>50</v>
      </c>
      <c r="K157" s="200"/>
    </row>
    <row r="158" spans="2:11" customFormat="1" ht="15" customHeight="1">
      <c r="B158" s="179"/>
      <c r="C158" s="204" t="s">
        <v>8337</v>
      </c>
      <c r="D158" s="156"/>
      <c r="E158" s="156"/>
      <c r="F158" s="205" t="s">
        <v>8318</v>
      </c>
      <c r="G158" s="156"/>
      <c r="H158" s="204" t="s">
        <v>8352</v>
      </c>
      <c r="I158" s="204" t="s">
        <v>8314</v>
      </c>
      <c r="J158" s="204">
        <v>50</v>
      </c>
      <c r="K158" s="200"/>
    </row>
    <row r="159" spans="2:11" customFormat="1" ht="15" customHeight="1">
      <c r="B159" s="179"/>
      <c r="C159" s="204" t="s">
        <v>90</v>
      </c>
      <c r="D159" s="156"/>
      <c r="E159" s="156"/>
      <c r="F159" s="205" t="s">
        <v>8312</v>
      </c>
      <c r="G159" s="156"/>
      <c r="H159" s="204" t="s">
        <v>8374</v>
      </c>
      <c r="I159" s="204" t="s">
        <v>8314</v>
      </c>
      <c r="J159" s="204" t="s">
        <v>8375</v>
      </c>
      <c r="K159" s="200"/>
    </row>
    <row r="160" spans="2:11" customFormat="1" ht="15" customHeight="1">
      <c r="B160" s="179"/>
      <c r="C160" s="204" t="s">
        <v>8376</v>
      </c>
      <c r="D160" s="156"/>
      <c r="E160" s="156"/>
      <c r="F160" s="205" t="s">
        <v>8312</v>
      </c>
      <c r="G160" s="156"/>
      <c r="H160" s="204" t="s">
        <v>8377</v>
      </c>
      <c r="I160" s="204" t="s">
        <v>8347</v>
      </c>
      <c r="J160" s="204"/>
      <c r="K160" s="200"/>
    </row>
    <row r="161" spans="2:11" customFormat="1" ht="15" customHeight="1">
      <c r="B161" s="206"/>
      <c r="C161" s="186"/>
      <c r="D161" s="186"/>
      <c r="E161" s="186"/>
      <c r="F161" s="186"/>
      <c r="G161" s="186"/>
      <c r="H161" s="186"/>
      <c r="I161" s="186"/>
      <c r="J161" s="186"/>
      <c r="K161" s="207"/>
    </row>
    <row r="162" spans="2:11" customFormat="1" ht="18.75" customHeight="1">
      <c r="B162" s="188"/>
      <c r="C162" s="198"/>
      <c r="D162" s="198"/>
      <c r="E162" s="198"/>
      <c r="F162" s="208"/>
      <c r="G162" s="198"/>
      <c r="H162" s="198"/>
      <c r="I162" s="198"/>
      <c r="J162" s="198"/>
      <c r="K162" s="188"/>
    </row>
    <row r="163" spans="2:11" customFormat="1" ht="18.75" customHeight="1"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</row>
    <row r="164" spans="2:11" customFormat="1" ht="7.5" customHeight="1">
      <c r="B164" s="145"/>
      <c r="C164" s="146"/>
      <c r="D164" s="146"/>
      <c r="E164" s="146"/>
      <c r="F164" s="146"/>
      <c r="G164" s="146"/>
      <c r="H164" s="146"/>
      <c r="I164" s="146"/>
      <c r="J164" s="146"/>
      <c r="K164" s="147"/>
    </row>
    <row r="165" spans="2:11" customFormat="1" ht="45" customHeight="1">
      <c r="B165" s="148"/>
      <c r="C165" s="267" t="s">
        <v>8378</v>
      </c>
      <c r="D165" s="267"/>
      <c r="E165" s="267"/>
      <c r="F165" s="267"/>
      <c r="G165" s="267"/>
      <c r="H165" s="267"/>
      <c r="I165" s="267"/>
      <c r="J165" s="267"/>
      <c r="K165" s="149"/>
    </row>
    <row r="166" spans="2:11" customFormat="1" ht="17.25" customHeight="1">
      <c r="B166" s="148"/>
      <c r="C166" s="169" t="s">
        <v>8306</v>
      </c>
      <c r="D166" s="169"/>
      <c r="E166" s="169"/>
      <c r="F166" s="169" t="s">
        <v>8307</v>
      </c>
      <c r="G166" s="209"/>
      <c r="H166" s="210" t="s">
        <v>48</v>
      </c>
      <c r="I166" s="210" t="s">
        <v>51</v>
      </c>
      <c r="J166" s="169" t="s">
        <v>8308</v>
      </c>
      <c r="K166" s="149"/>
    </row>
    <row r="167" spans="2:11" customFormat="1" ht="17.25" customHeight="1">
      <c r="B167" s="150"/>
      <c r="C167" s="171" t="s">
        <v>8309</v>
      </c>
      <c r="D167" s="171"/>
      <c r="E167" s="171"/>
      <c r="F167" s="172" t="s">
        <v>8310</v>
      </c>
      <c r="G167" s="211"/>
      <c r="H167" s="212"/>
      <c r="I167" s="212"/>
      <c r="J167" s="171" t="s">
        <v>8311</v>
      </c>
      <c r="K167" s="151"/>
    </row>
    <row r="168" spans="2:11" customFormat="1" ht="5.25" customHeight="1">
      <c r="B168" s="179"/>
      <c r="C168" s="174"/>
      <c r="D168" s="174"/>
      <c r="E168" s="174"/>
      <c r="F168" s="174"/>
      <c r="G168" s="175"/>
      <c r="H168" s="174"/>
      <c r="I168" s="174"/>
      <c r="J168" s="174"/>
      <c r="K168" s="200"/>
    </row>
    <row r="169" spans="2:11" customFormat="1" ht="15" customHeight="1">
      <c r="B169" s="179"/>
      <c r="C169" s="156" t="s">
        <v>8315</v>
      </c>
      <c r="D169" s="156"/>
      <c r="E169" s="156"/>
      <c r="F169" s="177" t="s">
        <v>8312</v>
      </c>
      <c r="G169" s="156"/>
      <c r="H169" s="156" t="s">
        <v>8352</v>
      </c>
      <c r="I169" s="156" t="s">
        <v>8314</v>
      </c>
      <c r="J169" s="156">
        <v>120</v>
      </c>
      <c r="K169" s="200"/>
    </row>
    <row r="170" spans="2:11" customFormat="1" ht="15" customHeight="1">
      <c r="B170" s="179"/>
      <c r="C170" s="156" t="s">
        <v>8361</v>
      </c>
      <c r="D170" s="156"/>
      <c r="E170" s="156"/>
      <c r="F170" s="177" t="s">
        <v>8312</v>
      </c>
      <c r="G170" s="156"/>
      <c r="H170" s="156" t="s">
        <v>8362</v>
      </c>
      <c r="I170" s="156" t="s">
        <v>8314</v>
      </c>
      <c r="J170" s="156" t="s">
        <v>8363</v>
      </c>
      <c r="K170" s="200"/>
    </row>
    <row r="171" spans="2:11" customFormat="1" ht="15" customHeight="1">
      <c r="B171" s="179"/>
      <c r="C171" s="156" t="s">
        <v>8260</v>
      </c>
      <c r="D171" s="156"/>
      <c r="E171" s="156"/>
      <c r="F171" s="177" t="s">
        <v>8312</v>
      </c>
      <c r="G171" s="156"/>
      <c r="H171" s="156" t="s">
        <v>8379</v>
      </c>
      <c r="I171" s="156" t="s">
        <v>8314</v>
      </c>
      <c r="J171" s="156" t="s">
        <v>8363</v>
      </c>
      <c r="K171" s="200"/>
    </row>
    <row r="172" spans="2:11" customFormat="1" ht="15" customHeight="1">
      <c r="B172" s="179"/>
      <c r="C172" s="156" t="s">
        <v>8317</v>
      </c>
      <c r="D172" s="156"/>
      <c r="E172" s="156"/>
      <c r="F172" s="177" t="s">
        <v>8318</v>
      </c>
      <c r="G172" s="156"/>
      <c r="H172" s="156" t="s">
        <v>8379</v>
      </c>
      <c r="I172" s="156" t="s">
        <v>8314</v>
      </c>
      <c r="J172" s="156">
        <v>50</v>
      </c>
      <c r="K172" s="200"/>
    </row>
    <row r="173" spans="2:11" customFormat="1" ht="15" customHeight="1">
      <c r="B173" s="179"/>
      <c r="C173" s="156" t="s">
        <v>8320</v>
      </c>
      <c r="D173" s="156"/>
      <c r="E173" s="156"/>
      <c r="F173" s="177" t="s">
        <v>8312</v>
      </c>
      <c r="G173" s="156"/>
      <c r="H173" s="156" t="s">
        <v>8379</v>
      </c>
      <c r="I173" s="156" t="s">
        <v>8322</v>
      </c>
      <c r="J173" s="156"/>
      <c r="K173" s="200"/>
    </row>
    <row r="174" spans="2:11" customFormat="1" ht="15" customHeight="1">
      <c r="B174" s="179"/>
      <c r="C174" s="156" t="s">
        <v>8331</v>
      </c>
      <c r="D174" s="156"/>
      <c r="E174" s="156"/>
      <c r="F174" s="177" t="s">
        <v>8318</v>
      </c>
      <c r="G174" s="156"/>
      <c r="H174" s="156" t="s">
        <v>8379</v>
      </c>
      <c r="I174" s="156" t="s">
        <v>8314</v>
      </c>
      <c r="J174" s="156">
        <v>50</v>
      </c>
      <c r="K174" s="200"/>
    </row>
    <row r="175" spans="2:11" customFormat="1" ht="15" customHeight="1">
      <c r="B175" s="179"/>
      <c r="C175" s="156" t="s">
        <v>8339</v>
      </c>
      <c r="D175" s="156"/>
      <c r="E175" s="156"/>
      <c r="F175" s="177" t="s">
        <v>8318</v>
      </c>
      <c r="G175" s="156"/>
      <c r="H175" s="156" t="s">
        <v>8379</v>
      </c>
      <c r="I175" s="156" t="s">
        <v>8314</v>
      </c>
      <c r="J175" s="156">
        <v>50</v>
      </c>
      <c r="K175" s="200"/>
    </row>
    <row r="176" spans="2:11" customFormat="1" ht="15" customHeight="1">
      <c r="B176" s="179"/>
      <c r="C176" s="156" t="s">
        <v>8337</v>
      </c>
      <c r="D176" s="156"/>
      <c r="E176" s="156"/>
      <c r="F176" s="177" t="s">
        <v>8318</v>
      </c>
      <c r="G176" s="156"/>
      <c r="H176" s="156" t="s">
        <v>8379</v>
      </c>
      <c r="I176" s="156" t="s">
        <v>8314</v>
      </c>
      <c r="J176" s="156">
        <v>50</v>
      </c>
      <c r="K176" s="200"/>
    </row>
    <row r="177" spans="2:11" customFormat="1" ht="15" customHeight="1">
      <c r="B177" s="179"/>
      <c r="C177" s="156" t="s">
        <v>95</v>
      </c>
      <c r="D177" s="156"/>
      <c r="E177" s="156"/>
      <c r="F177" s="177" t="s">
        <v>8312</v>
      </c>
      <c r="G177" s="156"/>
      <c r="H177" s="156" t="s">
        <v>8380</v>
      </c>
      <c r="I177" s="156" t="s">
        <v>8381</v>
      </c>
      <c r="J177" s="156"/>
      <c r="K177" s="200"/>
    </row>
    <row r="178" spans="2:11" customFormat="1" ht="15" customHeight="1">
      <c r="B178" s="179"/>
      <c r="C178" s="156" t="s">
        <v>51</v>
      </c>
      <c r="D178" s="156"/>
      <c r="E178" s="156"/>
      <c r="F178" s="177" t="s">
        <v>8312</v>
      </c>
      <c r="G178" s="156"/>
      <c r="H178" s="156" t="s">
        <v>8382</v>
      </c>
      <c r="I178" s="156" t="s">
        <v>8383</v>
      </c>
      <c r="J178" s="156">
        <v>1</v>
      </c>
      <c r="K178" s="200"/>
    </row>
    <row r="179" spans="2:11" customFormat="1" ht="15" customHeight="1">
      <c r="B179" s="179"/>
      <c r="C179" s="156" t="s">
        <v>47</v>
      </c>
      <c r="D179" s="156"/>
      <c r="E179" s="156"/>
      <c r="F179" s="177" t="s">
        <v>8312</v>
      </c>
      <c r="G179" s="156"/>
      <c r="H179" s="156" t="s">
        <v>8384</v>
      </c>
      <c r="I179" s="156" t="s">
        <v>8314</v>
      </c>
      <c r="J179" s="156">
        <v>20</v>
      </c>
      <c r="K179" s="200"/>
    </row>
    <row r="180" spans="2:11" customFormat="1" ht="15" customHeight="1">
      <c r="B180" s="179"/>
      <c r="C180" s="156" t="s">
        <v>48</v>
      </c>
      <c r="D180" s="156"/>
      <c r="E180" s="156"/>
      <c r="F180" s="177" t="s">
        <v>8312</v>
      </c>
      <c r="G180" s="156"/>
      <c r="H180" s="156" t="s">
        <v>8385</v>
      </c>
      <c r="I180" s="156" t="s">
        <v>8314</v>
      </c>
      <c r="J180" s="156">
        <v>255</v>
      </c>
      <c r="K180" s="200"/>
    </row>
    <row r="181" spans="2:11" customFormat="1" ht="15" customHeight="1">
      <c r="B181" s="179"/>
      <c r="C181" s="156" t="s">
        <v>96</v>
      </c>
      <c r="D181" s="156"/>
      <c r="E181" s="156"/>
      <c r="F181" s="177" t="s">
        <v>8312</v>
      </c>
      <c r="G181" s="156"/>
      <c r="H181" s="156" t="s">
        <v>8276</v>
      </c>
      <c r="I181" s="156" t="s">
        <v>8314</v>
      </c>
      <c r="J181" s="156">
        <v>10</v>
      </c>
      <c r="K181" s="200"/>
    </row>
    <row r="182" spans="2:11" customFormat="1" ht="15" customHeight="1">
      <c r="B182" s="179"/>
      <c r="C182" s="156" t="s">
        <v>97</v>
      </c>
      <c r="D182" s="156"/>
      <c r="E182" s="156"/>
      <c r="F182" s="177" t="s">
        <v>8312</v>
      </c>
      <c r="G182" s="156"/>
      <c r="H182" s="156" t="s">
        <v>8386</v>
      </c>
      <c r="I182" s="156" t="s">
        <v>8347</v>
      </c>
      <c r="J182" s="156"/>
      <c r="K182" s="200"/>
    </row>
    <row r="183" spans="2:11" customFormat="1" ht="15" customHeight="1">
      <c r="B183" s="179"/>
      <c r="C183" s="156" t="s">
        <v>8387</v>
      </c>
      <c r="D183" s="156"/>
      <c r="E183" s="156"/>
      <c r="F183" s="177" t="s">
        <v>8312</v>
      </c>
      <c r="G183" s="156"/>
      <c r="H183" s="156" t="s">
        <v>8388</v>
      </c>
      <c r="I183" s="156" t="s">
        <v>8347</v>
      </c>
      <c r="J183" s="156"/>
      <c r="K183" s="200"/>
    </row>
    <row r="184" spans="2:11" customFormat="1" ht="15" customHeight="1">
      <c r="B184" s="179"/>
      <c r="C184" s="156" t="s">
        <v>8376</v>
      </c>
      <c r="D184" s="156"/>
      <c r="E184" s="156"/>
      <c r="F184" s="177" t="s">
        <v>8312</v>
      </c>
      <c r="G184" s="156"/>
      <c r="H184" s="156" t="s">
        <v>8389</v>
      </c>
      <c r="I184" s="156" t="s">
        <v>8347</v>
      </c>
      <c r="J184" s="156"/>
      <c r="K184" s="200"/>
    </row>
    <row r="185" spans="2:11" customFormat="1" ht="15" customHeight="1">
      <c r="B185" s="179"/>
      <c r="C185" s="156" t="s">
        <v>99</v>
      </c>
      <c r="D185" s="156"/>
      <c r="E185" s="156"/>
      <c r="F185" s="177" t="s">
        <v>8318</v>
      </c>
      <c r="G185" s="156"/>
      <c r="H185" s="156" t="s">
        <v>8390</v>
      </c>
      <c r="I185" s="156" t="s">
        <v>8314</v>
      </c>
      <c r="J185" s="156">
        <v>50</v>
      </c>
      <c r="K185" s="200"/>
    </row>
    <row r="186" spans="2:11" customFormat="1" ht="15" customHeight="1">
      <c r="B186" s="179"/>
      <c r="C186" s="156" t="s">
        <v>8391</v>
      </c>
      <c r="D186" s="156"/>
      <c r="E186" s="156"/>
      <c r="F186" s="177" t="s">
        <v>8318</v>
      </c>
      <c r="G186" s="156"/>
      <c r="H186" s="156" t="s">
        <v>8392</v>
      </c>
      <c r="I186" s="156" t="s">
        <v>8393</v>
      </c>
      <c r="J186" s="156"/>
      <c r="K186" s="200"/>
    </row>
    <row r="187" spans="2:11" customFormat="1" ht="15" customHeight="1">
      <c r="B187" s="179"/>
      <c r="C187" s="156" t="s">
        <v>8394</v>
      </c>
      <c r="D187" s="156"/>
      <c r="E187" s="156"/>
      <c r="F187" s="177" t="s">
        <v>8318</v>
      </c>
      <c r="G187" s="156"/>
      <c r="H187" s="156" t="s">
        <v>8395</v>
      </c>
      <c r="I187" s="156" t="s">
        <v>8393</v>
      </c>
      <c r="J187" s="156"/>
      <c r="K187" s="200"/>
    </row>
    <row r="188" spans="2:11" customFormat="1" ht="15" customHeight="1">
      <c r="B188" s="179"/>
      <c r="C188" s="156" t="s">
        <v>8396</v>
      </c>
      <c r="D188" s="156"/>
      <c r="E188" s="156"/>
      <c r="F188" s="177" t="s">
        <v>8318</v>
      </c>
      <c r="G188" s="156"/>
      <c r="H188" s="156" t="s">
        <v>8397</v>
      </c>
      <c r="I188" s="156" t="s">
        <v>8393</v>
      </c>
      <c r="J188" s="156"/>
      <c r="K188" s="200"/>
    </row>
    <row r="189" spans="2:11" customFormat="1" ht="15" customHeight="1">
      <c r="B189" s="179"/>
      <c r="C189" s="213" t="s">
        <v>8398</v>
      </c>
      <c r="D189" s="156"/>
      <c r="E189" s="156"/>
      <c r="F189" s="177" t="s">
        <v>8318</v>
      </c>
      <c r="G189" s="156"/>
      <c r="H189" s="156" t="s">
        <v>8399</v>
      </c>
      <c r="I189" s="156" t="s">
        <v>8400</v>
      </c>
      <c r="J189" s="214" t="s">
        <v>8401</v>
      </c>
      <c r="K189" s="200"/>
    </row>
    <row r="190" spans="2:11" customFormat="1" ht="15" customHeight="1">
      <c r="B190" s="215"/>
      <c r="C190" s="216" t="s">
        <v>8402</v>
      </c>
      <c r="D190" s="217"/>
      <c r="E190" s="217"/>
      <c r="F190" s="218" t="s">
        <v>8318</v>
      </c>
      <c r="G190" s="217"/>
      <c r="H190" s="217" t="s">
        <v>8403</v>
      </c>
      <c r="I190" s="217" t="s">
        <v>8400</v>
      </c>
      <c r="J190" s="219" t="s">
        <v>8401</v>
      </c>
      <c r="K190" s="220"/>
    </row>
    <row r="191" spans="2:11" customFormat="1" ht="15" customHeight="1">
      <c r="B191" s="179"/>
      <c r="C191" s="213" t="s">
        <v>36</v>
      </c>
      <c r="D191" s="156"/>
      <c r="E191" s="156"/>
      <c r="F191" s="177" t="s">
        <v>8312</v>
      </c>
      <c r="G191" s="156"/>
      <c r="H191" s="153" t="s">
        <v>8404</v>
      </c>
      <c r="I191" s="156" t="s">
        <v>8405</v>
      </c>
      <c r="J191" s="156"/>
      <c r="K191" s="200"/>
    </row>
    <row r="192" spans="2:11" customFormat="1" ht="15" customHeight="1">
      <c r="B192" s="179"/>
      <c r="C192" s="213" t="s">
        <v>8406</v>
      </c>
      <c r="D192" s="156"/>
      <c r="E192" s="156"/>
      <c r="F192" s="177" t="s">
        <v>8312</v>
      </c>
      <c r="G192" s="156"/>
      <c r="H192" s="156" t="s">
        <v>8407</v>
      </c>
      <c r="I192" s="156" t="s">
        <v>8347</v>
      </c>
      <c r="J192" s="156"/>
      <c r="K192" s="200"/>
    </row>
    <row r="193" spans="2:11" customFormat="1" ht="15" customHeight="1">
      <c r="B193" s="179"/>
      <c r="C193" s="213" t="s">
        <v>8408</v>
      </c>
      <c r="D193" s="156"/>
      <c r="E193" s="156"/>
      <c r="F193" s="177" t="s">
        <v>8312</v>
      </c>
      <c r="G193" s="156"/>
      <c r="H193" s="156" t="s">
        <v>8409</v>
      </c>
      <c r="I193" s="156" t="s">
        <v>8347</v>
      </c>
      <c r="J193" s="156"/>
      <c r="K193" s="200"/>
    </row>
    <row r="194" spans="2:11" customFormat="1" ht="15" customHeight="1">
      <c r="B194" s="179"/>
      <c r="C194" s="213" t="s">
        <v>8410</v>
      </c>
      <c r="D194" s="156"/>
      <c r="E194" s="156"/>
      <c r="F194" s="177" t="s">
        <v>8318</v>
      </c>
      <c r="G194" s="156"/>
      <c r="H194" s="156" t="s">
        <v>8411</v>
      </c>
      <c r="I194" s="156" t="s">
        <v>8347</v>
      </c>
      <c r="J194" s="156"/>
      <c r="K194" s="200"/>
    </row>
    <row r="195" spans="2:11" customFormat="1" ht="15" customHeight="1">
      <c r="B195" s="206"/>
      <c r="C195" s="221"/>
      <c r="D195" s="186"/>
      <c r="E195" s="186"/>
      <c r="F195" s="186"/>
      <c r="G195" s="186"/>
      <c r="H195" s="186"/>
      <c r="I195" s="186"/>
      <c r="J195" s="186"/>
      <c r="K195" s="207"/>
    </row>
    <row r="196" spans="2:11" customFormat="1" ht="18.75" customHeight="1">
      <c r="B196" s="188"/>
      <c r="C196" s="198"/>
      <c r="D196" s="198"/>
      <c r="E196" s="198"/>
      <c r="F196" s="208"/>
      <c r="G196" s="198"/>
      <c r="H196" s="198"/>
      <c r="I196" s="198"/>
      <c r="J196" s="198"/>
      <c r="K196" s="188"/>
    </row>
    <row r="197" spans="2:11" customFormat="1" ht="18.75" customHeight="1">
      <c r="B197" s="188"/>
      <c r="C197" s="198"/>
      <c r="D197" s="198"/>
      <c r="E197" s="198"/>
      <c r="F197" s="208"/>
      <c r="G197" s="198"/>
      <c r="H197" s="198"/>
      <c r="I197" s="198"/>
      <c r="J197" s="198"/>
      <c r="K197" s="188"/>
    </row>
    <row r="198" spans="2:11" customFormat="1" ht="18.75" customHeight="1"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</row>
    <row r="199" spans="2:11" customFormat="1" ht="13.5">
      <c r="B199" s="145"/>
      <c r="C199" s="146"/>
      <c r="D199" s="146"/>
      <c r="E199" s="146"/>
      <c r="F199" s="146"/>
      <c r="G199" s="146"/>
      <c r="H199" s="146"/>
      <c r="I199" s="146"/>
      <c r="J199" s="146"/>
      <c r="K199" s="147"/>
    </row>
    <row r="200" spans="2:11" customFormat="1" ht="21">
      <c r="B200" s="148"/>
      <c r="C200" s="267" t="s">
        <v>8412</v>
      </c>
      <c r="D200" s="267"/>
      <c r="E200" s="267"/>
      <c r="F200" s="267"/>
      <c r="G200" s="267"/>
      <c r="H200" s="267"/>
      <c r="I200" s="267"/>
      <c r="J200" s="267"/>
      <c r="K200" s="149"/>
    </row>
    <row r="201" spans="2:11" customFormat="1" ht="25.5" customHeight="1">
      <c r="B201" s="148"/>
      <c r="C201" s="222" t="s">
        <v>8413</v>
      </c>
      <c r="D201" s="222"/>
      <c r="E201" s="222"/>
      <c r="F201" s="222" t="s">
        <v>8414</v>
      </c>
      <c r="G201" s="223"/>
      <c r="H201" s="270" t="s">
        <v>8415</v>
      </c>
      <c r="I201" s="270"/>
      <c r="J201" s="270"/>
      <c r="K201" s="149"/>
    </row>
    <row r="202" spans="2:11" customFormat="1" ht="5.25" customHeight="1">
      <c r="B202" s="179"/>
      <c r="C202" s="174"/>
      <c r="D202" s="174"/>
      <c r="E202" s="174"/>
      <c r="F202" s="174"/>
      <c r="G202" s="198"/>
      <c r="H202" s="174"/>
      <c r="I202" s="174"/>
      <c r="J202" s="174"/>
      <c r="K202" s="200"/>
    </row>
    <row r="203" spans="2:11" customFormat="1" ht="15" customHeight="1">
      <c r="B203" s="179"/>
      <c r="C203" s="156" t="s">
        <v>8405</v>
      </c>
      <c r="D203" s="156"/>
      <c r="E203" s="156"/>
      <c r="F203" s="177" t="s">
        <v>37</v>
      </c>
      <c r="G203" s="156"/>
      <c r="H203" s="271" t="s">
        <v>8416</v>
      </c>
      <c r="I203" s="271"/>
      <c r="J203" s="271"/>
      <c r="K203" s="200"/>
    </row>
    <row r="204" spans="2:11" customFormat="1" ht="15" customHeight="1">
      <c r="B204" s="179"/>
      <c r="C204" s="156"/>
      <c r="D204" s="156"/>
      <c r="E204" s="156"/>
      <c r="F204" s="177" t="s">
        <v>38</v>
      </c>
      <c r="G204" s="156"/>
      <c r="H204" s="271" t="s">
        <v>8417</v>
      </c>
      <c r="I204" s="271"/>
      <c r="J204" s="271"/>
      <c r="K204" s="200"/>
    </row>
    <row r="205" spans="2:11" customFormat="1" ht="15" customHeight="1">
      <c r="B205" s="179"/>
      <c r="C205" s="156"/>
      <c r="D205" s="156"/>
      <c r="E205" s="156"/>
      <c r="F205" s="177" t="s">
        <v>41</v>
      </c>
      <c r="G205" s="156"/>
      <c r="H205" s="271" t="s">
        <v>8418</v>
      </c>
      <c r="I205" s="271"/>
      <c r="J205" s="271"/>
      <c r="K205" s="200"/>
    </row>
    <row r="206" spans="2:11" customFormat="1" ht="15" customHeight="1">
      <c r="B206" s="179"/>
      <c r="C206" s="156"/>
      <c r="D206" s="156"/>
      <c r="E206" s="156"/>
      <c r="F206" s="177" t="s">
        <v>39</v>
      </c>
      <c r="G206" s="156"/>
      <c r="H206" s="271" t="s">
        <v>8419</v>
      </c>
      <c r="I206" s="271"/>
      <c r="J206" s="271"/>
      <c r="K206" s="200"/>
    </row>
    <row r="207" spans="2:11" customFormat="1" ht="15" customHeight="1">
      <c r="B207" s="179"/>
      <c r="C207" s="156"/>
      <c r="D207" s="156"/>
      <c r="E207" s="156"/>
      <c r="F207" s="177" t="s">
        <v>40</v>
      </c>
      <c r="G207" s="156"/>
      <c r="H207" s="271" t="s">
        <v>8420</v>
      </c>
      <c r="I207" s="271"/>
      <c r="J207" s="271"/>
      <c r="K207" s="200"/>
    </row>
    <row r="208" spans="2:11" customFormat="1" ht="15" customHeight="1">
      <c r="B208" s="179"/>
      <c r="C208" s="156"/>
      <c r="D208" s="156"/>
      <c r="E208" s="156"/>
      <c r="F208" s="177"/>
      <c r="G208" s="156"/>
      <c r="H208" s="156"/>
      <c r="I208" s="156"/>
      <c r="J208" s="156"/>
      <c r="K208" s="200"/>
    </row>
    <row r="209" spans="2:11" customFormat="1" ht="15" customHeight="1">
      <c r="B209" s="179"/>
      <c r="C209" s="156" t="s">
        <v>8359</v>
      </c>
      <c r="D209" s="156"/>
      <c r="E209" s="156"/>
      <c r="F209" s="177" t="s">
        <v>73</v>
      </c>
      <c r="G209" s="156"/>
      <c r="H209" s="271" t="s">
        <v>8421</v>
      </c>
      <c r="I209" s="271"/>
      <c r="J209" s="271"/>
      <c r="K209" s="200"/>
    </row>
    <row r="210" spans="2:11" customFormat="1" ht="15" customHeight="1">
      <c r="B210" s="179"/>
      <c r="C210" s="156"/>
      <c r="D210" s="156"/>
      <c r="E210" s="156"/>
      <c r="F210" s="177" t="s">
        <v>8257</v>
      </c>
      <c r="G210" s="156"/>
      <c r="H210" s="271" t="s">
        <v>8258</v>
      </c>
      <c r="I210" s="271"/>
      <c r="J210" s="271"/>
      <c r="K210" s="200"/>
    </row>
    <row r="211" spans="2:11" customFormat="1" ht="15" customHeight="1">
      <c r="B211" s="179"/>
      <c r="C211" s="156"/>
      <c r="D211" s="156"/>
      <c r="E211" s="156"/>
      <c r="F211" s="177" t="s">
        <v>8255</v>
      </c>
      <c r="G211" s="156"/>
      <c r="H211" s="271" t="s">
        <v>8422</v>
      </c>
      <c r="I211" s="271"/>
      <c r="J211" s="271"/>
      <c r="K211" s="200"/>
    </row>
    <row r="212" spans="2:11" customFormat="1" ht="15" customHeight="1">
      <c r="B212" s="224"/>
      <c r="C212" s="156"/>
      <c r="D212" s="156"/>
      <c r="E212" s="156"/>
      <c r="F212" s="177" t="s">
        <v>83</v>
      </c>
      <c r="G212" s="213"/>
      <c r="H212" s="272" t="s">
        <v>8259</v>
      </c>
      <c r="I212" s="272"/>
      <c r="J212" s="272"/>
      <c r="K212" s="225"/>
    </row>
    <row r="213" spans="2:11" customFormat="1" ht="15" customHeight="1">
      <c r="B213" s="224"/>
      <c r="C213" s="156"/>
      <c r="D213" s="156"/>
      <c r="E213" s="156"/>
      <c r="F213" s="177" t="s">
        <v>7919</v>
      </c>
      <c r="G213" s="213"/>
      <c r="H213" s="272" t="s">
        <v>8423</v>
      </c>
      <c r="I213" s="272"/>
      <c r="J213" s="272"/>
      <c r="K213" s="225"/>
    </row>
    <row r="214" spans="2:11" customFormat="1" ht="15" customHeight="1">
      <c r="B214" s="224"/>
      <c r="C214" s="156"/>
      <c r="D214" s="156"/>
      <c r="E214" s="156"/>
      <c r="F214" s="177"/>
      <c r="G214" s="213"/>
      <c r="H214" s="204"/>
      <c r="I214" s="204"/>
      <c r="J214" s="204"/>
      <c r="K214" s="225"/>
    </row>
    <row r="215" spans="2:11" customFormat="1" ht="15" customHeight="1">
      <c r="B215" s="224"/>
      <c r="C215" s="156" t="s">
        <v>8383</v>
      </c>
      <c r="D215" s="156"/>
      <c r="E215" s="156"/>
      <c r="F215" s="177">
        <v>1</v>
      </c>
      <c r="G215" s="213"/>
      <c r="H215" s="272" t="s">
        <v>8424</v>
      </c>
      <c r="I215" s="272"/>
      <c r="J215" s="272"/>
      <c r="K215" s="225"/>
    </row>
    <row r="216" spans="2:11" customFormat="1" ht="15" customHeight="1">
      <c r="B216" s="224"/>
      <c r="C216" s="156"/>
      <c r="D216" s="156"/>
      <c r="E216" s="156"/>
      <c r="F216" s="177">
        <v>2</v>
      </c>
      <c r="G216" s="213"/>
      <c r="H216" s="272" t="s">
        <v>8425</v>
      </c>
      <c r="I216" s="272"/>
      <c r="J216" s="272"/>
      <c r="K216" s="225"/>
    </row>
    <row r="217" spans="2:11" customFormat="1" ht="15" customHeight="1">
      <c r="B217" s="224"/>
      <c r="C217" s="156"/>
      <c r="D217" s="156"/>
      <c r="E217" s="156"/>
      <c r="F217" s="177">
        <v>3</v>
      </c>
      <c r="G217" s="213"/>
      <c r="H217" s="272" t="s">
        <v>8426</v>
      </c>
      <c r="I217" s="272"/>
      <c r="J217" s="272"/>
      <c r="K217" s="225"/>
    </row>
    <row r="218" spans="2:11" customFormat="1" ht="15" customHeight="1">
      <c r="B218" s="224"/>
      <c r="C218" s="156"/>
      <c r="D218" s="156"/>
      <c r="E218" s="156"/>
      <c r="F218" s="177">
        <v>4</v>
      </c>
      <c r="G218" s="213"/>
      <c r="H218" s="272" t="s">
        <v>8427</v>
      </c>
      <c r="I218" s="272"/>
      <c r="J218" s="272"/>
      <c r="K218" s="225"/>
    </row>
    <row r="219" spans="2:11" customFormat="1" ht="12.75" customHeight="1">
      <c r="B219" s="226"/>
      <c r="C219" s="227"/>
      <c r="D219" s="227"/>
      <c r="E219" s="227"/>
      <c r="F219" s="227"/>
      <c r="G219" s="227"/>
      <c r="H219" s="227"/>
      <c r="I219" s="227"/>
      <c r="J219" s="227"/>
      <c r="K219" s="22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01 - Položky soustavy ...</vt:lpstr>
      <vt:lpstr>SO 02 - Položky katalogu ÚSR</vt:lpstr>
      <vt:lpstr>SO 03 - Zimní údržba</vt:lpstr>
      <vt:lpstr>VON - Vedlejší a ostatní ...</vt:lpstr>
      <vt:lpstr>Pokyny pro vyplnění</vt:lpstr>
      <vt:lpstr>'Rekapitulace stavby'!Názvy_tisku</vt:lpstr>
      <vt:lpstr>'SO 01 - Položky soustavy ...'!Názvy_tisku</vt:lpstr>
      <vt:lpstr>'SO 02 - Položky katalogu ÚSR'!Názvy_tisku</vt:lpstr>
      <vt:lpstr>'SO 03 - Zimní údržba'!Názvy_tisku</vt:lpstr>
      <vt:lpstr>'VON - Vedlejší a ostatní ...'!Názvy_tisku</vt:lpstr>
      <vt:lpstr>'Pokyny pro vyplnění'!Oblast_tisku</vt:lpstr>
      <vt:lpstr>'Rekapitulace stavby'!Oblast_tisku</vt:lpstr>
      <vt:lpstr>'SO 01 - Položky soustavy ...'!Oblast_tisku</vt:lpstr>
      <vt:lpstr>'SO 02 - Položky katalogu ÚSR'!Oblast_tisku</vt:lpstr>
      <vt:lpstr>'SO 03 - Zimní údržba'!Oblast_tisku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Desenský Jiří, DiS.</dc:creator>
  <cp:lastModifiedBy>Desenský Jiří, DiS.</cp:lastModifiedBy>
  <dcterms:created xsi:type="dcterms:W3CDTF">2025-08-20T06:33:42Z</dcterms:created>
  <dcterms:modified xsi:type="dcterms:W3CDTF">2025-08-28T08:29:50Z</dcterms:modified>
</cp:coreProperties>
</file>